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I44" i="24"/>
  <c r="H44" i="24"/>
  <c r="D44" i="24"/>
  <c r="C44" i="24"/>
  <c r="M44" i="24" s="1"/>
  <c r="B44" i="24"/>
  <c r="K44" i="24" s="1"/>
  <c r="M43" i="24"/>
  <c r="L43" i="24"/>
  <c r="H43" i="24"/>
  <c r="G43" i="24"/>
  <c r="F43" i="24"/>
  <c r="E43" i="24"/>
  <c r="D43" i="24"/>
  <c r="C43" i="24"/>
  <c r="I43" i="24" s="1"/>
  <c r="B43" i="24"/>
  <c r="K43" i="24" s="1"/>
  <c r="L42" i="24"/>
  <c r="I42" i="24"/>
  <c r="H42" i="24"/>
  <c r="D42" i="24"/>
  <c r="C42" i="24"/>
  <c r="M42" i="24" s="1"/>
  <c r="B42" i="24"/>
  <c r="K42" i="24" s="1"/>
  <c r="M41" i="24"/>
  <c r="L41" i="24"/>
  <c r="H41" i="24"/>
  <c r="G41" i="24"/>
  <c r="F41" i="24"/>
  <c r="E41" i="24"/>
  <c r="D41" i="24"/>
  <c r="C41" i="24"/>
  <c r="I41" i="24" s="1"/>
  <c r="B41" i="24"/>
  <c r="K41" i="24" s="1"/>
  <c r="L40" i="24"/>
  <c r="I40" i="24"/>
  <c r="H40" i="24"/>
  <c r="D40" i="24"/>
  <c r="C40" i="24"/>
  <c r="M40" i="24" s="1"/>
  <c r="B40" i="24"/>
  <c r="K40" i="24" s="1"/>
  <c r="M36" i="24"/>
  <c r="L36" i="24"/>
  <c r="K36" i="24"/>
  <c r="J36" i="24"/>
  <c r="I36" i="24"/>
  <c r="H36" i="24"/>
  <c r="G36" i="24"/>
  <c r="F36" i="24"/>
  <c r="E36" i="24"/>
  <c r="D36" i="24"/>
  <c r="K57" i="15"/>
  <c r="L57" i="15" s="1"/>
  <c r="C38" i="24"/>
  <c r="C37" i="24"/>
  <c r="C35" i="24"/>
  <c r="C34" i="24"/>
  <c r="C33" i="24"/>
  <c r="C32" i="24"/>
  <c r="G32" i="24" s="1"/>
  <c r="C31" i="24"/>
  <c r="C30" i="24"/>
  <c r="C29" i="24"/>
  <c r="C28" i="24"/>
  <c r="C27" i="24"/>
  <c r="C26" i="24"/>
  <c r="C25" i="24"/>
  <c r="C24" i="24"/>
  <c r="G24" i="24" s="1"/>
  <c r="C23" i="24"/>
  <c r="C22" i="24"/>
  <c r="C21" i="24"/>
  <c r="C20" i="24"/>
  <c r="C19" i="24"/>
  <c r="C18" i="24"/>
  <c r="C17" i="24"/>
  <c r="C16" i="24"/>
  <c r="G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37" i="24" l="1"/>
  <c r="D37" i="24"/>
  <c r="K37" i="24"/>
  <c r="J37" i="24"/>
  <c r="H37" i="24"/>
  <c r="K26" i="24"/>
  <c r="H26" i="24"/>
  <c r="F26" i="24"/>
  <c r="D26" i="24"/>
  <c r="J26" i="24"/>
  <c r="D33" i="24"/>
  <c r="J33" i="24"/>
  <c r="H33" i="24"/>
  <c r="K33" i="24"/>
  <c r="F33" i="24"/>
  <c r="K8" i="24"/>
  <c r="H8" i="24"/>
  <c r="F8" i="24"/>
  <c r="D8" i="24"/>
  <c r="J8" i="24"/>
  <c r="D9" i="24"/>
  <c r="J9" i="24"/>
  <c r="H9" i="24"/>
  <c r="K9" i="24"/>
  <c r="F9" i="24"/>
  <c r="K28" i="24"/>
  <c r="H28" i="24"/>
  <c r="F28" i="24"/>
  <c r="D28" i="24"/>
  <c r="J28" i="24"/>
  <c r="D31" i="24"/>
  <c r="J31" i="24"/>
  <c r="H31" i="24"/>
  <c r="F31" i="24"/>
  <c r="K31" i="24"/>
  <c r="D25" i="24"/>
  <c r="J25" i="24"/>
  <c r="H25" i="24"/>
  <c r="K25" i="24"/>
  <c r="F25" i="24"/>
  <c r="D7" i="24"/>
  <c r="J7" i="24"/>
  <c r="H7" i="24"/>
  <c r="K7" i="24"/>
  <c r="F7" i="24"/>
  <c r="K38" i="24"/>
  <c r="J38" i="24"/>
  <c r="H38" i="24"/>
  <c r="F38" i="24"/>
  <c r="D38" i="24"/>
  <c r="G29" i="24"/>
  <c r="M29" i="24"/>
  <c r="E29" i="24"/>
  <c r="L29" i="24"/>
  <c r="I29" i="24"/>
  <c r="B6" i="24"/>
  <c r="B14" i="24"/>
  <c r="K34" i="24"/>
  <c r="H34" i="24"/>
  <c r="F34" i="24"/>
  <c r="D34" i="24"/>
  <c r="J34" i="24"/>
  <c r="G23" i="24"/>
  <c r="M23" i="24"/>
  <c r="E23" i="24"/>
  <c r="L23" i="24"/>
  <c r="I23" i="24"/>
  <c r="I26" i="24"/>
  <c r="M26" i="24"/>
  <c r="E26" i="24"/>
  <c r="L26" i="24"/>
  <c r="G26" i="24"/>
  <c r="D17" i="24"/>
  <c r="J17" i="24"/>
  <c r="H17" i="24"/>
  <c r="K17" i="24"/>
  <c r="F17" i="24"/>
  <c r="K20" i="24"/>
  <c r="H20" i="24"/>
  <c r="F20" i="24"/>
  <c r="D20" i="24"/>
  <c r="J20" i="24"/>
  <c r="D23" i="24"/>
  <c r="J23" i="24"/>
  <c r="H23" i="24"/>
  <c r="F23" i="24"/>
  <c r="K23" i="24"/>
  <c r="D29" i="24"/>
  <c r="J29" i="24"/>
  <c r="H29" i="24"/>
  <c r="K29" i="24"/>
  <c r="F29" i="24"/>
  <c r="G7" i="24"/>
  <c r="M7" i="24"/>
  <c r="E7" i="24"/>
  <c r="L7" i="24"/>
  <c r="I7" i="24"/>
  <c r="G9" i="24"/>
  <c r="M9" i="24"/>
  <c r="E9" i="24"/>
  <c r="L9" i="24"/>
  <c r="I9" i="24"/>
  <c r="G17" i="24"/>
  <c r="M17" i="24"/>
  <c r="E17" i="24"/>
  <c r="L17" i="24"/>
  <c r="I17" i="24"/>
  <c r="G33" i="24"/>
  <c r="M33" i="24"/>
  <c r="E33" i="24"/>
  <c r="L33" i="24"/>
  <c r="I33" i="24"/>
  <c r="K32" i="24"/>
  <c r="H32" i="24"/>
  <c r="F32" i="24"/>
  <c r="D32" i="24"/>
  <c r="J32" i="24"/>
  <c r="D35" i="24"/>
  <c r="J35" i="24"/>
  <c r="H35" i="24"/>
  <c r="K35" i="24"/>
  <c r="F35" i="24"/>
  <c r="B45" i="24"/>
  <c r="B39" i="24"/>
  <c r="I8" i="24"/>
  <c r="M8" i="24"/>
  <c r="E8" i="24"/>
  <c r="L8" i="24"/>
  <c r="G8" i="24"/>
  <c r="C14" i="24"/>
  <c r="C6" i="24"/>
  <c r="G27" i="24"/>
  <c r="M27" i="24"/>
  <c r="E27" i="24"/>
  <c r="L27" i="24"/>
  <c r="I27" i="24"/>
  <c r="I30" i="24"/>
  <c r="M30" i="24"/>
  <c r="E30" i="24"/>
  <c r="L30" i="24"/>
  <c r="G30" i="24"/>
  <c r="D15" i="24"/>
  <c r="J15" i="24"/>
  <c r="H15" i="24"/>
  <c r="F15" i="24"/>
  <c r="K15" i="24"/>
  <c r="D21" i="24"/>
  <c r="J21" i="24"/>
  <c r="H21" i="24"/>
  <c r="K21" i="24"/>
  <c r="F21" i="24"/>
  <c r="G21" i="24"/>
  <c r="M21" i="24"/>
  <c r="E21" i="24"/>
  <c r="L21" i="24"/>
  <c r="I21" i="24"/>
  <c r="M38" i="24"/>
  <c r="E38" i="24"/>
  <c r="G38" i="24"/>
  <c r="L38" i="24"/>
  <c r="I38" i="24"/>
  <c r="K18" i="24"/>
  <c r="H18" i="24"/>
  <c r="F18" i="24"/>
  <c r="D18" i="24"/>
  <c r="J18" i="24"/>
  <c r="K24" i="24"/>
  <c r="H24" i="24"/>
  <c r="F24" i="24"/>
  <c r="D24" i="24"/>
  <c r="J24" i="24"/>
  <c r="D27" i="24"/>
  <c r="J27" i="24"/>
  <c r="H27" i="24"/>
  <c r="K27" i="24"/>
  <c r="F27" i="24"/>
  <c r="K30" i="24"/>
  <c r="H30" i="24"/>
  <c r="F30" i="24"/>
  <c r="D30" i="24"/>
  <c r="J30" i="24"/>
  <c r="G15" i="24"/>
  <c r="M15" i="24"/>
  <c r="E15" i="24"/>
  <c r="L15" i="24"/>
  <c r="I15" i="24"/>
  <c r="I18" i="24"/>
  <c r="M18" i="24"/>
  <c r="E18" i="24"/>
  <c r="L18" i="24"/>
  <c r="G18" i="24"/>
  <c r="G31" i="24"/>
  <c r="M31" i="24"/>
  <c r="E31" i="24"/>
  <c r="L31" i="24"/>
  <c r="I31" i="24"/>
  <c r="I34" i="24"/>
  <c r="M34" i="24"/>
  <c r="E34" i="24"/>
  <c r="L34" i="24"/>
  <c r="G34" i="24"/>
  <c r="G25" i="24"/>
  <c r="M25" i="24"/>
  <c r="E25" i="24"/>
  <c r="L25" i="24"/>
  <c r="I25" i="24"/>
  <c r="K16" i="24"/>
  <c r="H16" i="24"/>
  <c r="F16" i="24"/>
  <c r="D16" i="24"/>
  <c r="J16" i="24"/>
  <c r="D19" i="24"/>
  <c r="J19" i="24"/>
  <c r="H19" i="24"/>
  <c r="K19" i="24"/>
  <c r="F19" i="24"/>
  <c r="K22" i="24"/>
  <c r="H22" i="24"/>
  <c r="F22" i="24"/>
  <c r="D22" i="24"/>
  <c r="J22" i="24"/>
  <c r="G19" i="24"/>
  <c r="M19" i="24"/>
  <c r="E19" i="24"/>
  <c r="L19" i="24"/>
  <c r="I19" i="24"/>
  <c r="I22" i="24"/>
  <c r="M22" i="24"/>
  <c r="E22" i="24"/>
  <c r="L22" i="24"/>
  <c r="G22" i="24"/>
  <c r="G35" i="24"/>
  <c r="M35" i="24"/>
  <c r="E35" i="24"/>
  <c r="L35" i="24"/>
  <c r="I35" i="24"/>
  <c r="I20" i="24"/>
  <c r="M20" i="24"/>
  <c r="E20" i="24"/>
  <c r="L20" i="24"/>
  <c r="I28" i="24"/>
  <c r="M28" i="24"/>
  <c r="E28" i="24"/>
  <c r="L28" i="24"/>
  <c r="I37" i="24"/>
  <c r="G37" i="24"/>
  <c r="L37" i="24"/>
  <c r="M37"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16" i="24"/>
  <c r="M16" i="24"/>
  <c r="E16" i="24"/>
  <c r="L16" i="24"/>
  <c r="I24" i="24"/>
  <c r="M24" i="24"/>
  <c r="E24" i="24"/>
  <c r="L24" i="24"/>
  <c r="I32" i="24"/>
  <c r="M32" i="24"/>
  <c r="E32" i="24"/>
  <c r="L32" i="24"/>
  <c r="G20" i="24"/>
  <c r="G28" i="24"/>
  <c r="C45" i="24"/>
  <c r="C39" i="24"/>
  <c r="E37"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F40" i="24"/>
  <c r="J41" i="24"/>
  <c r="F42" i="24"/>
  <c r="J43" i="24"/>
  <c r="F44" i="24"/>
  <c r="G40" i="24"/>
  <c r="G42" i="24"/>
  <c r="G44" i="24"/>
  <c r="J40" i="24"/>
  <c r="J42" i="24"/>
  <c r="J44" i="24"/>
  <c r="E40" i="24"/>
  <c r="E42" i="24"/>
  <c r="E44" i="24"/>
  <c r="K6" i="24" l="1"/>
  <c r="H6" i="24"/>
  <c r="F6" i="24"/>
  <c r="D6" i="24"/>
  <c r="J6" i="24"/>
  <c r="I77" i="24"/>
  <c r="I39" i="24"/>
  <c r="G39" i="24"/>
  <c r="L39" i="24"/>
  <c r="M39" i="24"/>
  <c r="E39" i="24"/>
  <c r="F39" i="24"/>
  <c r="D39" i="24"/>
  <c r="K39" i="24"/>
  <c r="J39" i="24"/>
  <c r="H39" i="24"/>
  <c r="K79" i="24"/>
  <c r="K78" i="24"/>
  <c r="J79" i="24"/>
  <c r="J78" i="24"/>
  <c r="I45" i="24"/>
  <c r="G45" i="24"/>
  <c r="M45" i="24"/>
  <c r="E45" i="24"/>
  <c r="L45" i="24"/>
  <c r="I6" i="24"/>
  <c r="M6" i="24"/>
  <c r="E6" i="24"/>
  <c r="L6" i="24"/>
  <c r="G6" i="24"/>
  <c r="H45" i="24"/>
  <c r="F45" i="24"/>
  <c r="D45" i="24"/>
  <c r="K45" i="24"/>
  <c r="J45" i="24"/>
  <c r="I14" i="24"/>
  <c r="M14" i="24"/>
  <c r="E14" i="24"/>
  <c r="L14" i="24"/>
  <c r="G14" i="24"/>
  <c r="K14" i="24"/>
  <c r="H14" i="24"/>
  <c r="F14" i="24"/>
  <c r="D14" i="24"/>
  <c r="J14" i="24"/>
  <c r="I78" i="24" l="1"/>
  <c r="I79" i="24"/>
  <c r="I83" i="24" l="1"/>
  <c r="I82" i="24"/>
  <c r="I81" i="24"/>
</calcChain>
</file>

<file path=xl/sharedStrings.xml><?xml version="1.0" encoding="utf-8"?>
<sst xmlns="http://schemas.openxmlformats.org/spreadsheetml/2006/main" count="1677" uniqueCount="521">
  <si>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</si>
  <si>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</si>
  <si>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</si>
  <si>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</si>
  <si>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</si>
  <si>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</si>
  <si>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</si>
  <si>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</si>
  <si>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</si>
  <si>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</si>
  <si>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</si>
  <si>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</si>
  <si>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</si>
  <si>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Schwandorf (743)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</si>
  <si>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</si>
  <si>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</si>
  <si>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</si>
  <si>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</si>
  <si>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</si>
  <si>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</si>
  <si>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</si>
  <si>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</si>
  <si>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</si>
  <si>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</si>
  <si>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</si>
  <si>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</si>
  <si>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</si>
  <si>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</si>
  <si>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</si>
  <si>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</si>
  <si>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</si>
  <si>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</si>
  <si>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</si>
  <si>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</si>
  <si>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</si>
  <si>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</si>
  <si>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</si>
  <si>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</si>
  <si>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</si>
  <si>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</si>
  <si>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</si>
  <si>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</si>
  <si>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</si>
  <si>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</si>
  <si>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</si>
  <si>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</si>
  <si>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</si>
  <si>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</si>
  <si>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</si>
  <si>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</si>
  <si>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</si>
  <si>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</si>
  <si>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</si>
  <si>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</si>
  <si>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</si>
  <si>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</si>
  <si>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</si>
  <si>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</si>
  <si>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</si>
  <si>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</si>
  <si>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</si>
  <si>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</si>
  <si>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</si>
  <si>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</si>
  <si>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</si>
  <si>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</si>
  <si>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</si>
  <si>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</si>
  <si>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</si>
  <si>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</si>
  <si>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</si>
  <si>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</si>
  <si>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</si>
  <si>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</si>
  <si>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</si>
  <si>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</si>
  <si>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</si>
  <si>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</si>
  <si>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</si>
  <si>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</si>
  <si>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</si>
  <si>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</si>
  <si>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</si>
  <si>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</si>
  <si>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</si>
  <si>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</si>
  <si>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</si>
  <si>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</si>
  <si>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</si>
  <si>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</si>
  <si>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</si>
  <si>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</si>
  <si>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Schwandorf (743);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</si>
  <si>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</si>
  <si>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</si>
  <si>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</si>
  <si>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</si>
  <si>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</si>
  <si>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</si>
  <si>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</si>
  <si>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</si>
  <si>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</si>
  <si>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</si>
  <si>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</si>
  <si>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</si>
  <si>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</si>
  <si>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</si>
  <si>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</si>
  <si>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</si>
  <si>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</si>
  <si>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</si>
  <si>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</si>
  <si>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</si>
  <si>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</si>
  <si>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</si>
  <si>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</si>
  <si>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</si>
  <si>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</si>
  <si>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</si>
  <si>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</si>
  <si>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</si>
  <si>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</si>
  <si>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</si>
  <si>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</si>
  <si>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</si>
  <si>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</si>
  <si>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</si>
  <si>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</si>
  <si>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</si>
  <si>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</si>
  <si>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</si>
  <si>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</si>
  <si>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</si>
  <si>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</si>
  <si>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</si>
  <si>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</si>
  <si>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</si>
  <si>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</si>
  <si>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</si>
  <si>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</si>
  <si>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</si>
  <si>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</si>
  <si>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</si>
  <si>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</si>
  <si>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</si>
  <si>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</si>
  <si>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</si>
  <si>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</si>
  <si>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</si>
  <si>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</si>
  <si>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</si>
  <si>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</si>
  <si>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</si>
  <si>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</si>
  <si>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</si>
  <si>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</si>
  <si>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</si>
  <si>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</si>
  <si>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</si>
  <si>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</si>
  <si>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</si>
  <si>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</si>
  <si>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</si>
  <si>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</si>
  <si>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</si>
  <si>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</si>
  <si>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</si>
  <si>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</si>
  <si>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</si>
  <si>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</si>
  <si>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</si>
  <si>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</si>
  <si>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</si>
  <si>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</si>
  <si>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</si>
  <si>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</si>
  <si>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</si>
  <si>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</si>
  <si>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</si>
  <si>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</si>
  <si>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</si>
  <si>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</si>
  <si>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</si>
  <si>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Schwandorf (743)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</si>
  <si>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</si>
  <si>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</si>
  <si>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</si>
  <si>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</si>
  <si>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</si>
  <si>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</si>
  <si>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</si>
  <si>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</si>
  <si>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</si>
  <si>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</si>
  <si>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</si>
  <si>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</si>
  <si>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</si>
  <si>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</si>
  <si>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</si>
  <si>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</si>
  <si>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</si>
  <si>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</si>
  <si>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</si>
  <si>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</si>
  <si>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</si>
  <si>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</si>
  <si>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</si>
  <si>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</si>
  <si>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</si>
  <si>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</si>
  <si>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</si>
  <si>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</si>
  <si>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</si>
  <si>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</si>
  <si>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</si>
  <si>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</si>
  <si>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</si>
  <si>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</si>
  <si>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</si>
  <si>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</si>
  <si>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</si>
  <si>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</si>
  <si>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</si>
  <si>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</si>
  <si>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</si>
  <si>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</si>
  <si>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</si>
  <si>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</si>
  <si>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</si>
  <si>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</si>
  <si>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</si>
  <si>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</si>
  <si>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</si>
  <si>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</si>
  <si>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</si>
  <si>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</si>
  <si>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</si>
  <si>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</si>
  <si>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</si>
  <si>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</si>
  <si>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</si>
  <si>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</si>
  <si>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</si>
  <si>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</si>
  <si>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</si>
  <si>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</si>
  <si>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</si>
  <si>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</si>
  <si>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</si>
  <si>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</si>
  <si>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</si>
  <si>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</si>
  <si>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</si>
  <si>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</si>
  <si>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</si>
  <si>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</si>
  <si>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</si>
  <si>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</si>
  <si>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</si>
  <si>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</si>
  <si>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</si>
  <si>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</si>
  <si>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</si>
  <si>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</si>
  <si>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</si>
  <si>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</si>
  <si>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</si>
  <si>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</si>
  <si>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</si>
  <si>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</si>
  <si>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</si>
  <si>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</si>
  <si>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</si>
  <si>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</si>
  <si>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</si>
  <si>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</si>
  <si>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</si>
  <si>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</si>
  <si>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</si>
  <si>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</si>
  <si>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</si>
  <si>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</si>
  <si>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</si>
  <si>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</si>
  <si>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</si>
  <si>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</si>
  <si>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</si>
  <si>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</si>
  <si>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</si>
  <si>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</si>
  <si>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</si>
  <si>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</si>
  <si>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</si>
  <si>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</si>
  <si>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</si>
  <si>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</si>
  <si>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</si>
  <si>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</si>
  <si>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</si>
  <si>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</si>
  <si>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</si>
  <si>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</si>
  <si>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</si>
  <si>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</si>
  <si>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</si>
  <si>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</si>
  <si>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</si>
  <si>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</si>
  <si>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</si>
  <si>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</si>
  <si>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</si>
  <si>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</si>
  <si>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</si>
  <si>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</si>
  <si>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</si>
  <si>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</si>
  <si>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</si>
  <si>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</si>
  <si>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</si>
  <si>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</si>
  <si>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</si>
  <si>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</si>
  <si>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</si>
  <si>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</si>
  <si>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</si>
  <si>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</si>
  <si>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</si>
  <si>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Schwandorf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</si>
  <si>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</si>
  <si>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</si>
  <si>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</si>
  <si>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</si>
  <si>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</si>
  <si>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</si>
  <si>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</si>
  <si>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</si>
  <si>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</si>
  <si>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</si>
  <si>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</si>
  <si>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</si>
  <si>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</si>
  <si>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</si>
  <si>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</si>
  <si>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</si>
  <si>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</si>
  <si>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</si>
  <si>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</si>
  <si>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</si>
  <si>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</si>
  <si>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</si>
  <si>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</si>
  <si>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</si>
  <si>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</si>
  <si>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</si>
  <si>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</si>
  <si>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</si>
  <si>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</si>
  <si>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</si>
  <si>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</si>
  <si>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</si>
  <si>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</si>
  <si>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</si>
  <si>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</si>
  <si>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</si>
  <si>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</si>
  <si>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</si>
  <si>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</si>
  <si>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</si>
  <si>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</si>
  <si>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</si>
  <si>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</si>
  <si>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</si>
  <si>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</si>
  <si>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</si>
  <si>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Schwandorf (743);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</si>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</sst>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{3E6CB12B-1960-4808-B9F1-26AF9F8D9706}</c15:txfldGUID>
                      <c15:f>Daten_Diagramme!$D$6</c15:f>
                      <c15:dlblFieldTableCache>
                        <c:ptCount val="1"/>
                        <c:pt idx="0">
                          <c:v>0.5</c:v>
                        </c:pt>
                      </c15:dlblFieldTableCache>
                    </c15:dlblFTEntry>
                  </c15:dlblFieldTable>
                  <c15:showDataLabelsRange val="0"/>
                </c:ext>
                <c:ext xmlns:c16="http://schemas.microsoft.com/office/drawing/2014/chart" uri="{C3380CC4-5D6E-409C-BE32-E72D297353CC}">
                  <c16:uniqueId val="{00000000-1839-4AD8-AC97-21F91EF72886}"/>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{490F327B-C12B-4CCB-B0A7-745B6F8FB29C}</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1839-4AD8-AC97-21F91EF72886}"/>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{C2A4A6D0-9E27-4E03-966C-34C7E09DED38}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1839-4AD8-AC97-21F91EF7288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{11825FEA-D058-49B5-9342-FFC5CF7B0E04}</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1839-4AD8-AC97-21F91EF7288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0.48624509397332566</c:v>
                </c:pt>
                <c:pt idx="1">
                  <c:v>1.0013227114154917</c:v>
                </c:pt>
                <c:pt idx="2">
                  <c:v>1.1186464311118853</c:v>
                </c:pt>
                <c:pt idx="3">
                  <c:v>1.0875687030768</c:v>
                </c:pt>
              </c:numCache>
            </c:numRef>
          </c:val>
          <c:extLst>
            <c:ext xmlns:c16="http://schemas.microsoft.com/office/drawing/2014/chart" uri="{C3380CC4-5D6E-409C-BE32-E72D297353CC}">
              <c16:uniqueId val="{00000004-1839-4AD8-AC97-21F91EF7288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{B89654C5-80BC-49B4-BDC4-CE628CEF4662}</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1839-4AD8-AC97-21F91EF7288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{30AD8684-61E9-4F5D-B5B0-ECA13708C395}</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1839-4AD8-AC97-21F91EF7288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{CB11738B-2983-4D5B-A320-B092980E362E}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1839-4AD8-AC97-21F91EF7288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{34EE5DDB-4C21-4852-ABFC-D8B6733E5CB2}</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1839-4AD8-AC97-21F91EF7288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1839-4AD8-AC97-21F91EF7288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839-4AD8-AC97-21F91EF7288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{C62AC67B-3ECA-4EDC-921A-4D55619E124E}</c15:txfldGUID>
                      <c15:f>Daten_Diagramme!$E$6</c15:f>
                      <c15:dlblFieldTableCache>
                        <c:ptCount val="1"/>
                        <c:pt idx="0">
                          <c:v>-1.0</c:v>
                        </c:pt>
                      </c15:dlblFieldTableCache>
                    </c15:dlblFTEntry>
                  </c15:dlblFieldTable>
                  <c15:showDataLabelsRange val="0"/>
                </c:ext>
                <c:ext xmlns:c16="http://schemas.microsoft.com/office/drawing/2014/chart" uri="{C3380CC4-5D6E-409C-BE32-E72D297353CC}">
                  <c16:uniqueId val="{00000000-4E5C-4ED7-9176-789312A054B2}"/>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{11850369-81D3-4AB7-926C-EFDE305A4163}</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4E5C-4ED7-9176-789312A054B2}"/>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{F0363439-2DBA-4916-BAEC-9F5F97DAB6FE}</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4E5C-4ED7-9176-789312A054B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{F2296E25-F84B-435F-AF82-F77BF6851B61}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4E5C-4ED7-9176-789312A054B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-0.98036782407981926</c:v>
                </c:pt>
                <c:pt idx="1">
                  <c:v>-1.8915068707011207</c:v>
                </c:pt>
                <c:pt idx="2">
                  <c:v>-2.7637010795899166</c:v>
                </c:pt>
                <c:pt idx="3">
                  <c:v>-2.8655893304673015</c:v>
                </c:pt>
              </c:numCache>
            </c:numRef>
          </c:val>
          <c:extLst>
            <c:ext xmlns:c16="http://schemas.microsoft.com/office/drawing/2014/chart" uri="{C3380CC4-5D6E-409C-BE32-E72D297353CC}">
              <c16:uniqueId val="{00000004-4E5C-4ED7-9176-789312A054B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{6A4E19AA-C5EC-4B36-A5B4-11DB1D64B681}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4E5C-4ED7-9176-789312A054B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{FD32814B-5D65-42C3-AFD7-21F499D09719}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4E5C-4ED7-9176-789312A054B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{BFE60E36-4171-46BB-82E3-ED9C28D9A424}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4E5C-4ED7-9176-789312A054B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{B681009D-BA94-422F-AF58-AD059DC65EE0}</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4E5C-4ED7-9176-789312A054B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4E5C-4ED7-9176-789312A054B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E5C-4ED7-9176-789312A054B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{03154060-90F6-483D-AE16-EC5666C827A0}</c15:txfldGUID>
                      <c15:f>Daten_Diagramme!$D$14</c15:f>
                      <c15:dlblFieldTableCache>
                        <c:ptCount val="1"/>
                        <c:pt idx="0">
                          <c:v>0.5</c:v>
                        </c:pt>
                      </c15:dlblFieldTableCache>
                    </c15:dlblFTEntry>
                  </c15:dlblFieldTable>
                  <c15:showDataLabelsRange val="0"/>
                </c:ext>
                <c:ext xmlns:c16="http://schemas.microsoft.com/office/drawing/2014/chart" uri="{C3380CC4-5D6E-409C-BE32-E72D297353CC}">
                  <c16:uniqueId val="{00000000-6359-493F-B1AE-59BBE415F0FA}"/>
                </c:ext>
              </c:extLst>
            </c:dLbl>
            <c:dLbl>
              <c:idx val="1"/>
              <c:tx>
                <c:strRef>
                  <c:f>Daten_Diagramme!$D$15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{7BDDE5B7-7F3B-457E-B617-458BE53F6ABE}</c15:txfldGUID>
                      <c15:f>Daten_Diagramme!$D$15</c15:f>
                      <c15:dlblFieldTableCache>
                        <c:ptCount val="1"/>
                        <c:pt idx="0">
                          <c:v>1.1</c:v>
                        </c:pt>
                      </c15:dlblFieldTableCache>
                    </c15:dlblFTEntry>
                  </c15:dlblFieldTable>
                  <c15:showDataLabelsRange val="0"/>
                </c:ext>
                <c:ext xmlns:c16="http://schemas.microsoft.com/office/drawing/2014/chart" uri="{C3380CC4-5D6E-409C-BE32-E72D297353CC}">
                  <c16:uniqueId val="{00000001-6359-493F-B1AE-59BBE415F0FA}"/>
                </c:ext>
              </c:extLst>
            </c:dLbl>
            <c:dLbl>
              <c:idx val="2"/>
              <c:tx>
                <c:strRef>
                  <c:f>Daten_Diagramme!$D$16</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{47A2617D-970A-4E48-BD14-7CBF400F049D}</c15:txfldGUID>
                      <c15:f>Daten_Diagramme!$D$16</c15:f>
                      <c15:dlblFieldTableCache>
                        <c:ptCount val="1"/>
                        <c:pt idx="0">
                          <c:v>2.7</c:v>
                        </c:pt>
                      </c15:dlblFieldTableCache>
                    </c15:dlblFTEntry>
                  </c15:dlblFieldTable>
                  <c15:showDataLabelsRange val="0"/>
                </c:ext>
                <c:ext xmlns:c16="http://schemas.microsoft.com/office/drawing/2014/chart" uri="{C3380CC4-5D6E-409C-BE32-E72D297353CC}">
                  <c16:uniqueId val="{00000002-6359-493F-B1AE-59BBE415F0FA}"/>
                </c:ext>
              </c:extLst>
            </c:dLbl>
            <c:dLbl>
              <c:idx val="3"/>
              <c:tx>
                <c:strRef>
                  <c:f>Daten_Diagramme!$D$17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{0E8E3512-C64B-4D29-9E96-77031EB0F736}</c15:txfldGUID>
                      <c15:f>Daten_Diagramme!$D$17</c15:f>
                      <c15:dlblFieldTableCache>
                        <c:ptCount val="1"/>
                        <c:pt idx="0">
                          <c:v>0.0</c:v>
                        </c:pt>
                      </c15:dlblFieldTableCache>
                    </c15:dlblFTEntry>
                  </c15:dlblFieldTable>
                  <c15:showDataLabelsRange val="0"/>
                </c:ext>
                <c:ext xmlns:c16="http://schemas.microsoft.com/office/drawing/2014/chart" uri="{C3380CC4-5D6E-409C-BE32-E72D297353CC}">
                  <c16:uniqueId val="{00000003-6359-493F-B1AE-59BBE415F0FA}"/>
                </c:ext>
              </c:extLst>
            </c:dLbl>
            <c:dLbl>
              <c:idx val="4"/>
              <c:tx>
                <c:strRef>
                  <c:f>Daten_Diagramme!$D$18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{40495519-0CEF-4EB5-8550-E53159949F9E}</c15:txfldGUID>
                      <c15:f>Daten_Diagramme!$D$18</c15:f>
                      <c15:dlblFieldTableCache>
                        <c:ptCount val="1"/>
                        <c:pt idx="0">
                          <c:v>1.6</c:v>
                        </c:pt>
                      </c15:dlblFieldTableCache>
                    </c15:dlblFTEntry>
                  </c15:dlblFieldTable>
                  <c15:showDataLabelsRange val="0"/>
                </c:ext>
                <c:ext xmlns:c16="http://schemas.microsoft.com/office/drawing/2014/chart" uri="{C3380CC4-5D6E-409C-BE32-E72D297353CC}">
                  <c16:uniqueId val="{00000004-6359-493F-B1AE-59BBE415F0FA}"/>
                </c:ext>
              </c:extLst>
            </c:dLbl>
            <c:dLbl>
              <c:idx val="5"/>
              <c:tx>
                <c:strRef>
                  <c:f>Daten_Diagramme!$D$19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{2CC5C6F5-BF7B-4AF4-A989-8C7BDEED2263}</c15:txfldGUID>
                      <c15:f>Daten_Diagramme!$D$19</c15:f>
                      <c15:dlblFieldTableCache>
                        <c:ptCount val="1"/>
                        <c:pt idx="0">
                          <c:v>-0.5</c:v>
                        </c:pt>
                      </c15:dlblFieldTableCache>
                    </c15:dlblFTEntry>
                  </c15:dlblFieldTable>
                  <c15:showDataLabelsRange val="0"/>
                </c:ext>
                <c:ext xmlns:c16="http://schemas.microsoft.com/office/drawing/2014/chart" uri="{C3380CC4-5D6E-409C-BE32-E72D297353CC}">
                  <c16:uniqueId val="{00000005-6359-493F-B1AE-59BBE415F0FA}"/>
                </c:ext>
              </c:extLst>
            </c:dLbl>
            <c:dLbl>
              <c:idx val="6"/>
              <c:tx>
                <c:strRef>
                  <c:f>Daten_Diagramme!$D$20</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{F398FA3D-4A85-40C3-9691-99E4A9A26CED}</c15:txfldGUID>
                      <c15:f>Daten_Diagramme!$D$20</c15:f>
                      <c15:dlblFieldTableCache>
                        <c:ptCount val="1"/>
                        <c:pt idx="0">
                          <c:v>0.8</c:v>
                        </c:pt>
                      </c15:dlblFieldTableCache>
                    </c15:dlblFTEntry>
                  </c15:dlblFieldTable>
                  <c15:showDataLabelsRange val="0"/>
                </c:ext>
                <c:ext xmlns:c16="http://schemas.microsoft.com/office/drawing/2014/chart" uri="{C3380CC4-5D6E-409C-BE32-E72D297353CC}">
                  <c16:uniqueId val="{00000006-6359-493F-B1AE-59BBE415F0FA}"/>
                </c:ext>
              </c:extLst>
            </c:dLbl>
            <c:dLbl>
              <c:idx val="7"/>
              <c:tx>
                <c:strRef>
                  <c:f>Daten_Diagramme!$D$21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{AAA5DA20-754B-484E-920F-54D7B04EA94D}</c15:txfldGUID>
                      <c15:f>Daten_Diagramme!$D$21</c15:f>
                      <c15:dlblFieldTableCache>
                        <c:ptCount val="1"/>
                        <c:pt idx="0">
                          <c:v>2.4</c:v>
                        </c:pt>
                      </c15:dlblFieldTableCache>
                    </c15:dlblFTEntry>
                  </c15:dlblFieldTable>
                  <c15:showDataLabelsRange val="0"/>
                </c:ext>
                <c:ext xmlns:c16="http://schemas.microsoft.com/office/drawing/2014/chart" uri="{C3380CC4-5D6E-409C-BE32-E72D297353CC}">
                  <c16:uniqueId val="{00000007-6359-493F-B1AE-59BBE415F0FA}"/>
                </c:ext>
              </c:extLst>
            </c:dLbl>
            <c:dLbl>
              <c:idx val="8"/>
              <c:tx>
                <c:strRef>
                  <c:f>Daten_Diagramme!$D$22</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{FC16AE58-5F25-40FC-A3DB-5C6C2A752897}</c15:txfldGUID>
                      <c15:f>Daten_Diagramme!$D$22</c15:f>
                      <c15:dlblFieldTableCache>
                        <c:ptCount val="1"/>
                        <c:pt idx="0">
                          <c:v>0.0</c:v>
                        </c:pt>
                      </c15:dlblFieldTableCache>
                    </c15:dlblFTEntry>
                  </c15:dlblFieldTable>
                  <c15:showDataLabelsRange val="0"/>
                </c:ext>
                <c:ext xmlns:c16="http://schemas.microsoft.com/office/drawing/2014/chart" uri="{C3380CC4-5D6E-409C-BE32-E72D297353CC}">
                  <c16:uniqueId val="{00000008-6359-493F-B1AE-59BBE415F0FA}"/>
                </c:ext>
              </c:extLst>
            </c:dLbl>
            <c:dLbl>
              <c:idx val="9"/>
              <c:tx>
                <c:strRef>
                  <c:f>Daten_Diagramme!$D$23</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{B5F46658-E759-4F98-9D74-ACD34D153A58}</c15:txfldGUID>
                      <c15:f>Daten_Diagramme!$D$23</c15:f>
                      <c15:dlblFieldTableCache>
                        <c:ptCount val="1"/>
                        <c:pt idx="0">
                          <c:v>-2.8</c:v>
                        </c:pt>
                      </c15:dlblFieldTableCache>
                    </c15:dlblFTEntry>
                  </c15:dlblFieldTable>
                  <c15:showDataLabelsRange val="0"/>
                </c:ext>
                <c:ext xmlns:c16="http://schemas.microsoft.com/office/drawing/2014/chart" uri="{C3380CC4-5D6E-409C-BE32-E72D297353CC}">
                  <c16:uniqueId val="{00000009-6359-493F-B1AE-59BBE415F0FA}"/>
                </c:ext>
              </c:extLst>
            </c:dLbl>
            <c:dLbl>
              <c:idx val="10"/>
              <c:tx>
                <c:strRef>
                  <c:f>Daten_Diagramme!$D$24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{6C0822C0-F499-4A32-AF0F-37141D08203F}</c15:txfldGUID>
                      <c15:f>Daten_Diagramme!$D$24</c15:f>
                      <c15:dlblFieldTableCache>
                        <c:ptCount val="1"/>
                        <c:pt idx="0">
                          <c:v>-0.4</c:v>
                        </c:pt>
                      </c15:dlblFieldTableCache>
                    </c15:dlblFTEntry>
                  </c15:dlblFieldTable>
                  <c15:showDataLabelsRange val="0"/>
                </c:ext>
                <c:ext xmlns:c16="http://schemas.microsoft.com/office/drawing/2014/chart" uri="{C3380CC4-5D6E-409C-BE32-E72D297353CC}">
                  <c16:uniqueId val="{0000000A-6359-493F-B1AE-59BBE415F0FA}"/>
                </c:ext>
              </c:extLst>
            </c:dLbl>
            <c:dLbl>
              <c:idx val="11"/>
              <c:tx>
                <c:strRef>
                  <c:f>Daten_Diagramme!$D$25</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{1E0B760A-2E28-4B28-9C9C-C9CC1C3107C2}</c15:txfldGUID>
                      <c15:f>Daten_Diagramme!$D$25</c15:f>
                      <c15:dlblFieldTableCache>
                        <c:ptCount val="1"/>
                        <c:pt idx="0">
                          <c:v>1.8</c:v>
                        </c:pt>
                      </c15:dlblFieldTableCache>
                    </c15:dlblFTEntry>
                  </c15:dlblFieldTable>
                  <c15:showDataLabelsRange val="0"/>
                </c:ext>
                <c:ext xmlns:c16="http://schemas.microsoft.com/office/drawing/2014/chart" uri="{C3380CC4-5D6E-409C-BE32-E72D297353CC}">
                  <c16:uniqueId val="{0000000B-6359-493F-B1AE-59BBE415F0FA}"/>
                </c:ext>
              </c:extLst>
            </c:dLbl>
            <c:dLbl>
              <c:idx val="12"/>
              <c:tx>
                <c:strRef>
                  <c:f>Daten_Diagramme!$D$26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{8790A371-C2B8-41D0-8C12-760DA95063F5}</c15:txfldGUID>
                      <c15:f>Daten_Diagramme!$D$26</c15:f>
                      <c15:dlblFieldTableCache>
                        <c:ptCount val="1"/>
                        <c:pt idx="0">
                          <c:v>0.4</c:v>
                        </c:pt>
                      </c15:dlblFieldTableCache>
                    </c15:dlblFTEntry>
                  </c15:dlblFieldTable>
                  <c15:showDataLabelsRange val="0"/>
                </c:ext>
                <c:ext xmlns:c16="http://schemas.microsoft.com/office/drawing/2014/chart" uri="{C3380CC4-5D6E-409C-BE32-E72D297353CC}">
                  <c16:uniqueId val="{0000000C-6359-493F-B1AE-59BBE415F0FA}"/>
                </c:ext>
              </c:extLst>
            </c:dLbl>
            <c:dLbl>
              <c:idx val="13"/>
              <c:tx>
                <c:strRef>
                  <c:f>Daten_Diagramme!$D$27</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{1C7E1A50-83C3-4074-BF82-601C405A09B5}</c15:txfldGUID>
                      <c15:f>Daten_Diagramme!$D$27</c15:f>
                      <c15:dlblFieldTableCache>
                        <c:ptCount val="1"/>
                        <c:pt idx="0">
                          <c:v>4.5</c:v>
                        </c:pt>
                      </c15:dlblFieldTableCache>
                    </c15:dlblFTEntry>
                  </c15:dlblFieldTable>
                  <c15:showDataLabelsRange val="0"/>
                </c:ext>
                <c:ext xmlns:c16="http://schemas.microsoft.com/office/drawing/2014/chart" uri="{C3380CC4-5D6E-409C-BE32-E72D297353CC}">
                  <c16:uniqueId val="{0000000D-6359-493F-B1AE-59BBE415F0FA}"/>
                </c:ext>
              </c:extLst>
            </c:dLbl>
            <c:dLbl>
              <c:idx val="14"/>
              <c:tx>
                <c:strRef>
                  <c:f>Daten_Diagramme!$D$28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{C4216C43-60BA-4E60-8653-4C7A804687AA}</c15:txfldGUID>
                      <c15:f>Daten_Diagramme!$D$28</c15:f>
                      <c15:dlblFieldTableCache>
                        <c:ptCount val="1"/>
                        <c:pt idx="0">
                          <c:v>1.0</c:v>
                        </c:pt>
                      </c15:dlblFieldTableCache>
                    </c15:dlblFTEntry>
                  </c15:dlblFieldTable>
                  <c15:showDataLabelsRange val="0"/>
                </c:ext>
                <c:ext xmlns:c16="http://schemas.microsoft.com/office/drawing/2014/chart" uri="{C3380CC4-5D6E-409C-BE32-E72D297353CC}">
                  <c16:uniqueId val="{0000000E-6359-493F-B1AE-59BBE415F0FA}"/>
                </c:ext>
              </c:extLst>
            </c:dLbl>
            <c:dLbl>
              <c:idx val="15"/>
              <c:tx>
                <c:strRef>
                  <c:f>Daten_Diagramme!$D$29</c:f>
                  <c:strCache>
                    <c:ptCount val="1"/>
                    <c:pt idx="0">
                      <c:v>-23.1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{FF2E70F7-670B-4890-8FC2-985C50429CC0}</c15:txfldGUID>
                      <c15:f>Daten_Diagramme!$D$29</c15:f>
                      <c15:dlblFieldTableCache>
                        <c:ptCount val="1"/>
                        <c:pt idx="0">
                          <c:v>-23.1</c:v>
                        </c:pt>
                      </c15:dlblFieldTableCache>
                    </c15:dlblFTEntry>
                  </c15:dlblFieldTable>
                  <c15:showDataLabelsRange val="0"/>
                </c:ext>
                <c:ext xmlns:c16="http://schemas.microsoft.com/office/drawing/2014/chart" uri="{C3380CC4-5D6E-409C-BE32-E72D297353CC}">
                  <c16:uniqueId val="{0000000F-6359-493F-B1AE-59BBE415F0FA}"/>
                </c:ext>
              </c:extLst>
            </c:dLbl>
            <c:dLbl>
              <c:idx val="16"/>
              <c:tx>
                <c:strRef>
                  <c:f>Daten_Diagramme!$D$30</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{3646F5CE-35B9-4832-9EDE-263DB673A1D7}</c15:txfldGUID>
                      <c15:f>Daten_Diagramme!$D$30</c15:f>
                      <c15:dlblFieldTableCache>
                        <c:ptCount val="1"/>
                        <c:pt idx="0">
                          <c:v>4.0</c:v>
                        </c:pt>
                      </c15:dlblFieldTableCache>
                    </c15:dlblFTEntry>
                  </c15:dlblFieldTable>
                  <c15:showDataLabelsRange val="0"/>
                </c:ext>
                <c:ext xmlns:c16="http://schemas.microsoft.com/office/drawing/2014/chart" uri="{C3380CC4-5D6E-409C-BE32-E72D297353CC}">
                  <c16:uniqueId val="{00000010-6359-493F-B1AE-59BBE415F0FA}"/>
                </c:ext>
              </c:extLst>
            </c:dLbl>
            <c:dLbl>
              <c:idx val="17"/>
              <c:tx>
                <c:strRef>
                  <c:f>Daten_Diagramme!$D$31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{A0406CE6-395D-4B51-AB0D-C555582EA7B7}</c15:txfldGUID>
                      <c15:f>Daten_Diagramme!$D$31</c15:f>
                      <c15:dlblFieldTableCache>
                        <c:ptCount val="1"/>
                        <c:pt idx="0">
                          <c:v>3.0</c:v>
                        </c:pt>
                      </c15:dlblFieldTableCache>
                    </c15:dlblFTEntry>
                  </c15:dlblFieldTable>
                  <c15:showDataLabelsRange val="0"/>
                </c:ext>
                <c:ext xmlns:c16="http://schemas.microsoft.com/office/drawing/2014/chart" uri="{C3380CC4-5D6E-409C-BE32-E72D297353CC}">
                  <c16:uniqueId val="{00000011-6359-493F-B1AE-59BBE415F0FA}"/>
                </c:ext>
              </c:extLst>
            </c:dLbl>
            <c:dLbl>
              <c:idx val="18"/>
              <c:tx>
                <c:strRef>
                  <c:f>Daten_Diagramme!$D$32</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{7207602F-B1DF-4BDA-AB91-8075476E9B2D}</c15:txfldGUID>
                      <c15:f>Daten_Diagramme!$D$32</c15:f>
                      <c15:dlblFieldTableCache>
                        <c:ptCount val="1"/>
                        <c:pt idx="0">
                          <c:v>3.1</c:v>
                        </c:pt>
                      </c15:dlblFieldTableCache>
                    </c15:dlblFTEntry>
                  </c15:dlblFieldTable>
                  <c15:showDataLabelsRange val="0"/>
                </c:ext>
                <c:ext xmlns:c16="http://schemas.microsoft.com/office/drawing/2014/chart" uri="{C3380CC4-5D6E-409C-BE32-E72D297353CC}">
                  <c16:uniqueId val="{00000012-6359-493F-B1AE-59BBE415F0FA}"/>
                </c:ext>
              </c:extLst>
            </c:dLbl>
            <c:dLbl>
              <c:idx val="19"/>
              <c:tx>
                <c:strRef>
                  <c:f>Daten_Diagramme!$D$33</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{AEBA89CA-FAF5-4258-ADB0-7C7F89BCBADF}</c15:txfldGUID>
                      <c15:f>Daten_Diagramme!$D$33</c15:f>
                      <c15:dlblFieldTableCache>
                        <c:ptCount val="1"/>
                        <c:pt idx="0">
                          <c:v>1.7</c:v>
                        </c:pt>
                      </c15:dlblFieldTableCache>
                    </c15:dlblFTEntry>
                  </c15:dlblFieldTable>
                  <c15:showDataLabelsRange val="0"/>
                </c:ext>
                <c:ext xmlns:c16="http://schemas.microsoft.com/office/drawing/2014/chart" uri="{C3380CC4-5D6E-409C-BE32-E72D297353CC}">
                  <c16:uniqueId val="{00000013-6359-493F-B1AE-59BBE415F0FA}"/>
                </c:ext>
              </c:extLst>
            </c:dLbl>
            <c:dLbl>
              <c:idx val="20"/>
              <c:tx>
                <c:strRef>
                  <c:f>Daten_Diagramme!$D$34</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{EDEBC245-C160-4431-8F70-048AC8163081}</c15:txfldGUID>
                      <c15:f>Daten_Diagramme!$D$34</c15:f>
                      <c15:dlblFieldTableCache>
                        <c:ptCount val="1"/>
                        <c:pt idx="0">
                          <c:v>4.1</c:v>
                        </c:pt>
                      </c15:dlblFieldTableCache>
                    </c15:dlblFTEntry>
                  </c15:dlblFieldTable>
                  <c15:showDataLabelsRange val="0"/>
                </c:ext>
                <c:ext xmlns:c16="http://schemas.microsoft.com/office/drawing/2014/chart" uri="{C3380CC4-5D6E-409C-BE32-E72D297353CC}">
                  <c16:uniqueId val="{00000014-6359-493F-B1AE-59BBE415F0FA}"/>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{819E4988-124B-4BD8-9014-DF7CE42453F9}</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6359-493F-B1AE-59BBE415F0F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{4235722B-5BB1-4404-9F39-500C5A02FA44}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6359-493F-B1AE-59BBE415F0FA}"/>
                </c:ext>
              </c:extLst>
            </c:dLbl>
            <c:dLbl>
              <c:idx val="23"/>
              <c:tx>
                <c:strRef>
                  <c:f>Daten_Diagramme!$D$37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{90867526-EF7F-48C4-8D27-26DB8A07EB3B}</c15:txfldGUID>
                      <c15:f>Daten_Diagramme!$D$37</c15:f>
                      <c15:dlblFieldTableCache>
                        <c:ptCount val="1"/>
                        <c:pt idx="0">
                          <c:v>1.1</c:v>
                        </c:pt>
                      </c15:dlblFieldTableCache>
                    </c15:dlblFTEntry>
                  </c15:dlblFieldTable>
                  <c15:showDataLabelsRange val="0"/>
                </c:ext>
                <c:ext xmlns:c16="http://schemas.microsoft.com/office/drawing/2014/chart" uri="{C3380CC4-5D6E-409C-BE32-E72D297353CC}">
                  <c16:uniqueId val="{00000017-6359-493F-B1AE-59BBE415F0FA}"/>
                </c:ext>
              </c:extLst>
            </c:dLbl>
            <c:dLbl>
              <c:idx val="24"/>
              <c:layout>
                <c:manualLayout>
                  <c:x val="4.7769028871392123E-3"/>
                  <c:y val="-4.6876052205785108E-5"/>
                </c:manualLayout>
              </c:layout>
              <c:tx>
                <c:strRef>
                  <c:f>Daten_Diagramme!$D$38</c:f>
                  <c:strCache>
                    <c:ptCount val="1"/>
                    <c:pt idx="0">
                      <c:v>0.5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{42F8903A-0A40-491E-BCB0-E2873A023DAB}</c15:txfldGUID>
                      <c15:f>Daten_Diagramme!$D$38</c15:f>
                      <c15:dlblFieldTableCache>
                        <c:ptCount val="1"/>
                        <c:pt idx="0">
                          <c:v>0.5</c:v>
                        </c:pt>
                      </c15:dlblFieldTableCache>
                    </c15:dlblFTEntry>
                  </c15:dlblFieldTable>
                  <c15:showDataLabelsRange val="0"/>
                </c:ext>
                <c:ext xmlns:c16="http://schemas.microsoft.com/office/drawing/2014/chart" uri="{C3380CC4-5D6E-409C-BE32-E72D297353CC}">
                  <c16:uniqueId val="{00000018-6359-493F-B1AE-59BBE415F0FA}"/>
                </c:ext>
              </c:extLst>
            </c:dLbl>
            <c:dLbl>
              <c:idx val="25"/>
              <c:tx>
                <c:strRef>
                  <c:f>Daten_Diagramme!$D$39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{13EA98EB-9B52-4D49-9A78-007BCECA57F8}</c15:txfldGUID>
                      <c15:f>Daten_Diagramme!$D$39</c15:f>
                      <c15:dlblFieldTableCache>
                        <c:ptCount val="1"/>
                        <c:pt idx="0">
                          <c:v>0.5</c:v>
                        </c:pt>
                      </c15:dlblFieldTableCache>
                    </c15:dlblFTEntry>
                  </c15:dlblFieldTable>
                  <c15:showDataLabelsRange val="0"/>
                </c:ext>
                <c:ext xmlns:c16="http://schemas.microsoft.com/office/drawing/2014/chart" uri="{C3380CC4-5D6E-409C-BE32-E72D297353CC}">
                  <c16:uniqueId val="{00000019-6359-493F-B1AE-59BBE415F0F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{32AE78AA-E7DB-4157-BD4A-06EDC81CB5DA}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6359-493F-B1AE-59BBE415F0F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{301016B8-2111-4C80-B6E6-90E0E51752CD}</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6359-493F-B1AE-59BBE415F0F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{15B10D79-F366-4131-AFD1-0E854103509A}</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6359-493F-B1AE-59BBE415F0F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{4A282A78-AAAD-4131-8150-8B464976AA12}</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6359-493F-B1AE-59BBE415F0F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{0E5FF3E4-F72A-4EF5-B275-105DAA1B57D1}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6359-493F-B1AE-59BBE415F0FA}"/>
                </c:ext>
              </c:extLst>
            </c:dLbl>
            <c:dLbl>
              <c:idx val="31"/>
              <c:tx>
                <c:strRef>
                  <c:f>Daten_Diagramme!$D$45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{C065D155-CF1F-435F-9AD3-2207C87DE37B}</c15:txfldGUID>
                      <c15:f>Daten_Diagramme!$D$45</c15:f>
                      <c15:dlblFieldTableCache>
                        <c:ptCount val="1"/>
                        <c:pt idx="0">
                          <c:v>0.5</c:v>
                        </c:pt>
                      </c15:dlblFieldTableCache>
                    </c15:dlblFTEntry>
                  </c15:dlblFieldTable>
                  <c15:showDataLabelsRange val="0"/>
                </c:ext>
                <c:ext xmlns:c16="http://schemas.microsoft.com/office/drawing/2014/chart" uri="{C3380CC4-5D6E-409C-BE32-E72D297353CC}">
                  <c16:uniqueId val="{0000001F-6359-493F-B1AE-59BBE415F0F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0.48624509397332566</c:v>
                </c:pt>
                <c:pt idx="1">
                  <c:v>1.0576923076923077</c:v>
                </c:pt>
                <c:pt idx="2">
                  <c:v>2.6551724137931036</c:v>
                </c:pt>
                <c:pt idx="3">
                  <c:v>5.0508451747592427E-3</c:v>
                </c:pt>
                <c:pt idx="4">
                  <c:v>1.5987498497415555</c:v>
                </c:pt>
                <c:pt idx="5">
                  <c:v>-0.51334702258726894</c:v>
                </c:pt>
                <c:pt idx="6">
                  <c:v>0.78670469072671845</c:v>
                </c:pt>
                <c:pt idx="7">
                  <c:v>2.3551829268292681</c:v>
                </c:pt>
                <c:pt idx="8">
                  <c:v>-3.2539977686872446E-2</c:v>
                </c:pt>
                <c:pt idx="9">
                  <c:v>-2.8226464349812366</c:v>
                </c:pt>
                <c:pt idx="10">
                  <c:v>-0.4297670210359647</c:v>
                </c:pt>
                <c:pt idx="11">
                  <c:v>1.8430439952437574</c:v>
                </c:pt>
                <c:pt idx="12">
                  <c:v>0.43933761405880367</c:v>
                </c:pt>
                <c:pt idx="13">
                  <c:v>4.4981726173741921</c:v>
                </c:pt>
                <c:pt idx="14">
                  <c:v>0.96833289714734361</c:v>
                </c:pt>
                <c:pt idx="15">
                  <c:v>-23.127035830618894</c:v>
                </c:pt>
                <c:pt idx="16">
                  <c:v>4.0383896298142838</c:v>
                </c:pt>
                <c:pt idx="17">
                  <c:v>2.9834006280843428</c:v>
                </c:pt>
                <c:pt idx="18">
                  <c:v>3.0706243602865917</c:v>
                </c:pt>
                <c:pt idx="19">
                  <c:v>1.7142359902540898</c:v>
                </c:pt>
                <c:pt idx="20">
                  <c:v>4.0884906188742649</c:v>
                </c:pt>
                <c:pt idx="21">
                  <c:v>0</c:v>
                </c:pt>
                <c:pt idx="23">
                  <c:v>1.0576923076923077</c:v>
                </c:pt>
                <c:pt idx="24">
                  <c:v>0.5158056645804604</c:v>
                </c:pt>
                <c:pt idx="25">
                  <c:v>0.45484875444839856</c:v>
                </c:pt>
              </c:numCache>
            </c:numRef>
          </c:val>
          <c:extLst>
            <c:ext xmlns:c16="http://schemas.microsoft.com/office/drawing/2014/chart" uri="{C3380CC4-5D6E-409C-BE32-E72D297353CC}">
              <c16:uniqueId val="{00000020-6359-493F-B1AE-59BBE415F0F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{8F560247-3C5B-471D-8611-41D5218F3E78}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6359-493F-B1AE-59BBE415F0F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{3C859367-8CD8-46AE-A9BC-63C0E1973A1F}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6359-493F-B1AE-59BBE415F0F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{395EB8EC-DA9D-49FC-AB59-646DF5F5D753}</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6359-493F-B1AE-59BBE415F0F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{6678E0E5-B61B-4479-AB38-0676D3552E98}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6359-493F-B1AE-59BBE415F0F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{97C3E882-58CD-42A7-B08A-FFB1082760DF}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6359-493F-B1AE-59BBE415F0F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{EA12AD8B-5122-4B17-B40C-6002E387FD1B}</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6359-493F-B1AE-59BBE415F0F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{F94A4279-2AAD-49E7-80CA-66CBC668E173}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6359-493F-B1AE-59BBE415F0F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{DC681DA6-327A-42A7-91CB-21CD2C88FD45}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6359-493F-B1AE-59BBE415F0F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{32B2F45F-EBAC-42AA-8D34-EEB46F70F996}</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6359-493F-B1AE-59BBE415F0F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{FF9D22E1-7199-45A5-B15D-9874B6AB2269}</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6359-493F-B1AE-59BBE415F0F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{A3923A68-40D1-4FE9-BE1D-82DBA7924D27}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6359-493F-B1AE-59BBE415F0F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{02B45ACD-1FF1-4F4D-8BE2-1A878C4775ED}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6359-493F-B1AE-59BBE415F0F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{E756F872-77D6-4108-B005-C13C75389934}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6359-493F-B1AE-59BBE415F0F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{6926326B-7C09-44F8-84F0-326CF4A886F9}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6359-493F-B1AE-59BBE415F0F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{DFF99092-89FE-4765-8EB0-0A8782AED33F}</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6359-493F-B1AE-59BBE415F0F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{F45DDF15-91EE-4F63-B3A1-1B4FB5E029A6}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6359-493F-B1AE-59BBE415F0F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{A68D6671-6CCF-47BF-936D-860CBE1432A1}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6359-493F-B1AE-59BBE415F0F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{2BFA62A5-07B4-4ECE-9000-B6D87684ED89}</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6359-493F-B1AE-59BBE415F0F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{78B1E0A0-BE19-4178-AEAD-B73DAE707BAB}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6359-493F-B1AE-59BBE415F0F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{3B506D89-78FB-4FF2-BA30-9B0153BB74CA}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6359-493F-B1AE-59BBE415F0F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{B4562A23-8BF2-4270-99BD-612D5329BCC9}</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6359-493F-B1AE-59BBE415F0FA}"/>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{DFFBE9FA-7DE6-454F-9AD1-D494B6499FA6}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6359-493F-B1AE-59BBE415F0F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{C92638B9-6B3A-4109-BBC0-10AB423031EA}</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6359-493F-B1AE-59BBE415F0F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{3AED8DD3-EC3A-4A9C-9408-5AA780BE9844}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6359-493F-B1AE-59BBE415F0F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{CCC37130-4102-45B5-A505-F2AAE3E050D9}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6359-493F-B1AE-59BBE415F0F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{C058975A-45E2-4DF8-A73E-0EC2C97704BD}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6359-493F-B1AE-59BBE415F0F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{3ED4A7EF-1A31-4BB7-8C5F-D225988A0A62}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6359-493F-B1AE-59BBE415F0F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{CD873105-C5BD-48AF-B4C0-36FF5A0DBFE5}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6359-493F-B1AE-59BBE415F0F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{84898450-7005-4B9D-B327-BF394463B81B}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6359-493F-B1AE-59BBE415F0F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{51BA19F1-FE92-45D0-BB19-682962E78366}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6359-493F-B1AE-59BBE415F0F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{61F1EAF7-72CB-4C28-BF34-0032EA282128}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6359-493F-B1AE-59BBE415F0F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{09A8A2F0-7D8E-4E12-8EE9-66E33F77132B}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6359-493F-B1AE-59BBE415F0F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6359-493F-B1AE-59BBE415F0F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6359-493F-B1AE-59BBE415F0F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{8DD68895-EC6B-4013-850C-D69E9C76DB43}</c15:txfldGUID>
                      <c15:f>Daten_Diagramme!$E$14</c15:f>
                      <c15:dlblFieldTableCache>
                        <c:ptCount val="1"/>
                        <c:pt idx="0">
                          <c:v>-1.0</c:v>
                        </c:pt>
                      </c15:dlblFieldTableCache>
                    </c15:dlblFTEntry>
                  </c15:dlblFieldTable>
                  <c15:showDataLabelsRange val="0"/>
                </c:ext>
                <c:ext xmlns:c16="http://schemas.microsoft.com/office/drawing/2014/chart" uri="{C3380CC4-5D6E-409C-BE32-E72D297353CC}">
                  <c16:uniqueId val="{00000000-619F-47FF-BBEB-3E147A569E34}"/>
                </c:ext>
              </c:extLst>
            </c:dLbl>
            <c:dLbl>
              <c:idx val="1"/>
              <c:tx>
                <c:strRef>
                  <c:f>Daten_Diagramme!$E$15</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{76837460-07F6-4B10-A8BD-E86547C7585F}</c15:txfldGUID>
                      <c15:f>Daten_Diagramme!$E$15</c15:f>
                      <c15:dlblFieldTableCache>
                        <c:ptCount val="1"/>
                        <c:pt idx="0">
                          <c:v>10.1</c:v>
                        </c:pt>
                      </c15:dlblFieldTableCache>
                    </c15:dlblFTEntry>
                  </c15:dlblFieldTable>
                  <c15:showDataLabelsRange val="0"/>
                </c:ext>
                <c:ext xmlns:c16="http://schemas.microsoft.com/office/drawing/2014/chart" uri="{C3380CC4-5D6E-409C-BE32-E72D297353CC}">
                  <c16:uniqueId val="{00000001-619F-47FF-BBEB-3E147A569E34}"/>
                </c:ext>
              </c:extLst>
            </c:dLbl>
            <c:dLbl>
              <c:idx val="2"/>
              <c:tx>
                <c:strRef>
                  <c:f>Daten_Diagramme!$E$16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{9A8B65B0-CE43-422D-B963-2CCD01209467}</c15:txfldGUID>
                      <c15:f>Daten_Diagramme!$E$16</c15:f>
                      <c15:dlblFieldTableCache>
                        <c:ptCount val="1"/>
                        <c:pt idx="0">
                          <c:v>-1.6</c:v>
                        </c:pt>
                      </c15:dlblFieldTableCache>
                    </c15:dlblFTEntry>
                  </c15:dlblFieldTable>
                  <c15:showDataLabelsRange val="0"/>
                </c:ext>
                <c:ext xmlns:c16="http://schemas.microsoft.com/office/drawing/2014/chart" uri="{C3380CC4-5D6E-409C-BE32-E72D297353CC}">
                  <c16:uniqueId val="{00000002-619F-47FF-BBEB-3E147A569E34}"/>
                </c:ext>
              </c:extLst>
            </c:dLbl>
            <c:dLbl>
              <c:idx val="3"/>
              <c:tx>
                <c:strRef>
                  <c:f>Daten_Diagramme!$E$17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{B430A508-C60B-4A20-8E59-59697265D64C}</c15:txfldGUID>
                      <c15:f>Daten_Diagramme!$E$17</c15:f>
                      <c15:dlblFieldTableCache>
                        <c:ptCount val="1"/>
                        <c:pt idx="0">
                          <c:v>-4.8</c:v>
                        </c:pt>
                      </c15:dlblFieldTableCache>
                    </c15:dlblFTEntry>
                  </c15:dlblFieldTable>
                  <c15:showDataLabelsRange val="0"/>
                </c:ext>
                <c:ext xmlns:c16="http://schemas.microsoft.com/office/drawing/2014/chart" uri="{C3380CC4-5D6E-409C-BE32-E72D297353CC}">
                  <c16:uniqueId val="{00000003-619F-47FF-BBEB-3E147A569E34}"/>
                </c:ext>
              </c:extLst>
            </c:dLbl>
            <c:dLbl>
              <c:idx val="4"/>
              <c:tx>
                <c:strRef>
                  <c:f>Daten_Diagramme!$E$18</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{7C9773C6-9BFD-4545-86A3-40BA53DD5E5F}</c15:txfldGUID>
                      <c15:f>Daten_Diagramme!$E$18</c15:f>
                      <c15:dlblFieldTableCache>
                        <c:ptCount val="1"/>
                        <c:pt idx="0">
                          <c:v>-6.0</c:v>
                        </c:pt>
                      </c15:dlblFieldTableCache>
                    </c15:dlblFTEntry>
                  </c15:dlblFieldTable>
                  <c15:showDataLabelsRange val="0"/>
                </c:ext>
                <c:ext xmlns:c16="http://schemas.microsoft.com/office/drawing/2014/chart" uri="{C3380CC4-5D6E-409C-BE32-E72D297353CC}">
                  <c16:uniqueId val="{00000004-619F-47FF-BBEB-3E147A569E34}"/>
                </c:ext>
              </c:extLst>
            </c:dLbl>
            <c:dLbl>
              <c:idx val="5"/>
              <c:tx>
                <c:strRef>
                  <c:f>Daten_Diagramme!$E$19</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{FED7BC60-7CE4-4102-92D4-D3F0C98E8F6E}</c15:txfldGUID>
                      <c15:f>Daten_Diagramme!$E$19</c15:f>
                      <c15:dlblFieldTableCache>
                        <c:ptCount val="1"/>
                        <c:pt idx="0">
                          <c:v>-5.0</c:v>
                        </c:pt>
                      </c15:dlblFieldTableCache>
                    </c15:dlblFTEntry>
                  </c15:dlblFieldTable>
                  <c15:showDataLabelsRange val="0"/>
                </c:ext>
                <c:ext xmlns:c16="http://schemas.microsoft.com/office/drawing/2014/chart" uri="{C3380CC4-5D6E-409C-BE32-E72D297353CC}">
                  <c16:uniqueId val="{00000005-619F-47FF-BBEB-3E147A569E34}"/>
                </c:ext>
              </c:extLst>
            </c:dLbl>
            <c:dLbl>
              <c:idx val="6"/>
              <c:tx>
                <c:strRef>
                  <c:f>Daten_Diagramme!$E$20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{8ED129FE-778A-401D-A79A-872D8BE3A8BC}</c15:txfldGUID>
                      <c15:f>Daten_Diagramme!$E$20</c15:f>
                      <c15:dlblFieldTableCache>
                        <c:ptCount val="1"/>
                        <c:pt idx="0">
                          <c:v>-0.9</c:v>
                        </c:pt>
                      </c15:dlblFieldTableCache>
                    </c15:dlblFTEntry>
                  </c15:dlblFieldTable>
                  <c15:showDataLabelsRange val="0"/>
                </c:ext>
                <c:ext xmlns:c16="http://schemas.microsoft.com/office/drawing/2014/chart" uri="{C3380CC4-5D6E-409C-BE32-E72D297353CC}">
                  <c16:uniqueId val="{00000006-619F-47FF-BBEB-3E147A569E34}"/>
                </c:ext>
              </c:extLst>
            </c:dLbl>
            <c:dLbl>
              <c:idx val="7"/>
              <c:tx>
                <c:strRef>
                  <c:f>Daten_Diagramme!$E$21</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{A84E406A-A86D-4E49-9EA7-53370552D5DF}</c15:txfldGUID>
                      <c15:f>Daten_Diagramme!$E$21</c15:f>
                      <c15:dlblFieldTableCache>
                        <c:ptCount val="1"/>
                        <c:pt idx="0">
                          <c:v>6.4</c:v>
                        </c:pt>
                      </c15:dlblFieldTableCache>
                    </c15:dlblFTEntry>
                  </c15:dlblFieldTable>
                  <c15:showDataLabelsRange val="0"/>
                </c:ext>
                <c:ext xmlns:c16="http://schemas.microsoft.com/office/drawing/2014/chart" uri="{C3380CC4-5D6E-409C-BE32-E72D297353CC}">
                  <c16:uniqueId val="{00000007-619F-47FF-BBEB-3E147A569E34}"/>
                </c:ext>
              </c:extLst>
            </c:dLbl>
            <c:dLbl>
              <c:idx val="8"/>
              <c:tx>
                <c:strRef>
                  <c:f>Daten_Diagramme!$E$22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{2B7A15F7-D4C7-4516-BFD8-47437195C591}</c15:txfldGUID>
                      <c15:f>Daten_Diagramme!$E$22</c15:f>
                      <c15:dlblFieldTableCache>
                        <c:ptCount val="1"/>
                        <c:pt idx="0">
                          <c:v>-1.2</c:v>
                        </c:pt>
                      </c15:dlblFieldTableCache>
                    </c15:dlblFTEntry>
                  </c15:dlblFieldTable>
                  <c15:showDataLabelsRange val="0"/>
                </c:ext>
                <c:ext xmlns:c16="http://schemas.microsoft.com/office/drawing/2014/chart" uri="{C3380CC4-5D6E-409C-BE32-E72D297353CC}">
                  <c16:uniqueId val="{00000008-619F-47FF-BBEB-3E147A569E34}"/>
                </c:ext>
              </c:extLst>
            </c:dLbl>
            <c:dLbl>
              <c:idx val="9"/>
              <c:tx>
                <c:strRef>
                  <c:f>Daten_Diagramme!$E$23</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{7E4334EA-0485-43DA-A4A0-B0E71D565ECA}</c15:txfldGUID>
                      <c15:f>Daten_Diagramme!$E$23</c15:f>
                      <c15:dlblFieldTableCache>
                        <c:ptCount val="1"/>
                        <c:pt idx="0">
                          <c:v>-1.4</c:v>
                        </c:pt>
                      </c15:dlblFieldTableCache>
                    </c15:dlblFTEntry>
                  </c15:dlblFieldTable>
                  <c15:showDataLabelsRange val="0"/>
                </c:ext>
                <c:ext xmlns:c16="http://schemas.microsoft.com/office/drawing/2014/chart" uri="{C3380CC4-5D6E-409C-BE32-E72D297353CC}">
                  <c16:uniqueId val="{00000009-619F-47FF-BBEB-3E147A569E34}"/>
                </c:ext>
              </c:extLst>
            </c:dLbl>
            <c:dLbl>
              <c:idx val="10"/>
              <c:tx>
                <c:strRef>
                  <c:f>Daten_Diagramme!$E$24</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{F4D7CE80-646B-4AED-93F5-AAF64AEC9648}</c15:txfldGUID>
                      <c15:f>Daten_Diagramme!$E$24</c15:f>
                      <c15:dlblFieldTableCache>
                        <c:ptCount val="1"/>
                        <c:pt idx="0">
                          <c:v>-6.0</c:v>
                        </c:pt>
                      </c15:dlblFieldTableCache>
                    </c15:dlblFTEntry>
                  </c15:dlblFieldTable>
                  <c15:showDataLabelsRange val="0"/>
                </c:ext>
                <c:ext xmlns:c16="http://schemas.microsoft.com/office/drawing/2014/chart" uri="{C3380CC4-5D6E-409C-BE32-E72D297353CC}">
                  <c16:uniqueId val="{0000000A-619F-47FF-BBEB-3E147A569E34}"/>
                </c:ext>
              </c:extLst>
            </c:dLbl>
            <c:dLbl>
              <c:idx val="11"/>
              <c:tx>
                <c:strRef>
                  <c:f>Daten_Diagramme!$E$25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{6BB0C92A-7FA9-4519-A2C8-2A8039120E59}</c15:txfldGUID>
                      <c15:f>Daten_Diagramme!$E$25</c15:f>
                      <c15:dlblFieldTableCache>
                        <c:ptCount val="1"/>
                        <c:pt idx="0">
                          <c:v>0.0</c:v>
                        </c:pt>
                      </c15:dlblFieldTableCache>
                    </c15:dlblFTEntry>
                  </c15:dlblFieldTable>
                  <c15:showDataLabelsRange val="0"/>
                </c:ext>
                <c:ext xmlns:c16="http://schemas.microsoft.com/office/drawing/2014/chart" uri="{C3380CC4-5D6E-409C-BE32-E72D297353CC}">
                  <c16:uniqueId val="{0000000B-619F-47FF-BBEB-3E147A569E34}"/>
                </c:ext>
              </c:extLst>
            </c:dLbl>
            <c:dLbl>
              <c:idx val="12"/>
              <c:tx>
                <c:strRef>
                  <c:f>Daten_Diagramme!$E$26</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{0CDDC88B-97D3-4AB8-BC43-6D85DFF5F811}</c15:txfldGUID>
                      <c15:f>Daten_Diagramme!$E$26</c15:f>
                      <c15:dlblFieldTableCache>
                        <c:ptCount val="1"/>
                        <c:pt idx="0">
                          <c:v>5.1</c:v>
                        </c:pt>
                      </c15:dlblFieldTableCache>
                    </c15:dlblFTEntry>
                  </c15:dlblFieldTable>
                  <c15:showDataLabelsRange val="0"/>
                </c:ext>
                <c:ext xmlns:c16="http://schemas.microsoft.com/office/drawing/2014/chart" uri="{C3380CC4-5D6E-409C-BE32-E72D297353CC}">
                  <c16:uniqueId val="{0000000C-619F-47FF-BBEB-3E147A569E34}"/>
                </c:ext>
              </c:extLst>
            </c:dLbl>
            <c:dLbl>
              <c:idx val="13"/>
              <c:tx>
                <c:strRef>
                  <c:f>Daten_Diagramme!$E$27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{7656BF74-648C-4ACF-8640-26BC4E8B1DBC}</c15:txfldGUID>
                      <c15:f>Daten_Diagramme!$E$27</c15:f>
                      <c15:dlblFieldTableCache>
                        <c:ptCount val="1"/>
                        <c:pt idx="0">
                          <c:v>1.1</c:v>
                        </c:pt>
                      </c15:dlblFieldTableCache>
                    </c15:dlblFTEntry>
                  </c15:dlblFieldTable>
                  <c15:showDataLabelsRange val="0"/>
                </c:ext>
                <c:ext xmlns:c16="http://schemas.microsoft.com/office/drawing/2014/chart" uri="{C3380CC4-5D6E-409C-BE32-E72D297353CC}">
                  <c16:uniqueId val="{0000000D-619F-47FF-BBEB-3E147A569E34}"/>
                </c:ext>
              </c:extLst>
            </c:dLbl>
            <c:dLbl>
              <c:idx val="14"/>
              <c:tx>
                <c:strRef>
                  <c:f>Daten_Diagramme!$E$28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{8852B9AD-4F8F-402B-8F93-73B27760E077}</c15:txfldGUID>
                      <c15:f>Daten_Diagramme!$E$28</c15:f>
                      <c15:dlblFieldTableCache>
                        <c:ptCount val="1"/>
                        <c:pt idx="0">
                          <c:v>4.1</c:v>
                        </c:pt>
                      </c15:dlblFieldTableCache>
                    </c15:dlblFTEntry>
                  </c15:dlblFieldTable>
                  <c15:showDataLabelsRange val="0"/>
                </c:ext>
                <c:ext xmlns:c16="http://schemas.microsoft.com/office/drawing/2014/chart" uri="{C3380CC4-5D6E-409C-BE32-E72D297353CC}">
                  <c16:uniqueId val="{0000000E-619F-47FF-BBEB-3E147A569E34}"/>
                </c:ext>
              </c:extLst>
            </c:dLbl>
            <c:dLbl>
              <c:idx val="15"/>
              <c:tx>
                <c:strRef>
                  <c:f>Daten_Diagramme!$E$29</c:f>
                  <c:strCache>
                    <c:ptCount val="1"/>
                    <c:pt idx="0">
                      <c:v>-32.2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{686BAF41-481A-4940-9E56-0A8E383F121E}</c15:txfldGUID>
                      <c15:f>Daten_Diagramme!$E$29</c15:f>
                      <c15:dlblFieldTableCache>
                        <c:ptCount val="1"/>
                        <c:pt idx="0">
                          <c:v>-32.2</c:v>
                        </c:pt>
                      </c15:dlblFieldTableCache>
                    </c15:dlblFTEntry>
                  </c15:dlblFieldTable>
                  <c15:showDataLabelsRange val="0"/>
                </c:ext>
                <c:ext xmlns:c16="http://schemas.microsoft.com/office/drawing/2014/chart" uri="{C3380CC4-5D6E-409C-BE32-E72D297353CC}">
                  <c16:uniqueId val="{0000000F-619F-47FF-BBEB-3E147A569E34}"/>
                </c:ext>
              </c:extLst>
            </c:dLbl>
            <c:dLbl>
              <c:idx val="16"/>
              <c:tx>
                <c:strRef>
                  <c:f>Daten_Diagramme!$E$30</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{A2E0E27B-1F44-42D9-BA95-F998D756928D}</c15:txfldGUID>
                      <c15:f>Daten_Diagramme!$E$30</c15:f>
                      <c15:dlblFieldTableCache>
                        <c:ptCount val="1"/>
                        <c:pt idx="0">
                          <c:v>-3.8</c:v>
                        </c:pt>
                      </c15:dlblFieldTableCache>
                    </c15:dlblFTEntry>
                  </c15:dlblFieldTable>
                  <c15:showDataLabelsRange val="0"/>
                </c:ext>
                <c:ext xmlns:c16="http://schemas.microsoft.com/office/drawing/2014/chart" uri="{C3380CC4-5D6E-409C-BE32-E72D297353CC}">
                  <c16:uniqueId val="{00000010-619F-47FF-BBEB-3E147A569E34}"/>
                </c:ext>
              </c:extLst>
            </c:dLbl>
            <c:dLbl>
              <c:idx val="17"/>
              <c:tx>
                <c:strRef>
                  <c:f>Daten_Diagramme!$E$31</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{F34FDDA6-F62D-4FDB-98DB-D7829463A879}</c15:txfldGUID>
                      <c15:f>Daten_Diagramme!$E$31</c15:f>
                      <c15:dlblFieldTableCache>
                        <c:ptCount val="1"/>
                        <c:pt idx="0">
                          <c:v>3.8</c:v>
                        </c:pt>
                      </c15:dlblFieldTableCache>
                    </c15:dlblFTEntry>
                  </c15:dlblFieldTable>
                  <c15:showDataLabelsRange val="0"/>
                </c:ext>
                <c:ext xmlns:c16="http://schemas.microsoft.com/office/drawing/2014/chart" uri="{C3380CC4-5D6E-409C-BE32-E72D297353CC}">
                  <c16:uniqueId val="{00000011-619F-47FF-BBEB-3E147A569E34}"/>
                </c:ext>
              </c:extLst>
            </c:dLbl>
            <c:dLbl>
              <c:idx val="18"/>
              <c:tx>
                <c:strRef>
                  <c:f>Daten_Diagramme!$E$32</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{4A1EF5FB-61DF-416C-A010-F0A514A429C4}</c15:txfldGUID>
                      <c15:f>Daten_Diagramme!$E$32</c15:f>
                      <c15:dlblFieldTableCache>
                        <c:ptCount val="1"/>
                        <c:pt idx="0">
                          <c:v>3.4</c:v>
                        </c:pt>
                      </c15:dlblFieldTableCache>
                    </c15:dlblFTEntry>
                  </c15:dlblFieldTable>
                  <c15:showDataLabelsRange val="0"/>
                </c:ext>
                <c:ext xmlns:c16="http://schemas.microsoft.com/office/drawing/2014/chart" uri="{C3380CC4-5D6E-409C-BE32-E72D297353CC}">
                  <c16:uniqueId val="{00000012-619F-47FF-BBEB-3E147A569E34}"/>
                </c:ext>
              </c:extLst>
            </c:dLbl>
            <c:dLbl>
              <c:idx val="19"/>
              <c:tx>
                <c:strRef>
                  <c:f>Daten_Diagramme!$E$33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{482625D5-6E52-4478-A17C-5C34CB2C58B8}</c15:txfldGUID>
                      <c15:f>Daten_Diagramme!$E$33</c15:f>
                      <c15:dlblFieldTableCache>
                        <c:ptCount val="1"/>
                        <c:pt idx="0">
                          <c:v>0.5</c:v>
                        </c:pt>
                      </c15:dlblFieldTableCache>
                    </c15:dlblFTEntry>
                  </c15:dlblFieldTable>
                  <c15:showDataLabelsRange val="0"/>
                </c:ext>
                <c:ext xmlns:c16="http://schemas.microsoft.com/office/drawing/2014/chart" uri="{C3380CC4-5D6E-409C-BE32-E72D297353CC}">
                  <c16:uniqueId val="{00000013-619F-47FF-BBEB-3E147A569E34}"/>
                </c:ext>
              </c:extLst>
            </c:dLbl>
            <c:dLbl>
              <c:idx val="20"/>
              <c:tx>
                <c:strRef>
                  <c:f>Daten_Diagramme!$E$34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{CDBA9763-8227-4CEC-BA25-193F2CB5ACD8}</c15:txfldGUID>
                      <c15:f>Daten_Diagramme!$E$34</c15:f>
                      <c15:dlblFieldTableCache>
                        <c:ptCount val="1"/>
                        <c:pt idx="0">
                          <c:v>-2.9</c:v>
                        </c:pt>
                      </c15:dlblFieldTableCache>
                    </c15:dlblFTEntry>
                  </c15:dlblFieldTable>
                  <c15:showDataLabelsRange val="0"/>
                </c:ext>
                <c:ext xmlns:c16="http://schemas.microsoft.com/office/drawing/2014/chart" uri="{C3380CC4-5D6E-409C-BE32-E72D297353CC}">
                  <c16:uniqueId val="{00000014-619F-47FF-BBEB-3E147A569E34}"/>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{EEC51F27-A47A-49F9-8B75-4A77D9A2E332}</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619F-47FF-BBEB-3E147A569E3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{A259701D-3728-4D9F-A761-B90D46EFA282}</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619F-47FF-BBEB-3E147A569E34}"/>
                </c:ext>
              </c:extLst>
            </c:dLbl>
            <c:dLbl>
              <c:idx val="23"/>
              <c:tx>
                <c:strRef>
                  <c:f>Daten_Diagramme!$E$37</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{591B195B-FCBD-4DE3-B7FC-4886419204FD}</c15:txfldGUID>
                      <c15:f>Daten_Diagramme!$E$37</c15:f>
                      <c15:dlblFieldTableCache>
                        <c:ptCount val="1"/>
                        <c:pt idx="0">
                          <c:v>10.1</c:v>
                        </c:pt>
                      </c15:dlblFieldTableCache>
                    </c15:dlblFTEntry>
                  </c15:dlblFieldTable>
                  <c15:showDataLabelsRange val="0"/>
                </c:ext>
                <c:ext xmlns:c16="http://schemas.microsoft.com/office/drawing/2014/chart" uri="{C3380CC4-5D6E-409C-BE32-E72D297353CC}">
                  <c16:uniqueId val="{00000017-619F-47FF-BBEB-3E147A569E34}"/>
                </c:ext>
              </c:extLst>
            </c:dLbl>
            <c:dLbl>
              <c:idx val="24"/>
              <c:tx>
                <c:strRef>
                  <c:f>Daten_Diagramme!$E$38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{0AEC8BDD-D455-4BFF-B7B0-4C6A74823739}</c15:txfldGUID>
                      <c15:f>Daten_Diagramme!$E$38</c15:f>
                      <c15:dlblFieldTableCache>
                        <c:ptCount val="1"/>
                        <c:pt idx="0">
                          <c:v>-1.2</c:v>
                        </c:pt>
                      </c15:dlblFieldTableCache>
                    </c15:dlblFTEntry>
                  </c15:dlblFieldTable>
                  <c15:showDataLabelsRange val="0"/>
                </c:ext>
                <c:ext xmlns:c16="http://schemas.microsoft.com/office/drawing/2014/chart" uri="{C3380CC4-5D6E-409C-BE32-E72D297353CC}">
                  <c16:uniqueId val="{00000018-619F-47FF-BBEB-3E147A569E34}"/>
                </c:ext>
              </c:extLst>
            </c:dLbl>
            <c:dLbl>
              <c:idx val="25"/>
              <c:tx>
                <c:strRef>
                  <c:f>Daten_Diagramme!$E$39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{53F9CA6F-4877-46FF-9DE5-22992589832D}</c15:txfldGUID>
                      <c15:f>Daten_Diagramme!$E$39</c15:f>
                      <c15:dlblFieldTableCache>
                        <c:ptCount val="1"/>
                        <c:pt idx="0">
                          <c:v>-1.2</c:v>
                        </c:pt>
                      </c15:dlblFieldTableCache>
                    </c15:dlblFTEntry>
                  </c15:dlblFieldTable>
                  <c15:showDataLabelsRange val="0"/>
                </c:ext>
                <c:ext xmlns:c16="http://schemas.microsoft.com/office/drawing/2014/chart" uri="{C3380CC4-5D6E-409C-BE32-E72D297353CC}">
                  <c16:uniqueId val="{00000019-619F-47FF-BBEB-3E147A569E3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{FCBB855B-9112-4436-A755-B9F9C075CE22}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619F-47FF-BBEB-3E147A569E3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{A2C14E6E-6EAE-45B6-BAE7-4A527896EB96}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619F-47FF-BBEB-3E147A569E3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{7346FA40-92D9-4580-9DFF-0E62C9D77E95}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619F-47FF-BBEB-3E147A569E3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{AD4BE9EC-43AF-4B27-BE8C-4D01C4978940}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619F-47FF-BBEB-3E147A569E3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{EDF56B0D-3685-41B0-83F2-CE175202F2CF}</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619F-47FF-BBEB-3E147A569E34}"/>
                </c:ext>
              </c:extLst>
            </c:dLbl>
            <c:dLbl>
              <c:idx val="31"/>
              <c:tx>
                <c:strRef>
                  <c:f>Daten_Diagramme!$E$45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{F561BE94-F299-46EA-9A57-CE9DF15A2D13}</c15:txfldGUID>
                      <c15:f>Daten_Diagramme!$E$45</c15:f>
                      <c15:dlblFieldTableCache>
                        <c:ptCount val="1"/>
                        <c:pt idx="0">
                          <c:v>-1.2</c:v>
                        </c:pt>
                      </c15:dlblFieldTableCache>
                    </c15:dlblFTEntry>
                  </c15:dlblFieldTable>
                  <c15:showDataLabelsRange val="0"/>
                </c:ext>
                <c:ext xmlns:c16="http://schemas.microsoft.com/office/drawing/2014/chart" uri="{C3380CC4-5D6E-409C-BE32-E72D297353CC}">
                  <c16:uniqueId val="{0000001F-619F-47FF-BBEB-3E147A569E3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-0.98036782407981926</c:v>
                </c:pt>
                <c:pt idx="1">
                  <c:v>10.084033613445378</c:v>
                </c:pt>
                <c:pt idx="2">
                  <c:v>-1.6355140186915889</c:v>
                </c:pt>
                <c:pt idx="3">
                  <c:v>-4.8270147089289415</c:v>
                </c:pt>
                <c:pt idx="4">
                  <c:v>-6.0264576188143071</c:v>
                </c:pt>
                <c:pt idx="5">
                  <c:v>-5.0317537860283341</c:v>
                </c:pt>
                <c:pt idx="6">
                  <c:v>-0.94722598105548039</c:v>
                </c:pt>
                <c:pt idx="7">
                  <c:v>6.4124783362218372</c:v>
                </c:pt>
                <c:pt idx="8">
                  <c:v>-1.2175443743582222</c:v>
                </c:pt>
                <c:pt idx="9">
                  <c:v>-1.3826940231935771</c:v>
                </c:pt>
                <c:pt idx="10">
                  <c:v>-5.9610117609150954</c:v>
                </c:pt>
                <c:pt idx="11">
                  <c:v>0</c:v>
                </c:pt>
                <c:pt idx="12">
                  <c:v>5.0884955752212386</c:v>
                </c:pt>
                <c:pt idx="13">
                  <c:v>1.0980392156862746</c:v>
                </c:pt>
                <c:pt idx="14">
                  <c:v>4.1333333333333337</c:v>
                </c:pt>
                <c:pt idx="15">
                  <c:v>-32.203389830508478</c:v>
                </c:pt>
                <c:pt idx="16">
                  <c:v>-3.80859375</c:v>
                </c:pt>
                <c:pt idx="17">
                  <c:v>3.8360941586748036</c:v>
                </c:pt>
                <c:pt idx="18">
                  <c:v>3.3707865168539324</c:v>
                </c:pt>
                <c:pt idx="19">
                  <c:v>0.51118210862619806</c:v>
                </c:pt>
                <c:pt idx="20">
                  <c:v>-2.8671154325604586</c:v>
                </c:pt>
                <c:pt idx="21">
                  <c:v>0</c:v>
                </c:pt>
                <c:pt idx="23">
                  <c:v>10.084033613445378</c:v>
                </c:pt>
                <c:pt idx="24">
                  <c:v>-1.2164484992727753</c:v>
                </c:pt>
                <c:pt idx="25">
                  <c:v>-1.213394368846805</c:v>
                </c:pt>
              </c:numCache>
            </c:numRef>
          </c:val>
          <c:extLst>
            <c:ext xmlns:c16="http://schemas.microsoft.com/office/drawing/2014/chart" uri="{C3380CC4-5D6E-409C-BE32-E72D297353CC}">
              <c16:uniqueId val="{00000020-619F-47FF-BBEB-3E147A569E3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{84951DB6-552C-42E2-8CD8-AAF92CA837C4}</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619F-47FF-BBEB-3E147A569E3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{4777D553-1129-4470-A49A-B8062E246583}</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619F-47FF-BBEB-3E147A569E3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{44C06ECE-7279-4192-B135-881AB19F432E}</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619F-47FF-BBEB-3E147A569E3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{615935DF-CEA3-47A6-9E80-E023BE4301D9}</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619F-47FF-BBEB-3E147A569E3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{EF84B963-B32A-4A2B-B0C5-2FA055194646}</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619F-47FF-BBEB-3E147A569E3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{5CEDAB0F-E350-45A5-86F7-0D8FF8A1299F}</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619F-47FF-BBEB-3E147A569E3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{94049B55-11ED-4608-9AB1-7BF723CBF2D1}</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619F-47FF-BBEB-3E147A569E3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{46BB8880-68B5-44FA-BB45-F33C8B0A7E97}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619F-47FF-BBEB-3E147A569E3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{C6A0E1C5-B19F-4538-8D1B-17DD2C3E4635}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619F-47FF-BBEB-3E147A569E3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{96A65453-3F17-4DF3-98DE-74D22A6BD5C2}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619F-47FF-BBEB-3E147A569E3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{636A1AFE-C65E-40DA-9148-28AE8F430B57}</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619F-47FF-BBEB-3E147A569E3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{93C898DF-5F56-458C-93AC-DE65CEBAD213}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619F-47FF-BBEB-3E147A569E3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{C32375E8-F86D-4742-B178-4E872A9D01BB}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619F-47FF-BBEB-3E147A569E3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{CDD0C8E7-7AFB-42A9-82C2-D0A22449D2B6}</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619F-47FF-BBEB-3E147A569E3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{19C08886-3808-4AA7-85C9-628294BE773B}</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619F-47FF-BBEB-3E147A569E3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{48AE8731-0331-4552-BF50-ACAE8777A0AA}</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619F-47FF-BBEB-3E147A569E3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{CD9FE93F-1590-4C24-ACA4-E372F39F3636}</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619F-47FF-BBEB-3E147A569E3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{88CF6720-30C6-4475-935A-DA32079DF2AE}</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619F-47FF-BBEB-3E147A569E3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{732B3A00-724F-43FD-B899-EA4E1A6FC4BE}</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619F-47FF-BBEB-3E147A569E3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{D6F8A8A1-F67D-4501-86F7-4D18364D7B34}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619F-47FF-BBEB-3E147A569E3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{7D427399-B777-4FA5-9FB8-2EEE939E472D}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619F-47FF-BBEB-3E147A569E3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{A9A0C748-5CC3-4E01-8F8A-95AF8CC97013}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619F-47FF-BBEB-3E147A569E3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{DD9E0E2B-37BF-46BD-8A62-6DF3F52CCF62}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619F-47FF-BBEB-3E147A569E3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{F23701D7-2546-444A-AE10-EE7460501886}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619F-47FF-BBEB-3E147A569E3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{F3807C6A-CB32-4612-A78E-C5CFC7A7AD8E}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619F-47FF-BBEB-3E147A569E3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{5BBD68BE-F01B-4C07-B33A-B501973133A4}</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619F-47FF-BBEB-3E147A569E3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{2F6EA0EF-BFB5-46F9-9215-D89A8D305C80}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619F-47FF-BBEB-3E147A569E3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{C03F6A7B-265F-40A1-8AAA-F84CBCE6E0A4}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619F-47FF-BBEB-3E147A569E3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{E285A171-5F1F-4AAE-A439-A68AE1F3E2B7}</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619F-47FF-BBEB-3E147A569E3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{E6E94CAD-9E79-48AE-A5D5-FDFEECFF480A}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619F-47FF-BBEB-3E147A569E3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{8244765D-4265-430B-910A-9BD406274164}</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619F-47FF-BBEB-3E147A569E3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{23D5FE8C-55A8-4051-B400-D155E104AC02}</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619F-47FF-BBEB-3E147A569E3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619F-47FF-BBEB-3E147A569E3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619F-47FF-BBEB-3E147A569E3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{CBB4667C-B8E6-43AD-91F9-A6CBA32D9E3A}</c15:txfldGUID>
                      <c15:f>Diagramm!$I$46</c15:f>
                      <c15:dlblFieldTableCache>
                        <c:ptCount val="1"/>
                      </c15:dlblFieldTableCache>
                    </c15:dlblFTEntry>
                  </c15:dlblFieldTable>
                  <c15:showDataLabelsRange val="0"/>
                </c:ext>
                <c:ext xmlns:c16="http://schemas.microsoft.com/office/drawing/2014/chart" uri="{C3380CC4-5D6E-409C-BE32-E72D297353CC}">
                  <c16:uniqueId val="{00000000-5827-4040-BBBA-AC359950F195}"/>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{2E171D29-839B-4413-B194-64701C14C27C}</c15:txfldGUID>
                      <c15:f>Diagramm!$I$47</c15:f>
                      <c15:dlblFieldTableCache>
                        <c:ptCount val="1"/>
                      </c15:dlblFieldTableCache>
                    </c15:dlblFTEntry>
                  </c15:dlblFieldTable>
                  <c15:showDataLabelsRange val="0"/>
                </c:ext>
                <c:ext xmlns:c16="http://schemas.microsoft.com/office/drawing/2014/chart" uri="{C3380CC4-5D6E-409C-BE32-E72D297353CC}">
                  <c16:uniqueId val="{00000001-5827-4040-BBBA-AC359950F195}"/>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{99B70838-DF7A-47FB-AC81-E6E79DEDA1FF}</c15:txfldGUID>
                      <c15:f>Diagramm!$I$48</c15:f>
                      <c15:dlblFieldTableCache>
                        <c:ptCount val="1"/>
                      </c15:dlblFieldTableCache>
                    </c15:dlblFTEntry>
                  </c15:dlblFieldTable>
                  <c15:showDataLabelsRange val="0"/>
                </c:ext>
                <c:ext xmlns:c16="http://schemas.microsoft.com/office/drawing/2014/chart" uri="{C3380CC4-5D6E-409C-BE32-E72D297353CC}">
                  <c16:uniqueId val="{00000002-5827-4040-BBBA-AC359950F195}"/>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{A100480B-AF78-4C6B-870C-4AD5B9834E3E}</c15:txfldGUID>
                      <c15:f>Diagramm!$I$49</c15:f>
                      <c15:dlblFieldTableCache>
                        <c:ptCount val="1"/>
                      </c15:dlblFieldTableCache>
                    </c15:dlblFTEntry>
                  </c15:dlblFieldTable>
                  <c15:showDataLabelsRange val="0"/>
                </c:ext>
                <c:ext xmlns:c16="http://schemas.microsoft.com/office/drawing/2014/chart" uri="{C3380CC4-5D6E-409C-BE32-E72D297353CC}">
                  <c16:uniqueId val="{00000003-5827-4040-BBBA-AC359950F195}"/>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{C227B6B0-D5B7-41B1-BA37-F718D2229A11}</c15:txfldGUID>
                      <c15:f>Diagramm!$I$50</c15:f>
                      <c15:dlblFieldTableCache>
                        <c:ptCount val="1"/>
                      </c15:dlblFieldTableCache>
                    </c15:dlblFTEntry>
                  </c15:dlblFieldTable>
                  <c15:showDataLabelsRange val="0"/>
                </c:ext>
                <c:ext xmlns:c16="http://schemas.microsoft.com/office/drawing/2014/chart" uri="{C3380CC4-5D6E-409C-BE32-E72D297353CC}">
                  <c16:uniqueId val="{00000004-5827-4040-BBBA-AC359950F195}"/>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{01755B10-C4AB-4FD5-BB58-2DC6E72D61D4}</c15:txfldGUID>
                      <c15:f>Diagramm!$I$51</c15:f>
                      <c15:dlblFieldTableCache>
                        <c:ptCount val="1"/>
                      </c15:dlblFieldTableCache>
                    </c15:dlblFTEntry>
                  </c15:dlblFieldTable>
                  <c15:showDataLabelsRange val="0"/>
                </c:ext>
                <c:ext xmlns:c16="http://schemas.microsoft.com/office/drawing/2014/chart" uri="{C3380CC4-5D6E-409C-BE32-E72D297353CC}">
                  <c16:uniqueId val="{00000005-5827-4040-BBBA-AC359950F195}"/>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{21370CC1-9374-4A80-95DB-9674B6CCC929}</c15:txfldGUID>
                      <c15:f>Diagramm!$I$52</c15:f>
                      <c15:dlblFieldTableCache>
                        <c:ptCount val="1"/>
                      </c15:dlblFieldTableCache>
                    </c15:dlblFTEntry>
                  </c15:dlblFieldTable>
                  <c15:showDataLabelsRange val="0"/>
                </c:ext>
                <c:ext xmlns:c16="http://schemas.microsoft.com/office/drawing/2014/chart" uri="{C3380CC4-5D6E-409C-BE32-E72D297353CC}">
                  <c16:uniqueId val="{00000006-5827-4040-BBBA-AC359950F195}"/>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{E02AA25A-12F3-4B2D-8FFD-F89134351CB6}</c15:txfldGUID>
                      <c15:f>Diagramm!$I$53</c15:f>
                      <c15:dlblFieldTableCache>
                        <c:ptCount val="1"/>
                      </c15:dlblFieldTableCache>
                    </c15:dlblFTEntry>
                  </c15:dlblFieldTable>
                  <c15:showDataLabelsRange val="0"/>
                </c:ext>
                <c:ext xmlns:c16="http://schemas.microsoft.com/office/drawing/2014/chart" uri="{C3380CC4-5D6E-409C-BE32-E72D297353CC}">
                  <c16:uniqueId val="{00000007-5827-4040-BBBA-AC359950F195}"/>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{37788692-6863-49A0-8444-271416769F72}</c15:txfldGUID>
                      <c15:f>Diagramm!$I$54</c15:f>
                      <c15:dlblFieldTableCache>
                        <c:ptCount val="1"/>
                      </c15:dlblFieldTableCache>
                    </c15:dlblFTEntry>
                  </c15:dlblFieldTable>
                  <c15:showDataLabelsRange val="0"/>
                </c:ext>
                <c:ext xmlns:c16="http://schemas.microsoft.com/office/drawing/2014/chart" uri="{C3380CC4-5D6E-409C-BE32-E72D297353CC}">
                  <c16:uniqueId val="{00000008-5827-4040-BBBA-AC359950F195}"/>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{B949BB7C-05C1-4B44-B562-EF2C13217132}</c15:txfldGUID>
                      <c15:f>Diagramm!$I$55</c15:f>
                      <c15:dlblFieldTableCache>
                        <c:ptCount val="1"/>
                      </c15:dlblFieldTableCache>
                    </c15:dlblFTEntry>
                  </c15:dlblFieldTable>
                  <c15:showDataLabelsRange val="0"/>
                </c:ext>
                <c:ext xmlns:c16="http://schemas.microsoft.com/office/drawing/2014/chart" uri="{C3380CC4-5D6E-409C-BE32-E72D297353CC}">
                  <c16:uniqueId val="{00000009-5827-4040-BBBA-AC359950F195}"/>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{D0ACD590-CB45-4335-BEDC-9D72A6515B76}</c15:txfldGUID>
                      <c15:f>Diagramm!$I$56</c15:f>
                      <c15:dlblFieldTableCache>
                        <c:ptCount val="1"/>
                      </c15:dlblFieldTableCache>
                    </c15:dlblFTEntry>
                  </c15:dlblFieldTable>
                  <c15:showDataLabelsRange val="0"/>
                </c:ext>
                <c:ext xmlns:c16="http://schemas.microsoft.com/office/drawing/2014/chart" uri="{C3380CC4-5D6E-409C-BE32-E72D297353CC}">
                  <c16:uniqueId val="{0000000A-5827-4040-BBBA-AC359950F195}"/>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{88C9FBB0-D0D7-4D8E-AAA4-C31EDACC92E3}</c15:txfldGUID>
                      <c15:f>Diagramm!$I$57</c15:f>
                      <c15:dlblFieldTableCache>
                        <c:ptCount val="1"/>
                      </c15:dlblFieldTableCache>
                    </c15:dlblFTEntry>
                  </c15:dlblFieldTable>
                  <c15:showDataLabelsRange val="0"/>
                </c:ext>
                <c:ext xmlns:c16="http://schemas.microsoft.com/office/drawing/2014/chart" uri="{C3380CC4-5D6E-409C-BE32-E72D297353CC}">
                  <c16:uniqueId val="{0000000B-5827-4040-BBBA-AC359950F195}"/>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{9DC953C1-B73A-41E2-8D64-49DE117F9E1E}</c15:txfldGUID>
                      <c15:f>Diagramm!$I$58</c15:f>
                      <c15:dlblFieldTableCache>
                        <c:ptCount val="1"/>
                      </c15:dlblFieldTableCache>
                    </c15:dlblFTEntry>
                  </c15:dlblFieldTable>
                  <c15:showDataLabelsRange val="0"/>
                </c:ext>
                <c:ext xmlns:c16="http://schemas.microsoft.com/office/drawing/2014/chart" uri="{C3380CC4-5D6E-409C-BE32-E72D297353CC}">
                  <c16:uniqueId val="{0000000C-5827-4040-BBBA-AC359950F195}"/>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{3F5946D7-EFA9-4157-BAC8-3D7C1F8C4B9D}</c15:txfldGUID>
                      <c15:f>Diagramm!$I$59</c15:f>
                      <c15:dlblFieldTableCache>
                        <c:ptCount val="1"/>
                      </c15:dlblFieldTableCache>
                    </c15:dlblFTEntry>
                  </c15:dlblFieldTable>
                  <c15:showDataLabelsRange val="0"/>
                </c:ext>
                <c:ext xmlns:c16="http://schemas.microsoft.com/office/drawing/2014/chart" uri="{C3380CC4-5D6E-409C-BE32-E72D297353CC}">
                  <c16:uniqueId val="{0000000D-5827-4040-BBBA-AC359950F195}"/>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{ED0E4DE8-8647-485A-87CA-FB5603820F5E}</c15:txfldGUID>
                      <c15:f>Diagramm!$I$60</c15:f>
                      <c15:dlblFieldTableCache>
                        <c:ptCount val="1"/>
                      </c15:dlblFieldTableCache>
                    </c15:dlblFTEntry>
                  </c15:dlblFieldTable>
                  <c15:showDataLabelsRange val="0"/>
                </c:ext>
                <c:ext xmlns:c16="http://schemas.microsoft.com/office/drawing/2014/chart" uri="{C3380CC4-5D6E-409C-BE32-E72D297353CC}">
                  <c16:uniqueId val="{0000000E-5827-4040-BBBA-AC359950F195}"/>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{52523B0E-36A8-434E-94E4-A1ED0E7092DB}</c15:txfldGUID>
                      <c15:f>Diagramm!$I$61</c15:f>
                      <c15:dlblFieldTableCache>
                        <c:ptCount val="1"/>
                      </c15:dlblFieldTableCache>
                    </c15:dlblFTEntry>
                  </c15:dlblFieldTable>
                  <c15:showDataLabelsRange val="0"/>
                </c:ext>
                <c:ext xmlns:c16="http://schemas.microsoft.com/office/drawing/2014/chart" uri="{C3380CC4-5D6E-409C-BE32-E72D297353CC}">
                  <c16:uniqueId val="{0000000F-5827-4040-BBBA-AC359950F195}"/>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{3D16015D-A331-48E6-B6BD-365A50DF7B4E}</c15:txfldGUID>
                      <c15:f>Diagramm!$I$62</c15:f>
                      <c15:dlblFieldTableCache>
                        <c:ptCount val="1"/>
                      </c15:dlblFieldTableCache>
                    </c15:dlblFTEntry>
                  </c15:dlblFieldTable>
                  <c15:showDataLabelsRange val="0"/>
                </c:ext>
                <c:ext xmlns:c16="http://schemas.microsoft.com/office/drawing/2014/chart" uri="{C3380CC4-5D6E-409C-BE32-E72D297353CC}">
                  <c16:uniqueId val="{00000010-5827-4040-BBBA-AC359950F195}"/>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{EDB20033-D0AF-44C2-88FB-1B9C0C0953E6}</c15:txfldGUID>
                      <c15:f>Diagramm!$I$63</c15:f>
                      <c15:dlblFieldTableCache>
                        <c:ptCount val="1"/>
                      </c15:dlblFieldTableCache>
                    </c15:dlblFTEntry>
                  </c15:dlblFieldTable>
                  <c15:showDataLabelsRange val="0"/>
                </c:ext>
                <c:ext xmlns:c16="http://schemas.microsoft.com/office/drawing/2014/chart" uri="{C3380CC4-5D6E-409C-BE32-E72D297353CC}">
                  <c16:uniqueId val="{00000011-5827-4040-BBBA-AC359950F195}"/>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{0EEAF6C6-D5EB-4EE8-9AB7-4A5E43F933CB}</c15:txfldGUID>
                      <c15:f>Diagramm!$I$64</c15:f>
                      <c15:dlblFieldTableCache>
                        <c:ptCount val="1"/>
                      </c15:dlblFieldTableCache>
                    </c15:dlblFTEntry>
                  </c15:dlblFieldTable>
                  <c15:showDataLabelsRange val="0"/>
                </c:ext>
                <c:ext xmlns:c16="http://schemas.microsoft.com/office/drawing/2014/chart" uri="{C3380CC4-5D6E-409C-BE32-E72D297353CC}">
                  <c16:uniqueId val="{00000012-5827-4040-BBBA-AC359950F195}"/>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{2F626AA3-DDD0-4D53-9078-C9F8F9B6A30E}</c15:txfldGUID>
                      <c15:f>Diagramm!$I$65</c15:f>
                      <c15:dlblFieldTableCache>
                        <c:ptCount val="1"/>
                      </c15:dlblFieldTableCache>
                    </c15:dlblFTEntry>
                  </c15:dlblFieldTable>
                  <c15:showDataLabelsRange val="0"/>
                </c:ext>
                <c:ext xmlns:c16="http://schemas.microsoft.com/office/drawing/2014/chart" uri="{C3380CC4-5D6E-409C-BE32-E72D297353CC}">
                  <c16:uniqueId val="{00000013-5827-4040-BBBA-AC359950F195}"/>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{99E9C1CE-F475-47D8-A3C6-2A97E20579CB}</c15:txfldGUID>
                      <c15:f>Diagramm!$I$66</c15:f>
                      <c15:dlblFieldTableCache>
                        <c:ptCount val="1"/>
                      </c15:dlblFieldTableCache>
                    </c15:dlblFTEntry>
                  </c15:dlblFieldTable>
                  <c15:showDataLabelsRange val="0"/>
                </c:ext>
                <c:ext xmlns:c16="http://schemas.microsoft.com/office/drawing/2014/chart" uri="{C3380CC4-5D6E-409C-BE32-E72D297353CC}">
                  <c16:uniqueId val="{00000014-5827-4040-BBBA-AC359950F195}"/>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{F876F43A-7B88-469F-BE8A-18E7133BB697}</c15:txfldGUID>
                      <c15:f>Diagramm!$I$67</c15:f>
                      <c15:dlblFieldTableCache>
                        <c:ptCount val="1"/>
                      </c15:dlblFieldTableCache>
                    </c15:dlblFTEntry>
                  </c15:dlblFieldTable>
                  <c15:showDataLabelsRange val="0"/>
                </c:ext>
                <c:ext xmlns:c16="http://schemas.microsoft.com/office/drawing/2014/chart" uri="{C3380CC4-5D6E-409C-BE32-E72D297353CC}">
                  <c16:uniqueId val="{00000015-5827-4040-BBBA-AC359950F19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827-4040-BBBA-AC359950F195}"/>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{EC1B502A-B0E3-4A31-95D2-D60BF9843937}</c15:txfldGUID>
                      <c15:f>Diagramm!$K$46</c15:f>
                      <c15:dlblFieldTableCache>
                        <c:ptCount val="1"/>
                      </c15:dlblFieldTableCache>
                    </c15:dlblFTEntry>
                  </c15:dlblFieldTable>
                  <c15:showDataLabelsRange val="0"/>
                </c:ext>
                <c:ext xmlns:c16="http://schemas.microsoft.com/office/drawing/2014/chart" uri="{C3380CC4-5D6E-409C-BE32-E72D297353CC}">
                  <c16:uniqueId val="{00000017-5827-4040-BBBA-AC359950F195}"/>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{4D394B5B-F379-4099-9307-BA089680D878}</c15:txfldGUID>
                      <c15:f>Diagramm!$K$47</c15:f>
                      <c15:dlblFieldTableCache>
                        <c:ptCount val="1"/>
                      </c15:dlblFieldTableCache>
                    </c15:dlblFTEntry>
                  </c15:dlblFieldTable>
                  <c15:showDataLabelsRange val="0"/>
                </c:ext>
                <c:ext xmlns:c16="http://schemas.microsoft.com/office/drawing/2014/chart" uri="{C3380CC4-5D6E-409C-BE32-E72D297353CC}">
                  <c16:uniqueId val="{00000018-5827-4040-BBBA-AC359950F195}"/>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{0C2E17F4-C89F-4BCF-96DD-7469F571EBF3}</c15:txfldGUID>
                      <c15:f>Diagramm!$K$48</c15:f>
                      <c15:dlblFieldTableCache>
                        <c:ptCount val="1"/>
                      </c15:dlblFieldTableCache>
                    </c15:dlblFTEntry>
                  </c15:dlblFieldTable>
                  <c15:showDataLabelsRange val="0"/>
                </c:ext>
                <c:ext xmlns:c16="http://schemas.microsoft.com/office/drawing/2014/chart" uri="{C3380CC4-5D6E-409C-BE32-E72D297353CC}">
                  <c16:uniqueId val="{00000019-5827-4040-BBBA-AC359950F195}"/>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{2DF39523-77F1-4243-9AE9-EFDAEC591B3C}</c15:txfldGUID>
                      <c15:f>Diagramm!$K$49</c15:f>
                      <c15:dlblFieldTableCache>
                        <c:ptCount val="1"/>
                      </c15:dlblFieldTableCache>
                    </c15:dlblFTEntry>
                  </c15:dlblFieldTable>
                  <c15:showDataLabelsRange val="0"/>
                </c:ext>
                <c:ext xmlns:c16="http://schemas.microsoft.com/office/drawing/2014/chart" uri="{C3380CC4-5D6E-409C-BE32-E72D297353CC}">
                  <c16:uniqueId val="{0000001A-5827-4040-BBBA-AC359950F195}"/>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{0D32AE32-8273-46AB-92DB-159F9E92C5E4}</c15:txfldGUID>
                      <c15:f>Diagramm!$K$50</c15:f>
                      <c15:dlblFieldTableCache>
                        <c:ptCount val="1"/>
                      </c15:dlblFieldTableCache>
                    </c15:dlblFTEntry>
                  </c15:dlblFieldTable>
                  <c15:showDataLabelsRange val="0"/>
                </c:ext>
                <c:ext xmlns:c16="http://schemas.microsoft.com/office/drawing/2014/chart" uri="{C3380CC4-5D6E-409C-BE32-E72D297353CC}">
                  <c16:uniqueId val="{0000001B-5827-4040-BBBA-AC359950F195}"/>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{4D8A1302-EB0E-4345-92C8-AF58A570B900}</c15:txfldGUID>
                      <c15:f>Diagramm!$K$51</c15:f>
                      <c15:dlblFieldTableCache>
                        <c:ptCount val="1"/>
                      </c15:dlblFieldTableCache>
                    </c15:dlblFTEntry>
                  </c15:dlblFieldTable>
                  <c15:showDataLabelsRange val="0"/>
                </c:ext>
                <c:ext xmlns:c16="http://schemas.microsoft.com/office/drawing/2014/chart" uri="{C3380CC4-5D6E-409C-BE32-E72D297353CC}">
                  <c16:uniqueId val="{0000001C-5827-4040-BBBA-AC359950F195}"/>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{9DE5B5DA-C735-4B0D-898F-5A16C6C55C87}</c15:txfldGUID>
                      <c15:f>Diagramm!$K$52</c15:f>
                      <c15:dlblFieldTableCache>
                        <c:ptCount val="1"/>
                      </c15:dlblFieldTableCache>
                    </c15:dlblFTEntry>
                  </c15:dlblFieldTable>
                  <c15:showDataLabelsRange val="0"/>
                </c:ext>
                <c:ext xmlns:c16="http://schemas.microsoft.com/office/drawing/2014/chart" uri="{C3380CC4-5D6E-409C-BE32-E72D297353CC}">
                  <c16:uniqueId val="{0000001D-5827-4040-BBBA-AC359950F195}"/>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{B5EFA841-5E57-433B-9EA8-84EFC0F8459A}</c15:txfldGUID>
                      <c15:f>Diagramm!$K$53</c15:f>
                      <c15:dlblFieldTableCache>
                        <c:ptCount val="1"/>
                      </c15:dlblFieldTableCache>
                    </c15:dlblFTEntry>
                  </c15:dlblFieldTable>
                  <c15:showDataLabelsRange val="0"/>
                </c:ext>
                <c:ext xmlns:c16="http://schemas.microsoft.com/office/drawing/2014/chart" uri="{C3380CC4-5D6E-409C-BE32-E72D297353CC}">
                  <c16:uniqueId val="{0000001E-5827-4040-BBBA-AC359950F195}"/>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{D1832D6C-8593-476B-969F-93793F38FBC4}</c15:txfldGUID>
                      <c15:f>Diagramm!$K$54</c15:f>
                      <c15:dlblFieldTableCache>
                        <c:ptCount val="1"/>
                      </c15:dlblFieldTableCache>
                    </c15:dlblFTEntry>
                  </c15:dlblFieldTable>
                  <c15:showDataLabelsRange val="0"/>
                </c:ext>
                <c:ext xmlns:c16="http://schemas.microsoft.com/office/drawing/2014/chart" uri="{C3380CC4-5D6E-409C-BE32-E72D297353CC}">
                  <c16:uniqueId val="{0000001F-5827-4040-BBBA-AC359950F195}"/>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{2AF6C64C-5338-4704-8314-090B7ED4EFDC}</c15:txfldGUID>
                      <c15:f>Diagramm!$K$55</c15:f>
                      <c15:dlblFieldTableCache>
                        <c:ptCount val="1"/>
                      </c15:dlblFieldTableCache>
                    </c15:dlblFTEntry>
                  </c15:dlblFieldTable>
                  <c15:showDataLabelsRange val="0"/>
                </c:ext>
                <c:ext xmlns:c16="http://schemas.microsoft.com/office/drawing/2014/chart" uri="{C3380CC4-5D6E-409C-BE32-E72D297353CC}">
                  <c16:uniqueId val="{00000020-5827-4040-BBBA-AC359950F195}"/>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{67EC6370-E635-492B-AE89-871504574163}</c15:txfldGUID>
                      <c15:f>Diagramm!$K$56</c15:f>
                      <c15:dlblFieldTableCache>
                        <c:ptCount val="1"/>
                      </c15:dlblFieldTableCache>
                    </c15:dlblFTEntry>
                  </c15:dlblFieldTable>
                  <c15:showDataLabelsRange val="0"/>
                </c:ext>
                <c:ext xmlns:c16="http://schemas.microsoft.com/office/drawing/2014/chart" uri="{C3380CC4-5D6E-409C-BE32-E72D297353CC}">
                  <c16:uniqueId val="{00000021-5827-4040-BBBA-AC359950F195}"/>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{6F006985-0220-4217-89E4-DEC04634F7F7}</c15:txfldGUID>
                      <c15:f>Diagramm!$K$57</c15:f>
                      <c15:dlblFieldTableCache>
                        <c:ptCount val="1"/>
                      </c15:dlblFieldTableCache>
                    </c15:dlblFTEntry>
                  </c15:dlblFieldTable>
                  <c15:showDataLabelsRange val="0"/>
                </c:ext>
                <c:ext xmlns:c16="http://schemas.microsoft.com/office/drawing/2014/chart" uri="{C3380CC4-5D6E-409C-BE32-E72D297353CC}">
                  <c16:uniqueId val="{00000022-5827-4040-BBBA-AC359950F195}"/>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{125B0782-2343-4E0B-AE11-66FBC78DF767}</c15:txfldGUID>
                      <c15:f>Diagramm!$K$58</c15:f>
                      <c15:dlblFieldTableCache>
                        <c:ptCount val="1"/>
                      </c15:dlblFieldTableCache>
                    </c15:dlblFTEntry>
                  </c15:dlblFieldTable>
                  <c15:showDataLabelsRange val="0"/>
                </c:ext>
                <c:ext xmlns:c16="http://schemas.microsoft.com/office/drawing/2014/chart" uri="{C3380CC4-5D6E-409C-BE32-E72D297353CC}">
                  <c16:uniqueId val="{00000023-5827-4040-BBBA-AC359950F195}"/>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{71583AAD-8C07-4129-B01F-4561B89E7AD4}</c15:txfldGUID>
                      <c15:f>Diagramm!$K$59</c15:f>
                      <c15:dlblFieldTableCache>
                        <c:ptCount val="1"/>
                      </c15:dlblFieldTableCache>
                    </c15:dlblFTEntry>
                  </c15:dlblFieldTable>
                  <c15:showDataLabelsRange val="0"/>
                </c:ext>
                <c:ext xmlns:c16="http://schemas.microsoft.com/office/drawing/2014/chart" uri="{C3380CC4-5D6E-409C-BE32-E72D297353CC}">
                  <c16:uniqueId val="{00000024-5827-4040-BBBA-AC359950F195}"/>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{9BBFD2CC-5F10-4B64-85E7-D25873E52514}</c15:txfldGUID>
                      <c15:f>Diagramm!$K$60</c15:f>
                      <c15:dlblFieldTableCache>
                        <c:ptCount val="1"/>
                      </c15:dlblFieldTableCache>
                    </c15:dlblFTEntry>
                  </c15:dlblFieldTable>
                  <c15:showDataLabelsRange val="0"/>
                </c:ext>
                <c:ext xmlns:c16="http://schemas.microsoft.com/office/drawing/2014/chart" uri="{C3380CC4-5D6E-409C-BE32-E72D297353CC}">
                  <c16:uniqueId val="{00000025-5827-4040-BBBA-AC359950F195}"/>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{BDD01239-ADE3-4B64-B5F4-ED54D8453533}</c15:txfldGUID>
                      <c15:f>Diagramm!$K$61</c15:f>
                      <c15:dlblFieldTableCache>
                        <c:ptCount val="1"/>
                      </c15:dlblFieldTableCache>
                    </c15:dlblFTEntry>
                  </c15:dlblFieldTable>
                  <c15:showDataLabelsRange val="0"/>
                </c:ext>
                <c:ext xmlns:c16="http://schemas.microsoft.com/office/drawing/2014/chart" uri="{C3380CC4-5D6E-409C-BE32-E72D297353CC}">
                  <c16:uniqueId val="{00000026-5827-4040-BBBA-AC359950F195}"/>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{4261AB40-FE56-4B3A-AE91-1CDFB7B77163}</c15:txfldGUID>
                      <c15:f>Diagramm!$K$62</c15:f>
                      <c15:dlblFieldTableCache>
                        <c:ptCount val="1"/>
                      </c15:dlblFieldTableCache>
                    </c15:dlblFTEntry>
                  </c15:dlblFieldTable>
                  <c15:showDataLabelsRange val="0"/>
                </c:ext>
                <c:ext xmlns:c16="http://schemas.microsoft.com/office/drawing/2014/chart" uri="{C3380CC4-5D6E-409C-BE32-E72D297353CC}">
                  <c16:uniqueId val="{00000027-5827-4040-BBBA-AC359950F195}"/>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{98056488-4A49-4A3F-AECD-4A34CF0602CD}</c15:txfldGUID>
                      <c15:f>Diagramm!$K$63</c15:f>
                      <c15:dlblFieldTableCache>
                        <c:ptCount val="1"/>
                      </c15:dlblFieldTableCache>
                    </c15:dlblFTEntry>
                  </c15:dlblFieldTable>
                  <c15:showDataLabelsRange val="0"/>
                </c:ext>
                <c:ext xmlns:c16="http://schemas.microsoft.com/office/drawing/2014/chart" uri="{C3380CC4-5D6E-409C-BE32-E72D297353CC}">
                  <c16:uniqueId val="{00000028-5827-4040-BBBA-AC359950F195}"/>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{9132D3E8-7C54-42B1-92C3-117A43CD167C}</c15:txfldGUID>
                      <c15:f>Diagramm!$K$64</c15:f>
                      <c15:dlblFieldTableCache>
                        <c:ptCount val="1"/>
                      </c15:dlblFieldTableCache>
                    </c15:dlblFTEntry>
                  </c15:dlblFieldTable>
                  <c15:showDataLabelsRange val="0"/>
                </c:ext>
                <c:ext xmlns:c16="http://schemas.microsoft.com/office/drawing/2014/chart" uri="{C3380CC4-5D6E-409C-BE32-E72D297353CC}">
                  <c16:uniqueId val="{00000029-5827-4040-BBBA-AC359950F195}"/>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{ECB794CE-968D-4189-BF0D-F4E36D1C90B2}</c15:txfldGUID>
                      <c15:f>Diagramm!$K$65</c15:f>
                      <c15:dlblFieldTableCache>
                        <c:ptCount val="1"/>
                      </c15:dlblFieldTableCache>
                    </c15:dlblFTEntry>
                  </c15:dlblFieldTable>
                  <c15:showDataLabelsRange val="0"/>
                </c:ext>
                <c:ext xmlns:c16="http://schemas.microsoft.com/office/drawing/2014/chart" uri="{C3380CC4-5D6E-409C-BE32-E72D297353CC}">
                  <c16:uniqueId val="{0000002A-5827-4040-BBBA-AC359950F195}"/>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{8FCCB069-C9DD-4B07-8922-2E473FF70DE9}</c15:txfldGUID>
                      <c15:f>Diagramm!$K$66</c15:f>
                      <c15:dlblFieldTableCache>
                        <c:ptCount val="1"/>
                      </c15:dlblFieldTableCache>
                    </c15:dlblFTEntry>
                  </c15:dlblFieldTable>
                  <c15:showDataLabelsRange val="0"/>
                </c:ext>
                <c:ext xmlns:c16="http://schemas.microsoft.com/office/drawing/2014/chart" uri="{C3380CC4-5D6E-409C-BE32-E72D297353CC}">
                  <c16:uniqueId val="{0000002B-5827-4040-BBBA-AC359950F195}"/>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{FA6DE84A-22FB-4D53-A4D3-0F23DB384EBE}</c15:txfldGUID>
                      <c15:f>Diagramm!$K$67</c15:f>
                      <c15:dlblFieldTableCache>
                        <c:ptCount val="1"/>
                      </c15:dlblFieldTableCache>
                    </c15:dlblFTEntry>
                  </c15:dlblFieldTable>
                  <c15:showDataLabelsRange val="0"/>
                </c:ext>
                <c:ext xmlns:c16="http://schemas.microsoft.com/office/drawing/2014/chart" uri="{C3380CC4-5D6E-409C-BE32-E72D297353CC}">
                  <c16:uniqueId val="{0000002C-5827-4040-BBBA-AC359950F19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827-4040-BBBA-AC359950F195}"/>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{EFA23A14-73FA-4B44-9802-262A76F05D20}</c15:txfldGUID>
                      <c15:f>Diagramm!$J$46</c15:f>
                      <c15:dlblFieldTableCache>
                        <c:ptCount val="1"/>
                      </c15:dlblFieldTableCache>
                    </c15:dlblFTEntry>
                  </c15:dlblFieldTable>
                  <c15:showDataLabelsRange val="0"/>
                </c:ext>
                <c:ext xmlns:c16="http://schemas.microsoft.com/office/drawing/2014/chart" uri="{C3380CC4-5D6E-409C-BE32-E72D297353CC}">
                  <c16:uniqueId val="{0000002E-5827-4040-BBBA-AC359950F195}"/>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{EB195A0B-78AE-4286-B326-3C13807F027A}</c15:txfldGUID>
                      <c15:f>Diagramm!$J$47</c15:f>
                      <c15:dlblFieldTableCache>
                        <c:ptCount val="1"/>
                      </c15:dlblFieldTableCache>
                    </c15:dlblFTEntry>
                  </c15:dlblFieldTable>
                  <c15:showDataLabelsRange val="0"/>
                </c:ext>
                <c:ext xmlns:c16="http://schemas.microsoft.com/office/drawing/2014/chart" uri="{C3380CC4-5D6E-409C-BE32-E72D297353CC}">
                  <c16:uniqueId val="{0000002F-5827-4040-BBBA-AC359950F195}"/>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{93A0E638-5F92-4937-92E3-CD76448FFB9E}</c15:txfldGUID>
                      <c15:f>Diagramm!$J$48</c15:f>
                      <c15:dlblFieldTableCache>
                        <c:ptCount val="1"/>
                      </c15:dlblFieldTableCache>
                    </c15:dlblFTEntry>
                  </c15:dlblFieldTable>
                  <c15:showDataLabelsRange val="0"/>
                </c:ext>
                <c:ext xmlns:c16="http://schemas.microsoft.com/office/drawing/2014/chart" uri="{C3380CC4-5D6E-409C-BE32-E72D297353CC}">
                  <c16:uniqueId val="{00000030-5827-4040-BBBA-AC359950F195}"/>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{90DF0191-E085-46FC-8B26-7B926769401B}</c15:txfldGUID>
                      <c15:f>Diagramm!$J$49</c15:f>
                      <c15:dlblFieldTableCache>
                        <c:ptCount val="1"/>
                      </c15:dlblFieldTableCache>
                    </c15:dlblFTEntry>
                  </c15:dlblFieldTable>
                  <c15:showDataLabelsRange val="0"/>
                </c:ext>
                <c:ext xmlns:c16="http://schemas.microsoft.com/office/drawing/2014/chart" uri="{C3380CC4-5D6E-409C-BE32-E72D297353CC}">
                  <c16:uniqueId val="{00000031-5827-4040-BBBA-AC359950F195}"/>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{FD4F1A26-0FE0-4822-820A-B57E1BF9AE8F}</c15:txfldGUID>
                      <c15:f>Diagramm!$J$50</c15:f>
                      <c15:dlblFieldTableCache>
                        <c:ptCount val="1"/>
                      </c15:dlblFieldTableCache>
                    </c15:dlblFTEntry>
                  </c15:dlblFieldTable>
                  <c15:showDataLabelsRange val="0"/>
                </c:ext>
                <c:ext xmlns:c16="http://schemas.microsoft.com/office/drawing/2014/chart" uri="{C3380CC4-5D6E-409C-BE32-E72D297353CC}">
                  <c16:uniqueId val="{00000032-5827-4040-BBBA-AC359950F195}"/>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{60036E26-8F76-4A48-B29C-141F38B3FCEE}</c15:txfldGUID>
                      <c15:f>Diagramm!$J$51</c15:f>
                      <c15:dlblFieldTableCache>
                        <c:ptCount val="1"/>
                      </c15:dlblFieldTableCache>
                    </c15:dlblFTEntry>
                  </c15:dlblFieldTable>
                  <c15:showDataLabelsRange val="0"/>
                </c:ext>
                <c:ext xmlns:c16="http://schemas.microsoft.com/office/drawing/2014/chart" uri="{C3380CC4-5D6E-409C-BE32-E72D297353CC}">
                  <c16:uniqueId val="{00000033-5827-4040-BBBA-AC359950F195}"/>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{B59CB52B-CD93-40F2-BE08-E55A372B765E}</c15:txfldGUID>
                      <c15:f>Diagramm!$J$52</c15:f>
                      <c15:dlblFieldTableCache>
                        <c:ptCount val="1"/>
                      </c15:dlblFieldTableCache>
                    </c15:dlblFTEntry>
                  </c15:dlblFieldTable>
                  <c15:showDataLabelsRange val="0"/>
                </c:ext>
                <c:ext xmlns:c16="http://schemas.microsoft.com/office/drawing/2014/chart" uri="{C3380CC4-5D6E-409C-BE32-E72D297353CC}">
                  <c16:uniqueId val="{00000034-5827-4040-BBBA-AC359950F195}"/>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{A3024074-A3AF-4912-80C9-FA5B95EF1FAC}</c15:txfldGUID>
                      <c15:f>Diagramm!$J$53</c15:f>
                      <c15:dlblFieldTableCache>
                        <c:ptCount val="1"/>
                      </c15:dlblFieldTableCache>
                    </c15:dlblFTEntry>
                  </c15:dlblFieldTable>
                  <c15:showDataLabelsRange val="0"/>
                </c:ext>
                <c:ext xmlns:c16="http://schemas.microsoft.com/office/drawing/2014/chart" uri="{C3380CC4-5D6E-409C-BE32-E72D297353CC}">
                  <c16:uniqueId val="{00000035-5827-4040-BBBA-AC359950F195}"/>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{F79FD108-9A26-491D-B1F1-2B78EF758749}</c15:txfldGUID>
                      <c15:f>Diagramm!$J$54</c15:f>
                      <c15:dlblFieldTableCache>
                        <c:ptCount val="1"/>
                      </c15:dlblFieldTableCache>
                    </c15:dlblFTEntry>
                  </c15:dlblFieldTable>
                  <c15:showDataLabelsRange val="0"/>
                </c:ext>
                <c:ext xmlns:c16="http://schemas.microsoft.com/office/drawing/2014/chart" uri="{C3380CC4-5D6E-409C-BE32-E72D297353CC}">
                  <c16:uniqueId val="{00000036-5827-4040-BBBA-AC359950F195}"/>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{0BBC1815-F38C-4819-A43A-82B898111B46}</c15:txfldGUID>
                      <c15:f>Diagramm!$J$55</c15:f>
                      <c15:dlblFieldTableCache>
                        <c:ptCount val="1"/>
                      </c15:dlblFieldTableCache>
                    </c15:dlblFTEntry>
                  </c15:dlblFieldTable>
                  <c15:showDataLabelsRange val="0"/>
                </c:ext>
                <c:ext xmlns:c16="http://schemas.microsoft.com/office/drawing/2014/chart" uri="{C3380CC4-5D6E-409C-BE32-E72D297353CC}">
                  <c16:uniqueId val="{00000037-5827-4040-BBBA-AC359950F195}"/>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{7B9AE242-D044-40E3-82F3-7E711AFA5374}</c15:txfldGUID>
                      <c15:f>Diagramm!$J$56</c15:f>
                      <c15:dlblFieldTableCache>
                        <c:ptCount val="1"/>
                      </c15:dlblFieldTableCache>
                    </c15:dlblFTEntry>
                  </c15:dlblFieldTable>
                  <c15:showDataLabelsRange val="0"/>
                </c:ext>
                <c:ext xmlns:c16="http://schemas.microsoft.com/office/drawing/2014/chart" uri="{C3380CC4-5D6E-409C-BE32-E72D297353CC}">
                  <c16:uniqueId val="{00000038-5827-4040-BBBA-AC359950F195}"/>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{5BF3A38C-0484-4070-A0B0-17C96D9EA59A}</c15:txfldGUID>
                      <c15:f>Diagramm!$J$57</c15:f>
                      <c15:dlblFieldTableCache>
                        <c:ptCount val="1"/>
                      </c15:dlblFieldTableCache>
                    </c15:dlblFTEntry>
                  </c15:dlblFieldTable>
                  <c15:showDataLabelsRange val="0"/>
                </c:ext>
                <c:ext xmlns:c16="http://schemas.microsoft.com/office/drawing/2014/chart" uri="{C3380CC4-5D6E-409C-BE32-E72D297353CC}">
                  <c16:uniqueId val="{00000039-5827-4040-BBBA-AC359950F195}"/>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{193D97DA-288A-49F4-AAA8-8CCE3A82CC97}</c15:txfldGUID>
                      <c15:f>Diagramm!$J$58</c15:f>
                      <c15:dlblFieldTableCache>
                        <c:ptCount val="1"/>
                      </c15:dlblFieldTableCache>
                    </c15:dlblFTEntry>
                  </c15:dlblFieldTable>
                  <c15:showDataLabelsRange val="0"/>
                </c:ext>
                <c:ext xmlns:c16="http://schemas.microsoft.com/office/drawing/2014/chart" uri="{C3380CC4-5D6E-409C-BE32-E72D297353CC}">
                  <c16:uniqueId val="{0000003A-5827-4040-BBBA-AC359950F195}"/>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{577995D8-EB2C-4C82-BEC6-5D81C49036DF}</c15:txfldGUID>
                      <c15:f>Diagramm!$J$59</c15:f>
                      <c15:dlblFieldTableCache>
                        <c:ptCount val="1"/>
                      </c15:dlblFieldTableCache>
                    </c15:dlblFTEntry>
                  </c15:dlblFieldTable>
                  <c15:showDataLabelsRange val="0"/>
                </c:ext>
                <c:ext xmlns:c16="http://schemas.microsoft.com/office/drawing/2014/chart" uri="{C3380CC4-5D6E-409C-BE32-E72D297353CC}">
                  <c16:uniqueId val="{0000003B-5827-4040-BBBA-AC359950F195}"/>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{0E92601B-134D-4962-9870-22E43317E5B2}</c15:txfldGUID>
                      <c15:f>Diagramm!$J$60</c15:f>
                      <c15:dlblFieldTableCache>
                        <c:ptCount val="1"/>
                      </c15:dlblFieldTableCache>
                    </c15:dlblFTEntry>
                  </c15:dlblFieldTable>
                  <c15:showDataLabelsRange val="0"/>
                </c:ext>
                <c:ext xmlns:c16="http://schemas.microsoft.com/office/drawing/2014/chart" uri="{C3380CC4-5D6E-409C-BE32-E72D297353CC}">
                  <c16:uniqueId val="{0000003C-5827-4040-BBBA-AC359950F195}"/>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{3CB6163B-DC36-4830-A932-D500B598753B}</c15:txfldGUID>
                      <c15:f>Diagramm!$J$61</c15:f>
                      <c15:dlblFieldTableCache>
                        <c:ptCount val="1"/>
                      </c15:dlblFieldTableCache>
                    </c15:dlblFTEntry>
                  </c15:dlblFieldTable>
                  <c15:showDataLabelsRange val="0"/>
                </c:ext>
                <c:ext xmlns:c16="http://schemas.microsoft.com/office/drawing/2014/chart" uri="{C3380CC4-5D6E-409C-BE32-E72D297353CC}">
                  <c16:uniqueId val="{0000003D-5827-4040-BBBA-AC359950F195}"/>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{5BE595EF-D473-4037-B7A4-316A59FAA646}</c15:txfldGUID>
                      <c15:f>Diagramm!$J$62</c15:f>
                      <c15:dlblFieldTableCache>
                        <c:ptCount val="1"/>
                      </c15:dlblFieldTableCache>
                    </c15:dlblFTEntry>
                  </c15:dlblFieldTable>
                  <c15:showDataLabelsRange val="0"/>
                </c:ext>
                <c:ext xmlns:c16="http://schemas.microsoft.com/office/drawing/2014/chart" uri="{C3380CC4-5D6E-409C-BE32-E72D297353CC}">
                  <c16:uniqueId val="{0000003E-5827-4040-BBBA-AC359950F195}"/>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{60F56DE2-F621-4976-9BAC-114CBE4900E4}</c15:txfldGUID>
                      <c15:f>Diagramm!$J$63</c15:f>
                      <c15:dlblFieldTableCache>
                        <c:ptCount val="1"/>
                      </c15:dlblFieldTableCache>
                    </c15:dlblFTEntry>
                  </c15:dlblFieldTable>
                  <c15:showDataLabelsRange val="0"/>
                </c:ext>
                <c:ext xmlns:c16="http://schemas.microsoft.com/office/drawing/2014/chart" uri="{C3380CC4-5D6E-409C-BE32-E72D297353CC}">
                  <c16:uniqueId val="{0000003F-5827-4040-BBBA-AC359950F195}"/>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{BEF15E0C-1AD7-40D8-A88E-6D082AADECD8}</c15:txfldGUID>
                      <c15:f>Diagramm!$J$64</c15:f>
                      <c15:dlblFieldTableCache>
                        <c:ptCount val="1"/>
                      </c15:dlblFieldTableCache>
                    </c15:dlblFTEntry>
                  </c15:dlblFieldTable>
                  <c15:showDataLabelsRange val="0"/>
                </c:ext>
                <c:ext xmlns:c16="http://schemas.microsoft.com/office/drawing/2014/chart" uri="{C3380CC4-5D6E-409C-BE32-E72D297353CC}">
                  <c16:uniqueId val="{00000040-5827-4040-BBBA-AC359950F195}"/>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{55FAEDDD-AABE-4439-91B4-DD7C9A2F6746}</c15:txfldGUID>
                      <c15:f>Diagramm!$J$65</c15:f>
                      <c15:dlblFieldTableCache>
                        <c:ptCount val="1"/>
                      </c15:dlblFieldTableCache>
                    </c15:dlblFTEntry>
                  </c15:dlblFieldTable>
                  <c15:showDataLabelsRange val="0"/>
                </c:ext>
                <c:ext xmlns:c16="http://schemas.microsoft.com/office/drawing/2014/chart" uri="{C3380CC4-5D6E-409C-BE32-E72D297353CC}">
                  <c16:uniqueId val="{00000041-5827-4040-BBBA-AC359950F195}"/>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{41620795-756E-4990-A443-D06298A5016C}</c15:txfldGUID>
                      <c15:f>Diagramm!$J$66</c15:f>
                      <c15:dlblFieldTableCache>
                        <c:ptCount val="1"/>
                      </c15:dlblFieldTableCache>
                    </c15:dlblFTEntry>
                  </c15:dlblFieldTable>
                  <c15:showDataLabelsRange val="0"/>
                </c:ext>
                <c:ext xmlns:c16="http://schemas.microsoft.com/office/drawing/2014/chart" uri="{C3380CC4-5D6E-409C-BE32-E72D297353CC}">
                  <c16:uniqueId val="{00000042-5827-4040-BBBA-AC359950F195}"/>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{0AE7E451-3D52-4DE6-83CA-293E2CD61D69}</c15:txfldGUID>
                      <c15:f>Diagramm!$J$67</c15:f>
                      <c15:dlblFieldTableCache>
                        <c:ptCount val="1"/>
                      </c15:dlblFieldTableCache>
                    </c15:dlblFTEntry>
                  </c15:dlblFieldTable>
                  <c15:showDataLabelsRange val="0"/>
                </c:ext>
                <c:ext xmlns:c16="http://schemas.microsoft.com/office/drawing/2014/chart" uri="{C3380CC4-5D6E-409C-BE32-E72D297353CC}">
                  <c16:uniqueId val="{00000043-5827-4040-BBBA-AC359950F19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827-4040-BBBA-AC359950F195}"/>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0ED-44FD-B629-E487B6316DD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0ED-44FD-B629-E487B6316DD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0ED-44FD-B629-E487B6316DD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0ED-44FD-B629-E487B6316DD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0ED-44FD-B629-E487B6316DD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0ED-44FD-B629-E487B6316DD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0ED-44FD-B629-E487B6316DD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0ED-44FD-B629-E487B6316DD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0ED-44FD-B629-E487B6316DD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0ED-44FD-B629-E487B6316DD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0ED-44FD-B629-E487B6316DD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0ED-44FD-B629-E487B6316DD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0ED-44FD-B629-E487B6316DD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0ED-44FD-B629-E487B6316DD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0ED-44FD-B629-E487B6316DD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0ED-44FD-B629-E487B6316DD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0ED-44FD-B629-E487B6316DD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0ED-44FD-B629-E487B6316DD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0ED-44FD-B629-E487B6316DD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0ED-44FD-B629-E487B6316DD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0ED-44FD-B629-E487B6316DD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0ED-44FD-B629-E487B6316DD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0ED-44FD-B629-E487B6316DDE}"/>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0ED-44FD-B629-E487B6316DD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0ED-44FD-B629-E487B6316DD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0ED-44FD-B629-E487B6316DD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0ED-44FD-B629-E487B6316DD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0ED-44FD-B629-E487B6316DD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0ED-44FD-B629-E487B6316DD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0ED-44FD-B629-E487B6316DD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0ED-44FD-B629-E487B6316DD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0ED-44FD-B629-E487B6316DD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0ED-44FD-B629-E487B6316DD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0ED-44FD-B629-E487B6316DD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0ED-44FD-B629-E487B6316DD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0ED-44FD-B629-E487B6316DD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0ED-44FD-B629-E487B6316DD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0ED-44FD-B629-E487B6316DD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C0ED-44FD-B629-E487B6316DD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0ED-44FD-B629-E487B6316DD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C0ED-44FD-B629-E487B6316DD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C0ED-44FD-B629-E487B6316DD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C0ED-44FD-B629-E487B6316DD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C0ED-44FD-B629-E487B6316DD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C0ED-44FD-B629-E487B6316DD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0ED-44FD-B629-E487B6316DDE}"/>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C0ED-44FD-B629-E487B6316DD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C0ED-44FD-B629-E487B6316DD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0ED-44FD-B629-E487B6316DD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0ED-44FD-B629-E487B6316DD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0ED-44FD-B629-E487B6316DD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C0ED-44FD-B629-E487B6316DD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C0ED-44FD-B629-E487B6316DD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C0ED-44FD-B629-E487B6316DD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C0ED-44FD-B629-E487B6316DD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C0ED-44FD-B629-E487B6316DD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C0ED-44FD-B629-E487B6316DD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C0ED-44FD-B629-E487B6316DD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C0ED-44FD-B629-E487B6316DD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C0ED-44FD-B629-E487B6316DD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C0ED-44FD-B629-E487B6316DD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C0ED-44FD-B629-E487B6316DD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C0ED-44FD-B629-E487B6316DD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C0ED-44FD-B629-E487B6316DD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C0ED-44FD-B629-E487B6316DD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C0ED-44FD-B629-E487B6316DD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C0ED-44FD-B629-E487B6316DD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C0ED-44FD-B629-E487B6316DD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0ED-44FD-B629-E487B6316DDE}"/>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101.64631085829012</c:v>
                </c:pt>
                <c:pt idx="2">
                  <c:v>103.40973732641794</c:v>
                </c:pt>
                <c:pt idx="3">
                  <c:v>100.74753220679271</c:v>
                </c:pt>
                <c:pt idx="4">
                  <c:v>102.15358875690146</c:v>
                </c:pt>
                <c:pt idx="5">
                  <c:v>103.67876861301657</c:v>
                </c:pt>
                <c:pt idx="6">
                  <c:v>105.63024928894093</c:v>
                </c:pt>
                <c:pt idx="7">
                  <c:v>103.28459093190563</c:v>
                </c:pt>
                <c:pt idx="8">
                  <c:v>104.07830015057722</c:v>
                </c:pt>
                <c:pt idx="9">
                  <c:v>105.55596453070102</c:v>
                </c:pt>
                <c:pt idx="10">
                  <c:v>107.53086832859293</c:v>
                </c:pt>
                <c:pt idx="11">
                  <c:v>105.39601806926551</c:v>
                </c:pt>
                <c:pt idx="12">
                  <c:v>106.8897440187385</c:v>
                </c:pt>
                <c:pt idx="13">
                  <c:v>108.34063911661369</c:v>
                </c:pt>
                <c:pt idx="14">
                  <c:v>110.5056048184708</c:v>
                </c:pt>
                <c:pt idx="15">
                  <c:v>108.54073950142211</c:v>
                </c:pt>
                <c:pt idx="16">
                  <c:v>109.22603312698678</c:v>
                </c:pt>
                <c:pt idx="17">
                  <c:v>110.74452066253973</c:v>
                </c:pt>
                <c:pt idx="18">
                  <c:v>112.49389325748704</c:v>
                </c:pt>
                <c:pt idx="19">
                  <c:v>110.51229713903297</c:v>
                </c:pt>
                <c:pt idx="20">
                  <c:v>111.34482181696504</c:v>
                </c:pt>
                <c:pt idx="21">
                  <c:v>112.24426970051866</c:v>
                </c:pt>
                <c:pt idx="22">
                  <c:v>113.97021917349841</c:v>
                </c:pt>
                <c:pt idx="23">
                  <c:v>111.63794545758743</c:v>
                </c:pt>
                <c:pt idx="24">
                  <c:v>111.88623055044336</c:v>
                </c:pt>
              </c:numCache>
            </c:numRef>
          </c:val>
          <c:smooth val="0"/>
          <c:extLst>
            <c:ext xmlns:c16="http://schemas.microsoft.com/office/drawing/2014/chart" uri="{C3380CC4-5D6E-409C-BE32-E72D297353CC}">
              <c16:uniqueId val="{00000000-6713-4FF0-B4D3-5639477FD7A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104.25303493269469</c:v>
                </c:pt>
                <c:pt idx="2">
                  <c:v>106.57362292509704</c:v>
                </c:pt>
                <c:pt idx="3">
                  <c:v>104.30258485424065</c:v>
                </c:pt>
                <c:pt idx="4">
                  <c:v>104.90544223304981</c:v>
                </c:pt>
                <c:pt idx="5">
                  <c:v>109.48055165579321</c:v>
                </c:pt>
                <c:pt idx="6">
                  <c:v>112.48658022958131</c:v>
                </c:pt>
                <c:pt idx="7">
                  <c:v>110.66149145263853</c:v>
                </c:pt>
                <c:pt idx="8">
                  <c:v>112.24708894210917</c:v>
                </c:pt>
                <c:pt idx="9">
                  <c:v>117.39202246263109</c:v>
                </c:pt>
                <c:pt idx="10">
                  <c:v>119.94384342224791</c:v>
                </c:pt>
                <c:pt idx="11">
                  <c:v>117.97010488066728</c:v>
                </c:pt>
                <c:pt idx="12">
                  <c:v>119.49789412833429</c:v>
                </c:pt>
                <c:pt idx="13">
                  <c:v>125.78247584441324</c:v>
                </c:pt>
                <c:pt idx="14">
                  <c:v>127.8966058303741</c:v>
                </c:pt>
                <c:pt idx="15">
                  <c:v>125.59253447848708</c:v>
                </c:pt>
                <c:pt idx="16">
                  <c:v>126.9964489222892</c:v>
                </c:pt>
                <c:pt idx="17">
                  <c:v>132.81030638368156</c:v>
                </c:pt>
                <c:pt idx="18">
                  <c:v>135.33735238252541</c:v>
                </c:pt>
                <c:pt idx="19">
                  <c:v>133.14889751424562</c:v>
                </c:pt>
                <c:pt idx="20">
                  <c:v>135.6016186307705</c:v>
                </c:pt>
                <c:pt idx="21">
                  <c:v>140.49054422330499</c:v>
                </c:pt>
                <c:pt idx="22">
                  <c:v>143.40573127425881</c:v>
                </c:pt>
                <c:pt idx="23">
                  <c:v>141.09340160211411</c:v>
                </c:pt>
                <c:pt idx="24">
                  <c:v>138.88017177306136</c:v>
                </c:pt>
              </c:numCache>
            </c:numRef>
          </c:val>
          <c:smooth val="0"/>
          <c:extLst>
            <c:ext xmlns:c16="http://schemas.microsoft.com/office/drawing/2014/chart" uri="{C3380CC4-5D6E-409C-BE32-E72D297353CC}">
              <c16:uniqueId val="{00000001-6713-4FF0-B4D3-5639477FD7A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100.58072926954529</c:v>
                </c:pt>
                <c:pt idx="2">
                  <c:v>100.38320230711493</c:v>
                </c:pt>
                <c:pt idx="3">
                  <c:v>100.50961956307036</c:v>
                </c:pt>
                <c:pt idx="4">
                  <c:v>97.17141389799707</c:v>
                </c:pt>
                <c:pt idx="5">
                  <c:v>97.910164737486667</c:v>
                </c:pt>
                <c:pt idx="6">
                  <c:v>97.46770434164263</c:v>
                </c:pt>
                <c:pt idx="7">
                  <c:v>97.890412041243636</c:v>
                </c:pt>
                <c:pt idx="8">
                  <c:v>96.938332082329239</c:v>
                </c:pt>
                <c:pt idx="9">
                  <c:v>97.835104491763119</c:v>
                </c:pt>
                <c:pt idx="10">
                  <c:v>96.922529925334814</c:v>
                </c:pt>
                <c:pt idx="11">
                  <c:v>96.950183700075058</c:v>
                </c:pt>
                <c:pt idx="12">
                  <c:v>95.986252123414857</c:v>
                </c:pt>
                <c:pt idx="13">
                  <c:v>96.73685458065026</c:v>
                </c:pt>
                <c:pt idx="14">
                  <c:v>96.246987713822946</c:v>
                </c:pt>
                <c:pt idx="15">
                  <c:v>96.262789870817372</c:v>
                </c:pt>
                <c:pt idx="16">
                  <c:v>95.310709911902975</c:v>
                </c:pt>
                <c:pt idx="17">
                  <c:v>96.053411290641179</c:v>
                </c:pt>
                <c:pt idx="18">
                  <c:v>95.219847509185001</c:v>
                </c:pt>
                <c:pt idx="19">
                  <c:v>95.757120846995619</c:v>
                </c:pt>
                <c:pt idx="20">
                  <c:v>94.303322403508076</c:v>
                </c:pt>
                <c:pt idx="21">
                  <c:v>95.030221625251841</c:v>
                </c:pt>
                <c:pt idx="22">
                  <c:v>93.50531347528937</c:v>
                </c:pt>
                <c:pt idx="23">
                  <c:v>93.386797297831166</c:v>
                </c:pt>
                <c:pt idx="24">
                  <c:v>91.174495318610994</c:v>
                </c:pt>
              </c:numCache>
            </c:numRef>
          </c:val>
          <c:smooth val="0"/>
          <c:extLst>
            <c:ext xmlns:c16="http://schemas.microsoft.com/office/drawing/2014/chart" uri="{C3380CC4-5D6E-409C-BE32-E72D297353CC}">
              <c16:uniqueId val="{00000002-6713-4FF0-B4D3-5639477FD7A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713-4FF0-B4D3-5639477FD7AD}"/>
                </c:ext>
              </c:extLst>
            </c:dLbl>
            <c:dLbl>
              <c:idx val="1"/>
              <c:delete val="1"/>
              <c:extLst>
                <c:ext xmlns:c15="http://schemas.microsoft.com/office/drawing/2012/chart" uri="{CE6537A1-D6FC-4f65-9D91-7224C49458BB}"/>
                <c:ext xmlns:c16="http://schemas.microsoft.com/office/drawing/2014/chart" uri="{C3380CC4-5D6E-409C-BE32-E72D297353CC}">
                  <c16:uniqueId val="{00000004-6713-4FF0-B4D3-5639477FD7AD}"/>
                </c:ext>
              </c:extLst>
            </c:dLbl>
            <c:dLbl>
              <c:idx val="2"/>
              <c:delete val="1"/>
              <c:extLst>
                <c:ext xmlns:c15="http://schemas.microsoft.com/office/drawing/2012/chart" uri="{CE6537A1-D6FC-4f65-9D91-7224C49458BB}"/>
                <c:ext xmlns:c16="http://schemas.microsoft.com/office/drawing/2014/chart" uri="{C3380CC4-5D6E-409C-BE32-E72D297353CC}">
                  <c16:uniqueId val="{00000005-6713-4FF0-B4D3-5639477FD7AD}"/>
                </c:ext>
              </c:extLst>
            </c:dLbl>
            <c:dLbl>
              <c:idx val="3"/>
              <c:delete val="1"/>
              <c:extLst>
                <c:ext xmlns:c15="http://schemas.microsoft.com/office/drawing/2012/chart" uri="{CE6537A1-D6FC-4f65-9D91-7224C49458BB}"/>
                <c:ext xmlns:c16="http://schemas.microsoft.com/office/drawing/2014/chart" uri="{C3380CC4-5D6E-409C-BE32-E72D297353CC}">
                  <c16:uniqueId val="{00000006-6713-4FF0-B4D3-5639477FD7AD}"/>
                </c:ext>
              </c:extLst>
            </c:dLbl>
            <c:dLbl>
              <c:idx val="4"/>
              <c:delete val="1"/>
              <c:extLst>
                <c:ext xmlns:c15="http://schemas.microsoft.com/office/drawing/2012/chart" uri="{CE6537A1-D6FC-4f65-9D91-7224C49458BB}"/>
                <c:ext xmlns:c16="http://schemas.microsoft.com/office/drawing/2014/chart" uri="{C3380CC4-5D6E-409C-BE32-E72D297353CC}">
                  <c16:uniqueId val="{00000007-6713-4FF0-B4D3-5639477FD7AD}"/>
                </c:ext>
              </c:extLst>
            </c:dLbl>
            <c:dLbl>
              <c:idx val="5"/>
              <c:delete val="1"/>
              <c:extLst>
                <c:ext xmlns:c15="http://schemas.microsoft.com/office/drawing/2012/chart" uri="{CE6537A1-D6FC-4f65-9D91-7224C49458BB}"/>
                <c:ext xmlns:c16="http://schemas.microsoft.com/office/drawing/2014/chart" uri="{C3380CC4-5D6E-409C-BE32-E72D297353CC}">
                  <c16:uniqueId val="{00000008-6713-4FF0-B4D3-5639477FD7AD}"/>
                </c:ext>
              </c:extLst>
            </c:dLbl>
            <c:dLbl>
              <c:idx val="6"/>
              <c:delete val="1"/>
              <c:extLst>
                <c:ext xmlns:c15="http://schemas.microsoft.com/office/drawing/2012/chart" uri="{CE6537A1-D6FC-4f65-9D91-7224C49458BB}"/>
                <c:ext xmlns:c16="http://schemas.microsoft.com/office/drawing/2014/chart" uri="{C3380CC4-5D6E-409C-BE32-E72D297353CC}">
                  <c16:uniqueId val="{00000009-6713-4FF0-B4D3-5639477FD7AD}"/>
                </c:ext>
              </c:extLst>
            </c:dLbl>
            <c:dLbl>
              <c:idx val="7"/>
              <c:delete val="1"/>
              <c:extLst>
                <c:ext xmlns:c15="http://schemas.microsoft.com/office/drawing/2012/chart" uri="{CE6537A1-D6FC-4f65-9D91-7224C49458BB}"/>
                <c:ext xmlns:c16="http://schemas.microsoft.com/office/drawing/2014/chart" uri="{C3380CC4-5D6E-409C-BE32-E72D297353CC}">
                  <c16:uniqueId val="{0000000A-6713-4FF0-B4D3-5639477FD7AD}"/>
                </c:ext>
              </c:extLst>
            </c:dLbl>
            <c:dLbl>
              <c:idx val="8"/>
              <c:delete val="1"/>
              <c:extLst>
                <c:ext xmlns:c15="http://schemas.microsoft.com/office/drawing/2012/chart" uri="{CE6537A1-D6FC-4f65-9D91-7224C49458BB}"/>
                <c:ext xmlns:c16="http://schemas.microsoft.com/office/drawing/2014/chart" uri="{C3380CC4-5D6E-409C-BE32-E72D297353CC}">
                  <c16:uniqueId val="{0000000B-6713-4FF0-B4D3-5639477FD7AD}"/>
                </c:ext>
              </c:extLst>
            </c:dLbl>
            <c:dLbl>
              <c:idx val="9"/>
              <c:delete val="1"/>
              <c:extLst>
                <c:ext xmlns:c15="http://schemas.microsoft.com/office/drawing/2012/chart" uri="{CE6537A1-D6FC-4f65-9D91-7224C49458BB}"/>
                <c:ext xmlns:c16="http://schemas.microsoft.com/office/drawing/2014/chart" uri="{C3380CC4-5D6E-409C-BE32-E72D297353CC}">
                  <c16:uniqueId val="{0000000C-6713-4FF0-B4D3-5639477FD7AD}"/>
                </c:ext>
              </c:extLst>
            </c:dLbl>
            <c:dLbl>
              <c:idx val="10"/>
              <c:delete val="1"/>
              <c:extLst>
                <c:ext xmlns:c15="http://schemas.microsoft.com/office/drawing/2012/chart" uri="{CE6537A1-D6FC-4f65-9D91-7224C49458BB}"/>
                <c:ext xmlns:c16="http://schemas.microsoft.com/office/drawing/2014/chart" uri="{C3380CC4-5D6E-409C-BE32-E72D297353CC}">
                  <c16:uniqueId val="{0000000D-6713-4FF0-B4D3-5639477FD7AD}"/>
                </c:ext>
              </c:extLst>
            </c:dLbl>
            <c:dLbl>
              <c:idx val="11"/>
              <c:delete val="1"/>
              <c:extLst>
                <c:ext xmlns:c15="http://schemas.microsoft.com/office/drawing/2012/chart" uri="{CE6537A1-D6FC-4f65-9D91-7224C49458BB}"/>
                <c:ext xmlns:c16="http://schemas.microsoft.com/office/drawing/2014/chart" uri="{C3380CC4-5D6E-409C-BE32-E72D297353CC}">
                  <c16:uniqueId val="{0000000E-6713-4FF0-B4D3-5639477FD7AD}"/>
                </c:ext>
              </c:extLst>
            </c:dLbl>
            <c:dLbl>
              <c:idx val="12"/>
              <c:delete val="1"/>
              <c:extLst>
                <c:ext xmlns:c15="http://schemas.microsoft.com/office/drawing/2012/chart" uri="{CE6537A1-D6FC-4f65-9D91-7224C49458BB}"/>
                <c:ext xmlns:c16="http://schemas.microsoft.com/office/drawing/2014/chart" uri="{C3380CC4-5D6E-409C-BE32-E72D297353CC}">
                  <c16:uniqueId val="{0000000F-6713-4FF0-B4D3-5639477FD7A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713-4FF0-B4D3-5639477FD7AD}"/>
                </c:ext>
              </c:extLst>
            </c:dLbl>
            <c:dLbl>
              <c:idx val="14"/>
              <c:delete val="1"/>
              <c:extLst>
                <c:ext xmlns:c15="http://schemas.microsoft.com/office/drawing/2012/chart" uri="{CE6537A1-D6FC-4f65-9D91-7224C49458BB}"/>
                <c:ext xmlns:c16="http://schemas.microsoft.com/office/drawing/2014/chart" uri="{C3380CC4-5D6E-409C-BE32-E72D297353CC}">
                  <c16:uniqueId val="{00000011-6713-4FF0-B4D3-5639477FD7AD}"/>
                </c:ext>
              </c:extLst>
            </c:dLbl>
            <c:dLbl>
              <c:idx val="15"/>
              <c:delete val="1"/>
              <c:extLst>
                <c:ext xmlns:c15="http://schemas.microsoft.com/office/drawing/2012/chart" uri="{CE6537A1-D6FC-4f65-9D91-7224C49458BB}"/>
                <c:ext xmlns:c16="http://schemas.microsoft.com/office/drawing/2014/chart" uri="{C3380CC4-5D6E-409C-BE32-E72D297353CC}">
                  <c16:uniqueId val="{00000012-6713-4FF0-B4D3-5639477FD7AD}"/>
                </c:ext>
              </c:extLst>
            </c:dLbl>
            <c:dLbl>
              <c:idx val="16"/>
              <c:delete val="1"/>
              <c:extLst>
                <c:ext xmlns:c15="http://schemas.microsoft.com/office/drawing/2012/chart" uri="{CE6537A1-D6FC-4f65-9D91-7224C49458BB}"/>
                <c:ext xmlns:c16="http://schemas.microsoft.com/office/drawing/2014/chart" uri="{C3380CC4-5D6E-409C-BE32-E72D297353CC}">
                  <c16:uniqueId val="{00000013-6713-4FF0-B4D3-5639477FD7AD}"/>
                </c:ext>
              </c:extLst>
            </c:dLbl>
            <c:dLbl>
              <c:idx val="17"/>
              <c:delete val="1"/>
              <c:extLst>
                <c:ext xmlns:c15="http://schemas.microsoft.com/office/drawing/2012/chart" uri="{CE6537A1-D6FC-4f65-9D91-7224C49458BB}"/>
                <c:ext xmlns:c16="http://schemas.microsoft.com/office/drawing/2014/chart" uri="{C3380CC4-5D6E-409C-BE32-E72D297353CC}">
                  <c16:uniqueId val="{00000014-6713-4FF0-B4D3-5639477FD7AD}"/>
                </c:ext>
              </c:extLst>
            </c:dLbl>
            <c:dLbl>
              <c:idx val="18"/>
              <c:delete val="1"/>
              <c:extLst>
                <c:ext xmlns:c15="http://schemas.microsoft.com/office/drawing/2012/chart" uri="{CE6537A1-D6FC-4f65-9D91-7224C49458BB}"/>
                <c:ext xmlns:c16="http://schemas.microsoft.com/office/drawing/2014/chart" uri="{C3380CC4-5D6E-409C-BE32-E72D297353CC}">
                  <c16:uniqueId val="{00000015-6713-4FF0-B4D3-5639477FD7AD}"/>
                </c:ext>
              </c:extLst>
            </c:dLbl>
            <c:dLbl>
              <c:idx val="19"/>
              <c:delete val="1"/>
              <c:extLst>
                <c:ext xmlns:c15="http://schemas.microsoft.com/office/drawing/2012/chart" uri="{CE6537A1-D6FC-4f65-9D91-7224C49458BB}"/>
                <c:ext xmlns:c16="http://schemas.microsoft.com/office/drawing/2014/chart" uri="{C3380CC4-5D6E-409C-BE32-E72D297353CC}">
                  <c16:uniqueId val="{00000016-6713-4FF0-B4D3-5639477FD7AD}"/>
                </c:ext>
              </c:extLst>
            </c:dLbl>
            <c:dLbl>
              <c:idx val="20"/>
              <c:delete val="1"/>
              <c:extLst>
                <c:ext xmlns:c15="http://schemas.microsoft.com/office/drawing/2012/chart" uri="{CE6537A1-D6FC-4f65-9D91-7224C49458BB}"/>
                <c:ext xmlns:c16="http://schemas.microsoft.com/office/drawing/2014/chart" uri="{C3380CC4-5D6E-409C-BE32-E72D297353CC}">
                  <c16:uniqueId val="{00000017-6713-4FF0-B4D3-5639477FD7AD}"/>
                </c:ext>
              </c:extLst>
            </c:dLbl>
            <c:dLbl>
              <c:idx val="21"/>
              <c:delete val="1"/>
              <c:extLst>
                <c:ext xmlns:c15="http://schemas.microsoft.com/office/drawing/2012/chart" uri="{CE6537A1-D6FC-4f65-9D91-7224C49458BB}"/>
                <c:ext xmlns:c16="http://schemas.microsoft.com/office/drawing/2014/chart" uri="{C3380CC4-5D6E-409C-BE32-E72D297353CC}">
                  <c16:uniqueId val="{00000018-6713-4FF0-B4D3-5639477FD7AD}"/>
                </c:ext>
              </c:extLst>
            </c:dLbl>
            <c:dLbl>
              <c:idx val="22"/>
              <c:delete val="1"/>
              <c:extLst>
                <c:ext xmlns:c15="http://schemas.microsoft.com/office/drawing/2012/chart" uri="{CE6537A1-D6FC-4f65-9D91-7224C49458BB}"/>
                <c:ext xmlns:c16="http://schemas.microsoft.com/office/drawing/2014/chart" uri="{C3380CC4-5D6E-409C-BE32-E72D297353CC}">
                  <c16:uniqueId val="{00000019-6713-4FF0-B4D3-5639477FD7AD}"/>
                </c:ext>
              </c:extLst>
            </c:dLbl>
            <c:dLbl>
              <c:idx val="23"/>
              <c:delete val="1"/>
              <c:extLst>
                <c:ext xmlns:c15="http://schemas.microsoft.com/office/drawing/2012/chart" uri="{CE6537A1-D6FC-4f65-9D91-7224C49458BB}"/>
                <c:ext xmlns:c16="http://schemas.microsoft.com/office/drawing/2014/chart" uri="{C3380CC4-5D6E-409C-BE32-E72D297353CC}">
                  <c16:uniqueId val="{0000001A-6713-4FF0-B4D3-5639477FD7AD}"/>
                </c:ext>
              </c:extLst>
            </c:dLbl>
            <c:dLbl>
              <c:idx val="24"/>
              <c:delete val="1"/>
              <c:extLst>
                <c:ext xmlns:c15="http://schemas.microsoft.com/office/drawing/2012/chart" uri="{CE6537A1-D6FC-4f65-9D91-7224C49458BB}"/>
                <c:ext xmlns:c16="http://schemas.microsoft.com/office/drawing/2014/chart" uri="{C3380CC4-5D6E-409C-BE32-E72D297353CC}">
                  <c16:uniqueId val="{0000001B-6713-4FF0-B4D3-5639477FD7A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713-4FF0-B4D3-5639477FD7A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Schwandorf (743)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167186</v>
      </c>
      <c r="F11" s="238">
        <v>166815</v>
      </c>
      <c r="G11" s="238">
        <v>170300</v>
      </c>
      <c r="H11" s="238">
        <v>167721</v>
      </c>
      <c r="I11" s="265">
        <v>166377</v>
      </c>
      <c r="J11" s="263">
        <v>809</v>
      </c>
      <c r="K11" s="266">
        <v>0.48624509397332566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17.181462562654769</v>
      </c>
      <c r="E13" s="115">
        <v>28725</v>
      </c>
      <c r="F13" s="114">
        <v>28377</v>
      </c>
      <c r="G13" s="114">
        <v>29667</v>
      </c>
      <c r="H13" s="114">
        <v>29858</v>
      </c>
      <c r="I13" s="140">
        <v>29231</v>
      </c>
      <c r="J13" s="115">
        <v>-506</v>
      </c>
      <c r="K13" s="116">
        <v>-1.7310389654818514</v>
      </c>
    </row>
    <row r="14" spans="1:255" ht="14.1" customHeight="1" x14ac:dyDescent="0.2">
      <c r="A14" s="306" t="s">
        <v>230</v>
      </c>
      <c r="B14" s="307"/>
      <c r="C14" s="308"/>
      <c r="D14" s="113">
        <v>62.808488749057936</v>
      </c>
      <c r="E14" s="115">
        <v>105007</v>
      </c>
      <c r="F14" s="114">
        <v>105010</v>
      </c>
      <c r="G14" s="114">
        <v>107197</v>
      </c>
      <c r="H14" s="114">
        <v>105002</v>
      </c>
      <c r="I14" s="140">
        <v>104470</v>
      </c>
      <c r="J14" s="115">
        <v>537</v>
      </c>
      <c r="K14" s="116">
        <v>0.51402316454484542</v>
      </c>
    </row>
    <row r="15" spans="1:255" ht="14.1" customHeight="1" x14ac:dyDescent="0.2">
      <c r="A15" s="306" t="s">
        <v>231</v>
      </c>
      <c r="B15" s="307"/>
      <c r="C15" s="308"/>
      <c r="D15" s="113">
        <v>11.206679985166222</v>
      </c>
      <c r="E15" s="115">
        <v>18736</v>
      </c>
      <c r="F15" s="114">
        <v>18775</v>
      </c>
      <c r="G15" s="114">
        <v>18868</v>
      </c>
      <c r="H15" s="114">
        <v>18644</v>
      </c>
      <c r="I15" s="140">
        <v>18511</v>
      </c>
      <c r="J15" s="115">
        <v>225</v>
      </c>
      <c r="K15" s="116">
        <v>1.2154934903570849</v>
      </c>
    </row>
    <row r="16" spans="1:255" ht="14.1" customHeight="1" x14ac:dyDescent="0.2">
      <c r="A16" s="306" t="s">
        <v>232</v>
      </c>
      <c r="B16" s="307"/>
      <c r="C16" s="308"/>
      <c r="D16" s="113">
        <v>7.9671742849281637</v>
      </c>
      <c r="E16" s="115">
        <v>13320</v>
      </c>
      <c r="F16" s="114">
        <v>13244</v>
      </c>
      <c r="G16" s="114">
        <v>13158</v>
      </c>
      <c r="H16" s="114">
        <v>12824</v>
      </c>
      <c r="I16" s="140">
        <v>12767</v>
      </c>
      <c r="J16" s="115">
        <v>553</v>
      </c>
      <c r="K16" s="116">
        <v>4.3314795958330068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0.69981936286531166</v>
      </c>
      <c r="E18" s="115">
        <v>1170</v>
      </c>
      <c r="F18" s="114">
        <v>1163</v>
      </c>
      <c r="G18" s="114">
        <v>1214</v>
      </c>
      <c r="H18" s="114">
        <v>1183</v>
      </c>
      <c r="I18" s="140">
        <v>1127</v>
      </c>
      <c r="J18" s="115">
        <v>43</v>
      </c>
      <c r="K18" s="116">
        <v>3.8154392191659272</v>
      </c>
    </row>
    <row r="19" spans="1:255" ht="14.1" customHeight="1" x14ac:dyDescent="0.2">
      <c r="A19" s="306" t="s">
        <v>235</v>
      </c>
      <c r="B19" s="307" t="s">
        <v>236</v>
      </c>
      <c r="C19" s="308"/>
      <c r="D19" s="113">
        <v>0.34751713660234707</v>
      </c>
      <c r="E19" s="115">
        <v>581</v>
      </c>
      <c r="F19" s="114">
        <v>560</v>
      </c>
      <c r="G19" s="114">
        <v>603</v>
      </c>
      <c r="H19" s="114">
        <v>604</v>
      </c>
      <c r="I19" s="140">
        <v>565</v>
      </c>
      <c r="J19" s="115">
        <v>16</v>
      </c>
      <c r="K19" s="116">
        <v>2.831858407079646</v>
      </c>
    </row>
    <row r="20" spans="1:255" ht="14.1" customHeight="1" x14ac:dyDescent="0.2">
      <c r="A20" s="306">
        <v>12</v>
      </c>
      <c r="B20" s="307" t="s">
        <v>237</v>
      </c>
      <c r="C20" s="308"/>
      <c r="D20" s="113">
        <v>0.50841577644061109</v>
      </c>
      <c r="E20" s="115">
        <v>850</v>
      </c>
      <c r="F20" s="114">
        <v>791</v>
      </c>
      <c r="G20" s="114">
        <v>906</v>
      </c>
      <c r="H20" s="114">
        <v>878</v>
      </c>
      <c r="I20" s="140">
        <v>836</v>
      </c>
      <c r="J20" s="115">
        <v>14</v>
      </c>
      <c r="K20" s="116">
        <v>1.6746411483253589</v>
      </c>
    </row>
    <row r="21" spans="1:255" ht="14.1" customHeight="1" x14ac:dyDescent="0.2">
      <c r="A21" s="306">
        <v>21</v>
      </c>
      <c r="B21" s="307" t="s">
        <v>238</v>
      </c>
      <c r="C21" s="308"/>
      <c r="D21" s="113">
        <v>1.1819171461725264</v>
      </c>
      <c r="E21" s="115">
        <v>1976</v>
      </c>
      <c r="F21" s="114">
        <v>1972</v>
      </c>
      <c r="G21" s="114">
        <v>2115</v>
      </c>
      <c r="H21" s="114">
        <v>2057</v>
      </c>
      <c r="I21" s="140">
        <v>1992</v>
      </c>
      <c r="J21" s="115">
        <v>-16</v>
      </c>
      <c r="K21" s="116">
        <v>-0.80321285140562249</v>
      </c>
    </row>
    <row r="22" spans="1:255" ht="14.1" customHeight="1" x14ac:dyDescent="0.2">
      <c r="A22" s="306">
        <v>22</v>
      </c>
      <c r="B22" s="307" t="s">
        <v>239</v>
      </c>
      <c r="C22" s="308"/>
      <c r="D22" s="113">
        <v>2.6934073427200844</v>
      </c>
      <c r="E22" s="115">
        <v>4503</v>
      </c>
      <c r="F22" s="114">
        <v>4447</v>
      </c>
      <c r="G22" s="114">
        <v>4589</v>
      </c>
      <c r="H22" s="114">
        <v>4579</v>
      </c>
      <c r="I22" s="140">
        <v>4582</v>
      </c>
      <c r="J22" s="115">
        <v>-79</v>
      </c>
      <c r="K22" s="116">
        <v>-1.7241379310344827</v>
      </c>
    </row>
    <row r="23" spans="1:255" ht="14.1" customHeight="1" x14ac:dyDescent="0.2">
      <c r="A23" s="306">
        <v>23</v>
      </c>
      <c r="B23" s="307" t="s">
        <v>240</v>
      </c>
      <c r="C23" s="308"/>
      <c r="D23" s="113">
        <v>0.68127714043041876</v>
      </c>
      <c r="E23" s="115">
        <v>1139</v>
      </c>
      <c r="F23" s="114">
        <v>1150</v>
      </c>
      <c r="G23" s="114">
        <v>1160</v>
      </c>
      <c r="H23" s="114">
        <v>1166</v>
      </c>
      <c r="I23" s="140">
        <v>1164</v>
      </c>
      <c r="J23" s="115">
        <v>-25</v>
      </c>
      <c r="K23" s="116">
        <v>-2.1477663230240549</v>
      </c>
    </row>
    <row r="24" spans="1:255" ht="14.1" customHeight="1" x14ac:dyDescent="0.2">
      <c r="A24" s="306">
        <v>24</v>
      </c>
      <c r="B24" s="307" t="s">
        <v>241</v>
      </c>
      <c r="C24" s="308"/>
      <c r="D24" s="113">
        <v>6.5328436591580639</v>
      </c>
      <c r="E24" s="115">
        <v>10922</v>
      </c>
      <c r="F24" s="114">
        <v>11010</v>
      </c>
      <c r="G24" s="114">
        <v>11353</v>
      </c>
      <c r="H24" s="114">
        <v>11443</v>
      </c>
      <c r="I24" s="140">
        <v>11490</v>
      </c>
      <c r="J24" s="115">
        <v>-568</v>
      </c>
      <c r="K24" s="116">
        <v>-4.9434290687554396</v>
      </c>
    </row>
    <row r="25" spans="1:255" ht="14.1" customHeight="1" x14ac:dyDescent="0.2">
      <c r="A25" s="306">
        <v>25</v>
      </c>
      <c r="B25" s="307" t="s">
        <v>242</v>
      </c>
      <c r="C25" s="308"/>
      <c r="D25" s="113">
        <v>8.5264316390128361</v>
      </c>
      <c r="E25" s="115">
        <v>14255</v>
      </c>
      <c r="F25" s="114">
        <v>14327</v>
      </c>
      <c r="G25" s="114">
        <v>14475</v>
      </c>
      <c r="H25" s="114">
        <v>14342</v>
      </c>
      <c r="I25" s="140">
        <v>14333</v>
      </c>
      <c r="J25" s="115">
        <v>-78</v>
      </c>
      <c r="K25" s="116">
        <v>-0.54419870229540224</v>
      </c>
    </row>
    <row r="26" spans="1:255" ht="14.1" customHeight="1" x14ac:dyDescent="0.2">
      <c r="A26" s="306">
        <v>26</v>
      </c>
      <c r="B26" s="307" t="s">
        <v>243</v>
      </c>
      <c r="C26" s="308"/>
      <c r="D26" s="113">
        <v>3.6396588231071978</v>
      </c>
      <c r="E26" s="115">
        <v>6085</v>
      </c>
      <c r="F26" s="114">
        <v>6213</v>
      </c>
      <c r="G26" s="114">
        <v>6374</v>
      </c>
      <c r="H26" s="114">
        <v>6126</v>
      </c>
      <c r="I26" s="140">
        <v>6117</v>
      </c>
      <c r="J26" s="115">
        <v>-32</v>
      </c>
      <c r="K26" s="116">
        <v>-0.52313225437305866</v>
      </c>
    </row>
    <row r="27" spans="1:255" ht="14.1" customHeight="1" x14ac:dyDescent="0.2">
      <c r="A27" s="306">
        <v>27</v>
      </c>
      <c r="B27" s="307" t="s">
        <v>244</v>
      </c>
      <c r="C27" s="308"/>
      <c r="D27" s="113">
        <v>5.038699412630244</v>
      </c>
      <c r="E27" s="115">
        <v>8424</v>
      </c>
      <c r="F27" s="114">
        <v>8437</v>
      </c>
      <c r="G27" s="114">
        <v>8456</v>
      </c>
      <c r="H27" s="114">
        <v>8337</v>
      </c>
      <c r="I27" s="140">
        <v>8336</v>
      </c>
      <c r="J27" s="115">
        <v>88</v>
      </c>
      <c r="K27" s="116">
        <v>1.0556621880998081</v>
      </c>
    </row>
    <row r="28" spans="1:255" ht="14.1" customHeight="1" x14ac:dyDescent="0.2">
      <c r="A28" s="306">
        <v>28</v>
      </c>
      <c r="B28" s="307" t="s">
        <v>245</v>
      </c>
      <c r="C28" s="308"/>
      <c r="D28" s="113">
        <v>0.83081119232471623</v>
      </c>
      <c r="E28" s="115">
        <v>1389</v>
      </c>
      <c r="F28" s="114">
        <v>1450</v>
      </c>
      <c r="G28" s="114">
        <v>1490</v>
      </c>
      <c r="H28" s="114">
        <v>1487</v>
      </c>
      <c r="I28" s="140">
        <v>1486</v>
      </c>
      <c r="J28" s="115">
        <v>-97</v>
      </c>
      <c r="K28" s="116">
        <v>-6.5275908479138627</v>
      </c>
    </row>
    <row r="29" spans="1:255" ht="14.1" customHeight="1" x14ac:dyDescent="0.2">
      <c r="A29" s="306">
        <v>29</v>
      </c>
      <c r="B29" s="307" t="s">
        <v>246</v>
      </c>
      <c r="C29" s="308"/>
      <c r="D29" s="113">
        <v>3.2347206105774409</v>
      </c>
      <c r="E29" s="115">
        <v>5408</v>
      </c>
      <c r="F29" s="114">
        <v>5493</v>
      </c>
      <c r="G29" s="114">
        <v>5549</v>
      </c>
      <c r="H29" s="114">
        <v>5449</v>
      </c>
      <c r="I29" s="140">
        <v>5376</v>
      </c>
      <c r="J29" s="115">
        <v>32</v>
      </c>
      <c r="K29" s="116">
        <v>0.59523809523809523</v>
      </c>
    </row>
    <row r="30" spans="1:255" ht="14.1" customHeight="1" x14ac:dyDescent="0.2">
      <c r="A30" s="306" t="s">
        <v>247</v>
      </c>
      <c r="B30" s="307" t="s">
        <v>248</v>
      </c>
      <c r="C30" s="308"/>
      <c r="D30" s="113">
        <v>1.619752850119029</v>
      </c>
      <c r="E30" s="115">
        <v>2708</v>
      </c>
      <c r="F30" s="114">
        <v>2735</v>
      </c>
      <c r="G30" s="114">
        <v>2770</v>
      </c>
      <c r="H30" s="114">
        <v>2695</v>
      </c>
      <c r="I30" s="140">
        <v>2651</v>
      </c>
      <c r="J30" s="115">
        <v>57</v>
      </c>
      <c r="K30" s="116">
        <v>2.1501320256506977</v>
      </c>
    </row>
    <row r="31" spans="1:255" ht="14.1" customHeight="1" x14ac:dyDescent="0.2">
      <c r="A31" s="306" t="s">
        <v>249</v>
      </c>
      <c r="B31" s="307" t="s">
        <v>250</v>
      </c>
      <c r="C31" s="308"/>
      <c r="D31" s="113">
        <v>1.5348175086430682</v>
      </c>
      <c r="E31" s="115">
        <v>2566</v>
      </c>
      <c r="F31" s="114">
        <v>2622</v>
      </c>
      <c r="G31" s="114">
        <v>2642</v>
      </c>
      <c r="H31" s="114">
        <v>2632</v>
      </c>
      <c r="I31" s="140">
        <v>2602</v>
      </c>
      <c r="J31" s="115">
        <v>-36</v>
      </c>
      <c r="K31" s="116">
        <v>-1.3835511145272867</v>
      </c>
    </row>
    <row r="32" spans="1:255" ht="14.1" customHeight="1" x14ac:dyDescent="0.2">
      <c r="A32" s="306">
        <v>31</v>
      </c>
      <c r="B32" s="307" t="s">
        <v>251</v>
      </c>
      <c r="C32" s="308"/>
      <c r="D32" s="113">
        <v>0.6298374265787805</v>
      </c>
      <c r="E32" s="115">
        <v>1053</v>
      </c>
      <c r="F32" s="114">
        <v>1015</v>
      </c>
      <c r="G32" s="114">
        <v>1024</v>
      </c>
      <c r="H32" s="114">
        <v>999</v>
      </c>
      <c r="I32" s="140">
        <v>978</v>
      </c>
      <c r="J32" s="115">
        <v>75</v>
      </c>
      <c r="K32" s="116">
        <v>7.6687116564417179</v>
      </c>
    </row>
    <row r="33" spans="1:11" ht="14.1" customHeight="1" x14ac:dyDescent="0.2">
      <c r="A33" s="306">
        <v>32</v>
      </c>
      <c r="B33" s="307" t="s">
        <v>252</v>
      </c>
      <c r="C33" s="308"/>
      <c r="D33" s="113">
        <v>2.664696804756379</v>
      </c>
      <c r="E33" s="115">
        <v>4455</v>
      </c>
      <c r="F33" s="114">
        <v>4140</v>
      </c>
      <c r="G33" s="114">
        <v>4957</v>
      </c>
      <c r="H33" s="114">
        <v>4801</v>
      </c>
      <c r="I33" s="140">
        <v>4374</v>
      </c>
      <c r="J33" s="115">
        <v>81</v>
      </c>
      <c r="K33" s="116">
        <v>1.8518518518518519</v>
      </c>
    </row>
    <row r="34" spans="1:11" ht="14.1" customHeight="1" x14ac:dyDescent="0.2">
      <c r="A34" s="306">
        <v>33</v>
      </c>
      <c r="B34" s="307" t="s">
        <v>253</v>
      </c>
      <c r="C34" s="308"/>
      <c r="D34" s="113">
        <v>1.549770913832498</v>
      </c>
      <c r="E34" s="115">
        <v>2591</v>
      </c>
      <c r="F34" s="114">
        <v>2364</v>
      </c>
      <c r="G34" s="114">
        <v>2873</v>
      </c>
      <c r="H34" s="114">
        <v>2805</v>
      </c>
      <c r="I34" s="140">
        <v>2607</v>
      </c>
      <c r="J34" s="115">
        <v>-16</v>
      </c>
      <c r="K34" s="116">
        <v>-0.61373225930187958</v>
      </c>
    </row>
    <row r="35" spans="1:11" ht="14.1" customHeight="1" x14ac:dyDescent="0.2">
      <c r="A35" s="306">
        <v>34</v>
      </c>
      <c r="B35" s="307" t="s">
        <v>254</v>
      </c>
      <c r="C35" s="308"/>
      <c r="D35" s="113">
        <v>2.4212553682724631</v>
      </c>
      <c r="E35" s="115">
        <v>4048</v>
      </c>
      <c r="F35" s="114">
        <v>4034</v>
      </c>
      <c r="G35" s="114">
        <v>4121</v>
      </c>
      <c r="H35" s="114">
        <v>4048</v>
      </c>
      <c r="I35" s="140">
        <v>4010</v>
      </c>
      <c r="J35" s="115">
        <v>38</v>
      </c>
      <c r="K35" s="116">
        <v>0.94763092269326688</v>
      </c>
    </row>
    <row r="36" spans="1:11" ht="14.1" customHeight="1" x14ac:dyDescent="0.2">
      <c r="A36" s="306">
        <v>41</v>
      </c>
      <c r="B36" s="307" t="s">
        <v>255</v>
      </c>
      <c r="C36" s="308"/>
      <c r="D36" s="113">
        <v>0.90318567344155609</v>
      </c>
      <c r="E36" s="115">
        <v>1510</v>
      </c>
      <c r="F36" s="114">
        <v>1524</v>
      </c>
      <c r="G36" s="114">
        <v>1545</v>
      </c>
      <c r="H36" s="114">
        <v>1529</v>
      </c>
      <c r="I36" s="140">
        <v>1519</v>
      </c>
      <c r="J36" s="115">
        <v>-9</v>
      </c>
      <c r="K36" s="116">
        <v>-0.59249506254114548</v>
      </c>
    </row>
    <row r="37" spans="1:11" ht="14.1" customHeight="1" x14ac:dyDescent="0.2">
      <c r="A37" s="306">
        <v>42</v>
      </c>
      <c r="B37" s="307" t="s">
        <v>256</v>
      </c>
      <c r="C37" s="308"/>
      <c r="D37" s="113">
        <v>0.11125333460935724</v>
      </c>
      <c r="E37" s="115">
        <v>186</v>
      </c>
      <c r="F37" s="114">
        <v>186</v>
      </c>
      <c r="G37" s="114">
        <v>185</v>
      </c>
      <c r="H37" s="114">
        <v>182</v>
      </c>
      <c r="I37" s="140">
        <v>186</v>
      </c>
      <c r="J37" s="115">
        <v>0</v>
      </c>
      <c r="K37" s="116">
        <v>0</v>
      </c>
    </row>
    <row r="38" spans="1:11" ht="14.1" customHeight="1" x14ac:dyDescent="0.2">
      <c r="A38" s="306">
        <v>43</v>
      </c>
      <c r="B38" s="307" t="s">
        <v>257</v>
      </c>
      <c r="C38" s="308"/>
      <c r="D38" s="113">
        <v>1.4343306257701003</v>
      </c>
      <c r="E38" s="115">
        <v>2398</v>
      </c>
      <c r="F38" s="114">
        <v>2401</v>
      </c>
      <c r="G38" s="114">
        <v>2404</v>
      </c>
      <c r="H38" s="114">
        <v>2253</v>
      </c>
      <c r="I38" s="140">
        <v>2224</v>
      </c>
      <c r="J38" s="115">
        <v>174</v>
      </c>
      <c r="K38" s="116">
        <v>7.8237410071942444</v>
      </c>
    </row>
    <row r="39" spans="1:11" ht="14.1" customHeight="1" x14ac:dyDescent="0.2">
      <c r="A39" s="306">
        <v>51</v>
      </c>
      <c r="B39" s="307" t="s">
        <v>258</v>
      </c>
      <c r="C39" s="308"/>
      <c r="D39" s="113">
        <v>6.028614836170493</v>
      </c>
      <c r="E39" s="115">
        <v>10079</v>
      </c>
      <c r="F39" s="114">
        <v>9975</v>
      </c>
      <c r="G39" s="114">
        <v>10331</v>
      </c>
      <c r="H39" s="114">
        <v>10403</v>
      </c>
      <c r="I39" s="140">
        <v>10382</v>
      </c>
      <c r="J39" s="115">
        <v>-303</v>
      </c>
      <c r="K39" s="116">
        <v>-2.9185128106337892</v>
      </c>
    </row>
    <row r="40" spans="1:11" ht="14.1" customHeight="1" x14ac:dyDescent="0.2">
      <c r="A40" s="306" t="s">
        <v>259</v>
      </c>
      <c r="B40" s="307" t="s">
        <v>260</v>
      </c>
      <c r="C40" s="308"/>
      <c r="D40" s="113">
        <v>5.1553359731077961</v>
      </c>
      <c r="E40" s="115">
        <v>8619</v>
      </c>
      <c r="F40" s="114">
        <v>8532</v>
      </c>
      <c r="G40" s="114">
        <v>8857</v>
      </c>
      <c r="H40" s="114">
        <v>9031</v>
      </c>
      <c r="I40" s="140">
        <v>9038</v>
      </c>
      <c r="J40" s="115">
        <v>-419</v>
      </c>
      <c r="K40" s="116">
        <v>-4.6359814118167737</v>
      </c>
    </row>
    <row r="41" spans="1:11" ht="14.1" customHeight="1" x14ac:dyDescent="0.2">
      <c r="A41" s="306"/>
      <c r="B41" s="307" t="s">
        <v>261</v>
      </c>
      <c r="C41" s="308"/>
      <c r="D41" s="113">
        <v>4.6863971863672793</v>
      </c>
      <c r="E41" s="115">
        <v>7835</v>
      </c>
      <c r="F41" s="114">
        <v>7766</v>
      </c>
      <c r="G41" s="114">
        <v>8095</v>
      </c>
      <c r="H41" s="114">
        <v>8047</v>
      </c>
      <c r="I41" s="140">
        <v>8024</v>
      </c>
      <c r="J41" s="115">
        <v>-189</v>
      </c>
      <c r="K41" s="116">
        <v>-2.35543369890329</v>
      </c>
    </row>
    <row r="42" spans="1:11" ht="14.1" customHeight="1" x14ac:dyDescent="0.2">
      <c r="A42" s="306">
        <v>52</v>
      </c>
      <c r="B42" s="307" t="s">
        <v>262</v>
      </c>
      <c r="C42" s="308"/>
      <c r="D42" s="113">
        <v>3.8220903664182408</v>
      </c>
      <c r="E42" s="115">
        <v>6390</v>
      </c>
      <c r="F42" s="114">
        <v>6212</v>
      </c>
      <c r="G42" s="114">
        <v>6672</v>
      </c>
      <c r="H42" s="114">
        <v>6631</v>
      </c>
      <c r="I42" s="140">
        <v>6476</v>
      </c>
      <c r="J42" s="115">
        <v>-86</v>
      </c>
      <c r="K42" s="116">
        <v>-1.3279802347127856</v>
      </c>
    </row>
    <row r="43" spans="1:11" ht="14.1" customHeight="1" x14ac:dyDescent="0.2">
      <c r="A43" s="306" t="s">
        <v>263</v>
      </c>
      <c r="B43" s="307" t="s">
        <v>264</v>
      </c>
      <c r="C43" s="308"/>
      <c r="D43" s="113">
        <v>3.0098213965284173</v>
      </c>
      <c r="E43" s="115">
        <v>5032</v>
      </c>
      <c r="F43" s="114">
        <v>4892</v>
      </c>
      <c r="G43" s="114">
        <v>5213</v>
      </c>
      <c r="H43" s="114">
        <v>5171</v>
      </c>
      <c r="I43" s="140">
        <v>5085</v>
      </c>
      <c r="J43" s="115">
        <v>-53</v>
      </c>
      <c r="K43" s="116">
        <v>-1.0422812192723696</v>
      </c>
    </row>
    <row r="44" spans="1:11" ht="14.1" customHeight="1" x14ac:dyDescent="0.2">
      <c r="A44" s="306">
        <v>53</v>
      </c>
      <c r="B44" s="307" t="s">
        <v>265</v>
      </c>
      <c r="C44" s="308"/>
      <c r="D44" s="113">
        <v>0.93069993899010683</v>
      </c>
      <c r="E44" s="115">
        <v>1556</v>
      </c>
      <c r="F44" s="114">
        <v>1539</v>
      </c>
      <c r="G44" s="114">
        <v>1574</v>
      </c>
      <c r="H44" s="114">
        <v>1542</v>
      </c>
      <c r="I44" s="140">
        <v>1527</v>
      </c>
      <c r="J44" s="115">
        <v>29</v>
      </c>
      <c r="K44" s="116">
        <v>1.8991486574983627</v>
      </c>
    </row>
    <row r="45" spans="1:11" ht="14.1" customHeight="1" x14ac:dyDescent="0.2">
      <c r="A45" s="306" t="s">
        <v>266</v>
      </c>
      <c r="B45" s="307" t="s">
        <v>267</v>
      </c>
      <c r="C45" s="308"/>
      <c r="D45" s="113">
        <v>0.88045649755362287</v>
      </c>
      <c r="E45" s="115">
        <v>1472</v>
      </c>
      <c r="F45" s="114">
        <v>1452</v>
      </c>
      <c r="G45" s="114">
        <v>1489</v>
      </c>
      <c r="H45" s="114">
        <v>1455</v>
      </c>
      <c r="I45" s="140">
        <v>1442</v>
      </c>
      <c r="J45" s="115">
        <v>30</v>
      </c>
      <c r="K45" s="116">
        <v>2.0804438280166435</v>
      </c>
    </row>
    <row r="46" spans="1:11" ht="14.1" customHeight="1" x14ac:dyDescent="0.2">
      <c r="A46" s="306">
        <v>54</v>
      </c>
      <c r="B46" s="307" t="s">
        <v>268</v>
      </c>
      <c r="C46" s="308"/>
      <c r="D46" s="113">
        <v>2.2872728577751724</v>
      </c>
      <c r="E46" s="115">
        <v>3824</v>
      </c>
      <c r="F46" s="114">
        <v>3805</v>
      </c>
      <c r="G46" s="114">
        <v>3794</v>
      </c>
      <c r="H46" s="114">
        <v>3779</v>
      </c>
      <c r="I46" s="140">
        <v>3714</v>
      </c>
      <c r="J46" s="115">
        <v>110</v>
      </c>
      <c r="K46" s="116">
        <v>2.9617662897145935</v>
      </c>
    </row>
    <row r="47" spans="1:11" ht="14.1" customHeight="1" x14ac:dyDescent="0.2">
      <c r="A47" s="306">
        <v>61</v>
      </c>
      <c r="B47" s="307" t="s">
        <v>269</v>
      </c>
      <c r="C47" s="308"/>
      <c r="D47" s="113">
        <v>2.6784539375306546</v>
      </c>
      <c r="E47" s="115">
        <v>4478</v>
      </c>
      <c r="F47" s="114">
        <v>4560</v>
      </c>
      <c r="G47" s="114">
        <v>4568</v>
      </c>
      <c r="H47" s="114">
        <v>4512</v>
      </c>
      <c r="I47" s="140">
        <v>4551</v>
      </c>
      <c r="J47" s="115">
        <v>-73</v>
      </c>
      <c r="K47" s="116">
        <v>-1.6040430674577015</v>
      </c>
    </row>
    <row r="48" spans="1:11" ht="14.1" customHeight="1" x14ac:dyDescent="0.2">
      <c r="A48" s="306">
        <v>62</v>
      </c>
      <c r="B48" s="307" t="s">
        <v>270</v>
      </c>
      <c r="C48" s="308"/>
      <c r="D48" s="113">
        <v>6.3474214348091351</v>
      </c>
      <c r="E48" s="115">
        <v>10612</v>
      </c>
      <c r="F48" s="114">
        <v>10607</v>
      </c>
      <c r="G48" s="114">
        <v>10713</v>
      </c>
      <c r="H48" s="114">
        <v>10561</v>
      </c>
      <c r="I48" s="140">
        <v>10527</v>
      </c>
      <c r="J48" s="115">
        <v>85</v>
      </c>
      <c r="K48" s="116">
        <v>0.8074475159114658</v>
      </c>
    </row>
    <row r="49" spans="1:11" ht="14.1" customHeight="1" x14ac:dyDescent="0.2">
      <c r="A49" s="306">
        <v>63</v>
      </c>
      <c r="B49" s="307" t="s">
        <v>271</v>
      </c>
      <c r="C49" s="308"/>
      <c r="D49" s="113">
        <v>1.7609129951072457</v>
      </c>
      <c r="E49" s="115">
        <v>2944</v>
      </c>
      <c r="F49" s="114">
        <v>3001</v>
      </c>
      <c r="G49" s="114">
        <v>3043</v>
      </c>
      <c r="H49" s="114">
        <v>3025</v>
      </c>
      <c r="I49" s="140">
        <v>2929</v>
      </c>
      <c r="J49" s="115">
        <v>15</v>
      </c>
      <c r="K49" s="116">
        <v>0.51212017753499484</v>
      </c>
    </row>
    <row r="50" spans="1:11" ht="14.1" customHeight="1" x14ac:dyDescent="0.2">
      <c r="A50" s="306" t="s">
        <v>272</v>
      </c>
      <c r="B50" s="307" t="s">
        <v>273</v>
      </c>
      <c r="C50" s="308"/>
      <c r="D50" s="113">
        <v>0.48867728159056378</v>
      </c>
      <c r="E50" s="115">
        <v>817</v>
      </c>
      <c r="F50" s="114">
        <v>837</v>
      </c>
      <c r="G50" s="114">
        <v>847</v>
      </c>
      <c r="H50" s="114">
        <v>805</v>
      </c>
      <c r="I50" s="140">
        <v>782</v>
      </c>
      <c r="J50" s="115">
        <v>35</v>
      </c>
      <c r="K50" s="116">
        <v>4.4757033248081841</v>
      </c>
    </row>
    <row r="51" spans="1:11" ht="14.1" customHeight="1" x14ac:dyDescent="0.2">
      <c r="A51" s="306" t="s">
        <v>274</v>
      </c>
      <c r="B51" s="307" t="s">
        <v>275</v>
      </c>
      <c r="C51" s="308"/>
      <c r="D51" s="113">
        <v>1.0820283995071358</v>
      </c>
      <c r="E51" s="115">
        <v>1809</v>
      </c>
      <c r="F51" s="114">
        <v>1845</v>
      </c>
      <c r="G51" s="114">
        <v>1881</v>
      </c>
      <c r="H51" s="114">
        <v>1913</v>
      </c>
      <c r="I51" s="140">
        <v>1835</v>
      </c>
      <c r="J51" s="115">
        <v>-26</v>
      </c>
      <c r="K51" s="116">
        <v>-1.4168937329700273</v>
      </c>
    </row>
    <row r="52" spans="1:11" ht="14.1" customHeight="1" x14ac:dyDescent="0.2">
      <c r="A52" s="306">
        <v>71</v>
      </c>
      <c r="B52" s="307" t="s">
        <v>276</v>
      </c>
      <c r="C52" s="308"/>
      <c r="D52" s="113">
        <v>10.5176270740373</v>
      </c>
      <c r="E52" s="115">
        <v>17584</v>
      </c>
      <c r="F52" s="114">
        <v>17582</v>
      </c>
      <c r="G52" s="114">
        <v>17677</v>
      </c>
      <c r="H52" s="114">
        <v>17368</v>
      </c>
      <c r="I52" s="140">
        <v>17275</v>
      </c>
      <c r="J52" s="115">
        <v>309</v>
      </c>
      <c r="K52" s="116">
        <v>1.788712011577424</v>
      </c>
    </row>
    <row r="53" spans="1:11" ht="14.1" customHeight="1" x14ac:dyDescent="0.2">
      <c r="A53" s="306" t="s">
        <v>277</v>
      </c>
      <c r="B53" s="307" t="s">
        <v>278</v>
      </c>
      <c r="C53" s="308"/>
      <c r="D53" s="113">
        <v>3.5254148074599549</v>
      </c>
      <c r="E53" s="115">
        <v>5894</v>
      </c>
      <c r="F53" s="114">
        <v>5858</v>
      </c>
      <c r="G53" s="114">
        <v>5874</v>
      </c>
      <c r="H53" s="114">
        <v>5760</v>
      </c>
      <c r="I53" s="140">
        <v>5723</v>
      </c>
      <c r="J53" s="115">
        <v>171</v>
      </c>
      <c r="K53" s="116">
        <v>2.987943386335838</v>
      </c>
    </row>
    <row r="54" spans="1:11" ht="14.1" customHeight="1" x14ac:dyDescent="0.2">
      <c r="A54" s="306" t="s">
        <v>279</v>
      </c>
      <c r="B54" s="307" t="s">
        <v>280</v>
      </c>
      <c r="C54" s="308"/>
      <c r="D54" s="113">
        <v>6.1075688155706818</v>
      </c>
      <c r="E54" s="115">
        <v>10211</v>
      </c>
      <c r="F54" s="114">
        <v>10252</v>
      </c>
      <c r="G54" s="114">
        <v>10327</v>
      </c>
      <c r="H54" s="114">
        <v>10202</v>
      </c>
      <c r="I54" s="140">
        <v>10156</v>
      </c>
      <c r="J54" s="115">
        <v>55</v>
      </c>
      <c r="K54" s="116">
        <v>0.54155179204411186</v>
      </c>
    </row>
    <row r="55" spans="1:11" ht="14.1" customHeight="1" x14ac:dyDescent="0.2">
      <c r="A55" s="306">
        <v>72</v>
      </c>
      <c r="B55" s="307" t="s">
        <v>281</v>
      </c>
      <c r="C55" s="308"/>
      <c r="D55" s="113">
        <v>2.9948679913389875</v>
      </c>
      <c r="E55" s="115">
        <v>5007</v>
      </c>
      <c r="F55" s="114">
        <v>5041</v>
      </c>
      <c r="G55" s="114">
        <v>5064</v>
      </c>
      <c r="H55" s="114">
        <v>4934</v>
      </c>
      <c r="I55" s="140">
        <v>4972</v>
      </c>
      <c r="J55" s="115">
        <v>35</v>
      </c>
      <c r="K55" s="116">
        <v>0.70394207562349154</v>
      </c>
    </row>
    <row r="56" spans="1:11" ht="14.1" customHeight="1" x14ac:dyDescent="0.2">
      <c r="A56" s="306" t="s">
        <v>282</v>
      </c>
      <c r="B56" s="307" t="s">
        <v>283</v>
      </c>
      <c r="C56" s="308"/>
      <c r="D56" s="113">
        <v>1.4791908413383896</v>
      </c>
      <c r="E56" s="115">
        <v>2473</v>
      </c>
      <c r="F56" s="114">
        <v>2510</v>
      </c>
      <c r="G56" s="114">
        <v>2510</v>
      </c>
      <c r="H56" s="114">
        <v>2452</v>
      </c>
      <c r="I56" s="140">
        <v>2479</v>
      </c>
      <c r="J56" s="115">
        <v>-6</v>
      </c>
      <c r="K56" s="116">
        <v>-0.24203307785397338</v>
      </c>
    </row>
    <row r="57" spans="1:11" ht="14.1" customHeight="1" x14ac:dyDescent="0.2">
      <c r="A57" s="306" t="s">
        <v>284</v>
      </c>
      <c r="B57" s="307" t="s">
        <v>285</v>
      </c>
      <c r="C57" s="308"/>
      <c r="D57" s="113">
        <v>0.94804588900984532</v>
      </c>
      <c r="E57" s="115">
        <v>1585</v>
      </c>
      <c r="F57" s="114">
        <v>1581</v>
      </c>
      <c r="G57" s="114">
        <v>1594</v>
      </c>
      <c r="H57" s="114">
        <v>1563</v>
      </c>
      <c r="I57" s="140">
        <v>1566</v>
      </c>
      <c r="J57" s="115">
        <v>19</v>
      </c>
      <c r="K57" s="116">
        <v>1.2132822477650065</v>
      </c>
    </row>
    <row r="58" spans="1:11" ht="14.1" customHeight="1" x14ac:dyDescent="0.2">
      <c r="A58" s="306">
        <v>73</v>
      </c>
      <c r="B58" s="307" t="s">
        <v>286</v>
      </c>
      <c r="C58" s="308"/>
      <c r="D58" s="113">
        <v>2.2406182335841516</v>
      </c>
      <c r="E58" s="115">
        <v>3746</v>
      </c>
      <c r="F58" s="114">
        <v>3736</v>
      </c>
      <c r="G58" s="114">
        <v>3682</v>
      </c>
      <c r="H58" s="114">
        <v>3531</v>
      </c>
      <c r="I58" s="140">
        <v>3504</v>
      </c>
      <c r="J58" s="115">
        <v>242</v>
      </c>
      <c r="K58" s="116">
        <v>6.9063926940639266</v>
      </c>
    </row>
    <row r="59" spans="1:11" ht="14.1" customHeight="1" x14ac:dyDescent="0.2">
      <c r="A59" s="306" t="s">
        <v>287</v>
      </c>
      <c r="B59" s="307" t="s">
        <v>288</v>
      </c>
      <c r="C59" s="308"/>
      <c r="D59" s="113">
        <v>1.9654755780986446</v>
      </c>
      <c r="E59" s="115">
        <v>3286</v>
      </c>
      <c r="F59" s="114">
        <v>3276</v>
      </c>
      <c r="G59" s="114">
        <v>3223</v>
      </c>
      <c r="H59" s="114">
        <v>3082</v>
      </c>
      <c r="I59" s="140">
        <v>3055</v>
      </c>
      <c r="J59" s="115">
        <v>231</v>
      </c>
      <c r="K59" s="116">
        <v>7.5613747954173487</v>
      </c>
    </row>
    <row r="60" spans="1:11" ht="14.1" customHeight="1" x14ac:dyDescent="0.2">
      <c r="A60" s="306">
        <v>81</v>
      </c>
      <c r="B60" s="307" t="s">
        <v>289</v>
      </c>
      <c r="C60" s="308"/>
      <c r="D60" s="113">
        <v>7.0358762097304801</v>
      </c>
      <c r="E60" s="115">
        <v>11763</v>
      </c>
      <c r="F60" s="114">
        <v>11757</v>
      </c>
      <c r="G60" s="114">
        <v>11666</v>
      </c>
      <c r="H60" s="114">
        <v>11432</v>
      </c>
      <c r="I60" s="140">
        <v>11411</v>
      </c>
      <c r="J60" s="115">
        <v>352</v>
      </c>
      <c r="K60" s="116">
        <v>3.0847427920427659</v>
      </c>
    </row>
    <row r="61" spans="1:11" ht="14.1" customHeight="1" x14ac:dyDescent="0.2">
      <c r="A61" s="306" t="s">
        <v>290</v>
      </c>
      <c r="B61" s="307" t="s">
        <v>291</v>
      </c>
      <c r="C61" s="308"/>
      <c r="D61" s="113">
        <v>2.2400200973765747</v>
      </c>
      <c r="E61" s="115">
        <v>3745</v>
      </c>
      <c r="F61" s="114">
        <v>3738</v>
      </c>
      <c r="G61" s="114">
        <v>3763</v>
      </c>
      <c r="H61" s="114">
        <v>3660</v>
      </c>
      <c r="I61" s="140">
        <v>3668</v>
      </c>
      <c r="J61" s="115">
        <v>77</v>
      </c>
      <c r="K61" s="116">
        <v>2.0992366412213741</v>
      </c>
    </row>
    <row r="62" spans="1:11" ht="14.1" customHeight="1" x14ac:dyDescent="0.2">
      <c r="A62" s="306" t="s">
        <v>292</v>
      </c>
      <c r="B62" s="307" t="s">
        <v>293</v>
      </c>
      <c r="C62" s="308"/>
      <c r="D62" s="113">
        <v>2.8776332946538585</v>
      </c>
      <c r="E62" s="115">
        <v>4811</v>
      </c>
      <c r="F62" s="114">
        <v>4819</v>
      </c>
      <c r="G62" s="114">
        <v>4719</v>
      </c>
      <c r="H62" s="114">
        <v>4631</v>
      </c>
      <c r="I62" s="140">
        <v>4639</v>
      </c>
      <c r="J62" s="115">
        <v>172</v>
      </c>
      <c r="K62" s="116">
        <v>3.707695624056909</v>
      </c>
    </row>
    <row r="63" spans="1:11" ht="14.1" customHeight="1" x14ac:dyDescent="0.2">
      <c r="A63" s="306"/>
      <c r="B63" s="307" t="s">
        <v>294</v>
      </c>
      <c r="C63" s="308"/>
      <c r="D63" s="113">
        <v>2.5438732908257871</v>
      </c>
      <c r="E63" s="115">
        <v>4253</v>
      </c>
      <c r="F63" s="114">
        <v>4264</v>
      </c>
      <c r="G63" s="114">
        <v>4164</v>
      </c>
      <c r="H63" s="114">
        <v>4104</v>
      </c>
      <c r="I63" s="140">
        <v>4110</v>
      </c>
      <c r="J63" s="115">
        <v>143</v>
      </c>
      <c r="K63" s="116">
        <v>3.4793187347931873</v>
      </c>
    </row>
    <row r="64" spans="1:11" ht="14.1" customHeight="1" x14ac:dyDescent="0.2">
      <c r="A64" s="306" t="s">
        <v>295</v>
      </c>
      <c r="B64" s="307" t="s">
        <v>296</v>
      </c>
      <c r="C64" s="308"/>
      <c r="D64" s="113">
        <v>0.61009893172873331</v>
      </c>
      <c r="E64" s="115">
        <v>1020</v>
      </c>
      <c r="F64" s="114">
        <v>1018</v>
      </c>
      <c r="G64" s="114">
        <v>1006</v>
      </c>
      <c r="H64" s="114">
        <v>988</v>
      </c>
      <c r="I64" s="140">
        <v>982</v>
      </c>
      <c r="J64" s="115">
        <v>38</v>
      </c>
      <c r="K64" s="116">
        <v>3.8696537678207741</v>
      </c>
    </row>
    <row r="65" spans="1:11" ht="14.1" customHeight="1" x14ac:dyDescent="0.2">
      <c r="A65" s="306" t="s">
        <v>297</v>
      </c>
      <c r="B65" s="307" t="s">
        <v>298</v>
      </c>
      <c r="C65" s="308"/>
      <c r="D65" s="113">
        <v>0.70161377148804327</v>
      </c>
      <c r="E65" s="115">
        <v>1173</v>
      </c>
      <c r="F65" s="114">
        <v>1172</v>
      </c>
      <c r="G65" s="114">
        <v>1171</v>
      </c>
      <c r="H65" s="114">
        <v>1147</v>
      </c>
      <c r="I65" s="140">
        <v>1132</v>
      </c>
      <c r="J65" s="115">
        <v>41</v>
      </c>
      <c r="K65" s="116">
        <v>3.6219081272084805</v>
      </c>
    </row>
    <row r="66" spans="1:11" ht="14.1" customHeight="1" x14ac:dyDescent="0.2">
      <c r="A66" s="306">
        <v>82</v>
      </c>
      <c r="B66" s="307" t="s">
        <v>299</v>
      </c>
      <c r="C66" s="308"/>
      <c r="D66" s="113">
        <v>2.8614836170492746</v>
      </c>
      <c r="E66" s="115">
        <v>4784</v>
      </c>
      <c r="F66" s="114">
        <v>4846</v>
      </c>
      <c r="G66" s="114">
        <v>4829</v>
      </c>
      <c r="H66" s="114">
        <v>4709</v>
      </c>
      <c r="I66" s="140">
        <v>4743</v>
      </c>
      <c r="J66" s="115">
        <v>41</v>
      </c>
      <c r="K66" s="116">
        <v>0.8644317942230656</v>
      </c>
    </row>
    <row r="67" spans="1:11" ht="14.1" customHeight="1" x14ac:dyDescent="0.2">
      <c r="A67" s="306" t="s">
        <v>300</v>
      </c>
      <c r="B67" s="307" t="s">
        <v>301</v>
      </c>
      <c r="C67" s="308"/>
      <c r="D67" s="113">
        <v>1.9953823884775042</v>
      </c>
      <c r="E67" s="115">
        <v>3336</v>
      </c>
      <c r="F67" s="114">
        <v>3380</v>
      </c>
      <c r="G67" s="114">
        <v>3356</v>
      </c>
      <c r="H67" s="114">
        <v>3289</v>
      </c>
      <c r="I67" s="140">
        <v>3304</v>
      </c>
      <c r="J67" s="115">
        <v>32</v>
      </c>
      <c r="K67" s="116">
        <v>0.96852300242130751</v>
      </c>
    </row>
    <row r="68" spans="1:11" ht="14.1" customHeight="1" x14ac:dyDescent="0.2">
      <c r="A68" s="306" t="s">
        <v>302</v>
      </c>
      <c r="B68" s="307" t="s">
        <v>303</v>
      </c>
      <c r="C68" s="308"/>
      <c r="D68" s="113">
        <v>0.45577979017381837</v>
      </c>
      <c r="E68" s="115">
        <v>762</v>
      </c>
      <c r="F68" s="114">
        <v>773</v>
      </c>
      <c r="G68" s="114">
        <v>779</v>
      </c>
      <c r="H68" s="114">
        <v>757</v>
      </c>
      <c r="I68" s="140">
        <v>774</v>
      </c>
      <c r="J68" s="115">
        <v>-12</v>
      </c>
      <c r="K68" s="116">
        <v>-1.5503875968992249</v>
      </c>
    </row>
    <row r="69" spans="1:11" ht="14.1" customHeight="1" x14ac:dyDescent="0.2">
      <c r="A69" s="306">
        <v>83</v>
      </c>
      <c r="B69" s="307" t="s">
        <v>304</v>
      </c>
      <c r="C69" s="308"/>
      <c r="D69" s="113">
        <v>4.3801514480877586</v>
      </c>
      <c r="E69" s="115">
        <v>7323</v>
      </c>
      <c r="F69" s="114">
        <v>7297</v>
      </c>
      <c r="G69" s="114">
        <v>7196</v>
      </c>
      <c r="H69" s="114">
        <v>6953</v>
      </c>
      <c r="I69" s="140">
        <v>6944</v>
      </c>
      <c r="J69" s="115">
        <v>379</v>
      </c>
      <c r="K69" s="116">
        <v>5.4579493087557607</v>
      </c>
    </row>
    <row r="70" spans="1:11" ht="14.1" customHeight="1" x14ac:dyDescent="0.2">
      <c r="A70" s="306" t="s">
        <v>305</v>
      </c>
      <c r="B70" s="307" t="s">
        <v>306</v>
      </c>
      <c r="C70" s="308"/>
      <c r="D70" s="113">
        <v>3.5834340195949421</v>
      </c>
      <c r="E70" s="115">
        <v>5991</v>
      </c>
      <c r="F70" s="114">
        <v>5951</v>
      </c>
      <c r="G70" s="114">
        <v>5885</v>
      </c>
      <c r="H70" s="114">
        <v>5682</v>
      </c>
      <c r="I70" s="140">
        <v>5682</v>
      </c>
      <c r="J70" s="115">
        <v>309</v>
      </c>
      <c r="K70" s="116">
        <v>5.4382259767687433</v>
      </c>
    </row>
    <row r="71" spans="1:11" ht="14.1" customHeight="1" x14ac:dyDescent="0.2">
      <c r="A71" s="306"/>
      <c r="B71" s="307" t="s">
        <v>307</v>
      </c>
      <c r="C71" s="308"/>
      <c r="D71" s="113">
        <v>2.0599810988958405</v>
      </c>
      <c r="E71" s="115">
        <v>3444</v>
      </c>
      <c r="F71" s="114">
        <v>3396</v>
      </c>
      <c r="G71" s="114">
        <v>3370</v>
      </c>
      <c r="H71" s="114">
        <v>3213</v>
      </c>
      <c r="I71" s="140">
        <v>3210</v>
      </c>
      <c r="J71" s="115">
        <v>234</v>
      </c>
      <c r="K71" s="116">
        <v>7.2897196261682247</v>
      </c>
    </row>
    <row r="72" spans="1:11" ht="14.1" customHeight="1" x14ac:dyDescent="0.2">
      <c r="A72" s="306">
        <v>84</v>
      </c>
      <c r="B72" s="307" t="s">
        <v>308</v>
      </c>
      <c r="C72" s="308"/>
      <c r="D72" s="113">
        <v>0.9629992941992751</v>
      </c>
      <c r="E72" s="115">
        <v>1610</v>
      </c>
      <c r="F72" s="114">
        <v>1628</v>
      </c>
      <c r="G72" s="114">
        <v>1585</v>
      </c>
      <c r="H72" s="114">
        <v>1610</v>
      </c>
      <c r="I72" s="140">
        <v>1620</v>
      </c>
      <c r="J72" s="115">
        <v>-10</v>
      </c>
      <c r="K72" s="116">
        <v>-0.61728395061728392</v>
      </c>
    </row>
    <row r="73" spans="1:11" ht="14.1" customHeight="1" x14ac:dyDescent="0.2">
      <c r="A73" s="306" t="s">
        <v>309</v>
      </c>
      <c r="B73" s="307" t="s">
        <v>310</v>
      </c>
      <c r="C73" s="308"/>
      <c r="D73" s="113">
        <v>0.31940473484621917</v>
      </c>
      <c r="E73" s="115">
        <v>534</v>
      </c>
      <c r="F73" s="114">
        <v>521</v>
      </c>
      <c r="G73" s="114">
        <v>494</v>
      </c>
      <c r="H73" s="114">
        <v>548</v>
      </c>
      <c r="I73" s="140">
        <v>554</v>
      </c>
      <c r="J73" s="115">
        <v>-20</v>
      </c>
      <c r="K73" s="116">
        <v>-3.6101083032490973</v>
      </c>
    </row>
    <row r="74" spans="1:11" ht="14.1" customHeight="1" x14ac:dyDescent="0.2">
      <c r="A74" s="306" t="s">
        <v>311</v>
      </c>
      <c r="B74" s="307" t="s">
        <v>312</v>
      </c>
      <c r="C74" s="308"/>
      <c r="D74" s="113">
        <v>0.2105439450671707</v>
      </c>
      <c r="E74" s="115">
        <v>352</v>
      </c>
      <c r="F74" s="114">
        <v>361</v>
      </c>
      <c r="G74" s="114">
        <v>356</v>
      </c>
      <c r="H74" s="114">
        <v>352</v>
      </c>
      <c r="I74" s="140">
        <v>355</v>
      </c>
      <c r="J74" s="115">
        <v>-3</v>
      </c>
      <c r="K74" s="116">
        <v>-0.84507042253521125</v>
      </c>
    </row>
    <row r="75" spans="1:11" ht="14.1" customHeight="1" x14ac:dyDescent="0.2">
      <c r="A75" s="306" t="s">
        <v>313</v>
      </c>
      <c r="B75" s="307" t="s">
        <v>314</v>
      </c>
      <c r="C75" s="308"/>
      <c r="D75" s="113">
        <v>8.3140932853229335E-2</v>
      </c>
      <c r="E75" s="115">
        <v>139</v>
      </c>
      <c r="F75" s="114">
        <v>136</v>
      </c>
      <c r="G75" s="114">
        <v>127</v>
      </c>
      <c r="H75" s="114">
        <v>123</v>
      </c>
      <c r="I75" s="140">
        <v>118</v>
      </c>
      <c r="J75" s="115">
        <v>21</v>
      </c>
      <c r="K75" s="116">
        <v>17.796610169491526</v>
      </c>
    </row>
    <row r="76" spans="1:11" ht="14.1" customHeight="1" x14ac:dyDescent="0.2">
      <c r="A76" s="306">
        <v>91</v>
      </c>
      <c r="B76" s="307" t="s">
        <v>315</v>
      </c>
      <c r="C76" s="308"/>
      <c r="D76" s="113">
        <v>0.10048688287296784</v>
      </c>
      <c r="E76" s="115">
        <v>168</v>
      </c>
      <c r="F76" s="114">
        <v>165</v>
      </c>
      <c r="G76" s="114">
        <v>163</v>
      </c>
      <c r="H76" s="114">
        <v>158</v>
      </c>
      <c r="I76" s="140">
        <v>161</v>
      </c>
      <c r="J76" s="115">
        <v>7</v>
      </c>
      <c r="K76" s="116">
        <v>4.3478260869565215</v>
      </c>
    </row>
    <row r="77" spans="1:11" ht="14.1" customHeight="1" x14ac:dyDescent="0.2">
      <c r="A77" s="306">
        <v>92</v>
      </c>
      <c r="B77" s="307" t="s">
        <v>316</v>
      </c>
      <c r="C77" s="308"/>
      <c r="D77" s="113">
        <v>0.59454739033172632</v>
      </c>
      <c r="E77" s="115">
        <v>994</v>
      </c>
      <c r="F77" s="114">
        <v>981</v>
      </c>
      <c r="G77" s="114">
        <v>974</v>
      </c>
      <c r="H77" s="114">
        <v>933</v>
      </c>
      <c r="I77" s="140">
        <v>928</v>
      </c>
      <c r="J77" s="115">
        <v>66</v>
      </c>
      <c r="K77" s="116">
        <v>7.1120689655172411</v>
      </c>
    </row>
    <row r="78" spans="1:11" ht="14.1" customHeight="1" x14ac:dyDescent="0.2">
      <c r="A78" s="306">
        <v>93</v>
      </c>
      <c r="B78" s="307" t="s">
        <v>317</v>
      </c>
      <c r="C78" s="308"/>
      <c r="D78" s="113">
        <v>0.26258179512638619</v>
      </c>
      <c r="E78" s="115">
        <v>439</v>
      </c>
      <c r="F78" s="114">
        <v>428</v>
      </c>
      <c r="G78" s="114">
        <v>434</v>
      </c>
      <c r="H78" s="114">
        <v>436</v>
      </c>
      <c r="I78" s="140">
        <v>444</v>
      </c>
      <c r="J78" s="115">
        <v>-5</v>
      </c>
      <c r="K78" s="116">
        <v>-1.1261261261261262</v>
      </c>
    </row>
    <row r="79" spans="1:11" ht="14.1" customHeight="1" x14ac:dyDescent="0.2">
      <c r="A79" s="306">
        <v>94</v>
      </c>
      <c r="B79" s="307" t="s">
        <v>318</v>
      </c>
      <c r="C79" s="308"/>
      <c r="D79" s="113">
        <v>6.8187527663799596E-2</v>
      </c>
      <c r="E79" s="115">
        <v>114</v>
      </c>
      <c r="F79" s="114">
        <v>118</v>
      </c>
      <c r="G79" s="114">
        <v>123</v>
      </c>
      <c r="H79" s="114">
        <v>132</v>
      </c>
      <c r="I79" s="140">
        <v>118</v>
      </c>
      <c r="J79" s="115">
        <v>-4</v>
      </c>
      <c r="K79" s="116">
        <v>-3.3898305084745761</v>
      </c>
    </row>
    <row r="80" spans="1:11" ht="14.1" customHeight="1" x14ac:dyDescent="0.2">
      <c r="A80" s="306" t="s">
        <v>319</v>
      </c>
      <c r="B80" s="307" t="s">
        <v>320</v>
      </c>
      <c r="C80" s="308"/>
      <c r="D80" s="113">
        <v>6.5794982833490842E-3</v>
      </c>
      <c r="E80" s="115">
        <v>11</v>
      </c>
      <c r="F80" s="114">
        <v>11</v>
      </c>
      <c r="G80" s="114">
        <v>12</v>
      </c>
      <c r="H80" s="114">
        <v>15</v>
      </c>
      <c r="I80" s="140">
        <v>16</v>
      </c>
      <c r="J80" s="115">
        <v>-5</v>
      </c>
      <c r="K80" s="116">
        <v>-31.25</v>
      </c>
    </row>
    <row r="81" spans="1:11" ht="14.1" customHeight="1" x14ac:dyDescent="0.2">
      <c r="A81" s="310" t="s">
        <v>321</v>
      </c>
      <c r="B81" s="311" t="s">
        <v>224</v>
      </c>
      <c r="C81" s="312"/>
      <c r="D81" s="125">
        <v>0.83619441819291085</v>
      </c>
      <c r="E81" s="143">
        <v>1398</v>
      </c>
      <c r="F81" s="144">
        <v>1409</v>
      </c>
      <c r="G81" s="144">
        <v>1410</v>
      </c>
      <c r="H81" s="144">
        <v>1393</v>
      </c>
      <c r="I81" s="145">
        <v>1398</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39896</v>
      </c>
      <c r="E12" s="114">
        <v>40724</v>
      </c>
      <c r="F12" s="114">
        <v>41034</v>
      </c>
      <c r="G12" s="114">
        <v>41067</v>
      </c>
      <c r="H12" s="140">
        <v>40291</v>
      </c>
      <c r="I12" s="115">
        <v>-395</v>
      </c>
      <c r="J12" s="116">
        <v>-0.98036782407981926</v>
      </c>
      <c r="K12"/>
      <c r="L12"/>
      <c r="M12"/>
      <c r="N12"/>
      <c r="O12"/>
      <c r="P12"/>
    </row>
    <row r="13" spans="1:16" s="110" customFormat="1" ht="14.45" customHeight="1" x14ac:dyDescent="0.2">
      <c r="A13" s="120" t="s">
        <v>105</v>
      </c>
      <c r="B13" s="119" t="s">
        <v>106</v>
      </c>
      <c r="C13" s="113">
        <v>36.07128534188891</v>
      </c>
      <c r="D13" s="115">
        <v>14391</v>
      </c>
      <c r="E13" s="114">
        <v>14560</v>
      </c>
      <c r="F13" s="114">
        <v>14737</v>
      </c>
      <c r="G13" s="114">
        <v>14629</v>
      </c>
      <c r="H13" s="140">
        <v>14295</v>
      </c>
      <c r="I13" s="115">
        <v>96</v>
      </c>
      <c r="J13" s="116">
        <v>0.67156348373557184</v>
      </c>
      <c r="K13"/>
      <c r="L13"/>
      <c r="M13"/>
      <c r="N13"/>
      <c r="O13"/>
      <c r="P13"/>
    </row>
    <row r="14" spans="1:16" s="110" customFormat="1" ht="14.45" customHeight="1" x14ac:dyDescent="0.2">
      <c r="A14" s="120"/>
      <c r="B14" s="119" t="s">
        <v>107</v>
      </c>
      <c r="C14" s="113">
        <v>63.92871465811109</v>
      </c>
      <c r="D14" s="115">
        <v>25505</v>
      </c>
      <c r="E14" s="114">
        <v>26164</v>
      </c>
      <c r="F14" s="114">
        <v>26297</v>
      </c>
      <c r="G14" s="114">
        <v>26438</v>
      </c>
      <c r="H14" s="140">
        <v>25996</v>
      </c>
      <c r="I14" s="115">
        <v>-491</v>
      </c>
      <c r="J14" s="116">
        <v>-1.8887521157101093</v>
      </c>
      <c r="K14"/>
      <c r="L14"/>
      <c r="M14"/>
      <c r="N14"/>
      <c r="O14"/>
      <c r="P14"/>
    </row>
    <row r="15" spans="1:16" s="110" customFormat="1" ht="14.45" customHeight="1" x14ac:dyDescent="0.2">
      <c r="A15" s="118" t="s">
        <v>105</v>
      </c>
      <c r="B15" s="121" t="s">
        <v>108</v>
      </c>
      <c r="C15" s="113">
        <v>11.321937036294365</v>
      </c>
      <c r="D15" s="115">
        <v>4517</v>
      </c>
      <c r="E15" s="114">
        <v>4730</v>
      </c>
      <c r="F15" s="114">
        <v>4792</v>
      </c>
      <c r="G15" s="114">
        <v>4868</v>
      </c>
      <c r="H15" s="140">
        <v>4577</v>
      </c>
      <c r="I15" s="115">
        <v>-60</v>
      </c>
      <c r="J15" s="116">
        <v>-1.3109023377758358</v>
      </c>
      <c r="K15"/>
      <c r="L15"/>
      <c r="M15"/>
      <c r="N15"/>
      <c r="O15"/>
      <c r="P15"/>
    </row>
    <row r="16" spans="1:16" s="110" customFormat="1" ht="14.45" customHeight="1" x14ac:dyDescent="0.2">
      <c r="A16" s="118"/>
      <c r="B16" s="121" t="s">
        <v>109</v>
      </c>
      <c r="C16" s="113">
        <v>51.29085622618809</v>
      </c>
      <c r="D16" s="115">
        <v>20463</v>
      </c>
      <c r="E16" s="114">
        <v>20965</v>
      </c>
      <c r="F16" s="114">
        <v>21179</v>
      </c>
      <c r="G16" s="114">
        <v>21237</v>
      </c>
      <c r="H16" s="140">
        <v>21030</v>
      </c>
      <c r="I16" s="115">
        <v>-567</v>
      </c>
      <c r="J16" s="116">
        <v>-2.6961483594864477</v>
      </c>
      <c r="K16"/>
      <c r="L16"/>
      <c r="M16"/>
      <c r="N16"/>
      <c r="O16"/>
      <c r="P16"/>
    </row>
    <row r="17" spans="1:16" s="110" customFormat="1" ht="14.45" customHeight="1" x14ac:dyDescent="0.2">
      <c r="A17" s="118"/>
      <c r="B17" s="121" t="s">
        <v>110</v>
      </c>
      <c r="C17" s="113">
        <v>20.871766593142169</v>
      </c>
      <c r="D17" s="115">
        <v>8327</v>
      </c>
      <c r="E17" s="114">
        <v>8417</v>
      </c>
      <c r="F17" s="114">
        <v>8476</v>
      </c>
      <c r="G17" s="114">
        <v>8465</v>
      </c>
      <c r="H17" s="140">
        <v>8327</v>
      </c>
      <c r="I17" s="115">
        <v>0</v>
      </c>
      <c r="J17" s="116">
        <v>0</v>
      </c>
      <c r="K17"/>
      <c r="L17"/>
      <c r="M17"/>
      <c r="N17"/>
      <c r="O17"/>
      <c r="P17"/>
    </row>
    <row r="18" spans="1:16" s="110" customFormat="1" ht="14.45" customHeight="1" x14ac:dyDescent="0.2">
      <c r="A18" s="120"/>
      <c r="B18" s="121" t="s">
        <v>111</v>
      </c>
      <c r="C18" s="113">
        <v>16.515440144375376</v>
      </c>
      <c r="D18" s="115">
        <v>6589</v>
      </c>
      <c r="E18" s="114">
        <v>6612</v>
      </c>
      <c r="F18" s="114">
        <v>6587</v>
      </c>
      <c r="G18" s="114">
        <v>6497</v>
      </c>
      <c r="H18" s="140">
        <v>6357</v>
      </c>
      <c r="I18" s="115">
        <v>232</v>
      </c>
      <c r="J18" s="116">
        <v>3.6495202139373917</v>
      </c>
      <c r="K18"/>
      <c r="L18"/>
      <c r="M18"/>
      <c r="N18"/>
      <c r="O18"/>
      <c r="P18"/>
    </row>
    <row r="19" spans="1:16" s="110" customFormat="1" ht="14.45" customHeight="1" x14ac:dyDescent="0.2">
      <c r="A19" s="120"/>
      <c r="B19" s="121" t="s">
        <v>112</v>
      </c>
      <c r="C19" s="113">
        <v>1.6743533186284338</v>
      </c>
      <c r="D19" s="115">
        <v>668</v>
      </c>
      <c r="E19" s="114">
        <v>658</v>
      </c>
      <c r="F19" s="114">
        <v>684</v>
      </c>
      <c r="G19" s="114">
        <v>613</v>
      </c>
      <c r="H19" s="140">
        <v>587</v>
      </c>
      <c r="I19" s="115">
        <v>81</v>
      </c>
      <c r="J19" s="116">
        <v>13.798977853492334</v>
      </c>
      <c r="K19"/>
      <c r="L19"/>
      <c r="M19"/>
      <c r="N19"/>
      <c r="O19"/>
      <c r="P19"/>
    </row>
    <row r="20" spans="1:16" s="110" customFormat="1" ht="14.45" customHeight="1" x14ac:dyDescent="0.2">
      <c r="A20" s="120" t="s">
        <v>113</v>
      </c>
      <c r="B20" s="119" t="s">
        <v>116</v>
      </c>
      <c r="C20" s="113">
        <v>92.758672548626436</v>
      </c>
      <c r="D20" s="115">
        <v>37007</v>
      </c>
      <c r="E20" s="114">
        <v>37838</v>
      </c>
      <c r="F20" s="114">
        <v>38120</v>
      </c>
      <c r="G20" s="114">
        <v>38177</v>
      </c>
      <c r="H20" s="140">
        <v>37537</v>
      </c>
      <c r="I20" s="115">
        <v>-530</v>
      </c>
      <c r="J20" s="116">
        <v>-1.4119402189839358</v>
      </c>
      <c r="K20"/>
      <c r="L20"/>
      <c r="M20"/>
      <c r="N20"/>
      <c r="O20"/>
      <c r="P20"/>
    </row>
    <row r="21" spans="1:16" s="110" customFormat="1" ht="14.45" customHeight="1" x14ac:dyDescent="0.2">
      <c r="A21" s="123"/>
      <c r="B21" s="124" t="s">
        <v>117</v>
      </c>
      <c r="C21" s="125">
        <v>7.1310407058351712</v>
      </c>
      <c r="D21" s="143">
        <v>2845</v>
      </c>
      <c r="E21" s="144">
        <v>2842</v>
      </c>
      <c r="F21" s="144">
        <v>2866</v>
      </c>
      <c r="G21" s="144">
        <v>2837</v>
      </c>
      <c r="H21" s="145">
        <v>2705</v>
      </c>
      <c r="I21" s="143">
        <v>140</v>
      </c>
      <c r="J21" s="146">
        <v>5.175600739371534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42762</v>
      </c>
      <c r="E56" s="114">
        <v>43630</v>
      </c>
      <c r="F56" s="114">
        <v>43924</v>
      </c>
      <c r="G56" s="114">
        <v>44118</v>
      </c>
      <c r="H56" s="140">
        <v>43359</v>
      </c>
      <c r="I56" s="115">
        <v>-597</v>
      </c>
      <c r="J56" s="116">
        <v>-1.3768767729883069</v>
      </c>
      <c r="K56"/>
      <c r="L56"/>
      <c r="M56"/>
      <c r="N56"/>
      <c r="O56"/>
      <c r="P56"/>
    </row>
    <row r="57" spans="1:16" s="110" customFormat="1" ht="14.45" customHeight="1" x14ac:dyDescent="0.2">
      <c r="A57" s="120" t="s">
        <v>105</v>
      </c>
      <c r="B57" s="119" t="s">
        <v>106</v>
      </c>
      <c r="C57" s="113">
        <v>36.209718909312009</v>
      </c>
      <c r="D57" s="115">
        <v>15484</v>
      </c>
      <c r="E57" s="114">
        <v>15673</v>
      </c>
      <c r="F57" s="114">
        <v>15841</v>
      </c>
      <c r="G57" s="114">
        <v>15809</v>
      </c>
      <c r="H57" s="140">
        <v>15456</v>
      </c>
      <c r="I57" s="115">
        <v>28</v>
      </c>
      <c r="J57" s="116">
        <v>0.18115942028985507</v>
      </c>
    </row>
    <row r="58" spans="1:16" s="110" customFormat="1" ht="14.45" customHeight="1" x14ac:dyDescent="0.2">
      <c r="A58" s="120"/>
      <c r="B58" s="119" t="s">
        <v>107</v>
      </c>
      <c r="C58" s="113">
        <v>63.790281090687991</v>
      </c>
      <c r="D58" s="115">
        <v>27278</v>
      </c>
      <c r="E58" s="114">
        <v>27957</v>
      </c>
      <c r="F58" s="114">
        <v>28083</v>
      </c>
      <c r="G58" s="114">
        <v>28309</v>
      </c>
      <c r="H58" s="140">
        <v>27903</v>
      </c>
      <c r="I58" s="115">
        <v>-625</v>
      </c>
      <c r="J58" s="116">
        <v>-2.2399025194423539</v>
      </c>
    </row>
    <row r="59" spans="1:16" s="110" customFormat="1" ht="14.45" customHeight="1" x14ac:dyDescent="0.2">
      <c r="A59" s="118" t="s">
        <v>105</v>
      </c>
      <c r="B59" s="121" t="s">
        <v>108</v>
      </c>
      <c r="C59" s="113">
        <v>11.870352181843693</v>
      </c>
      <c r="D59" s="115">
        <v>5076</v>
      </c>
      <c r="E59" s="114">
        <v>5336</v>
      </c>
      <c r="F59" s="114">
        <v>5367</v>
      </c>
      <c r="G59" s="114">
        <v>5543</v>
      </c>
      <c r="H59" s="140">
        <v>5251</v>
      </c>
      <c r="I59" s="115">
        <v>-175</v>
      </c>
      <c r="J59" s="116">
        <v>-3.3326985336126453</v>
      </c>
    </row>
    <row r="60" spans="1:16" s="110" customFormat="1" ht="14.45" customHeight="1" x14ac:dyDescent="0.2">
      <c r="A60" s="118"/>
      <c r="B60" s="121" t="s">
        <v>109</v>
      </c>
      <c r="C60" s="113">
        <v>50.615032037790563</v>
      </c>
      <c r="D60" s="115">
        <v>21644</v>
      </c>
      <c r="E60" s="114">
        <v>22139</v>
      </c>
      <c r="F60" s="114">
        <v>22394</v>
      </c>
      <c r="G60" s="114">
        <v>22494</v>
      </c>
      <c r="H60" s="140">
        <v>22301</v>
      </c>
      <c r="I60" s="115">
        <v>-657</v>
      </c>
      <c r="J60" s="116">
        <v>-2.9460562306623022</v>
      </c>
    </row>
    <row r="61" spans="1:16" s="110" customFormat="1" ht="14.45" customHeight="1" x14ac:dyDescent="0.2">
      <c r="A61" s="118"/>
      <c r="B61" s="121" t="s">
        <v>110</v>
      </c>
      <c r="C61" s="113">
        <v>21.02801552780506</v>
      </c>
      <c r="D61" s="115">
        <v>8992</v>
      </c>
      <c r="E61" s="114">
        <v>9082</v>
      </c>
      <c r="F61" s="114">
        <v>9115</v>
      </c>
      <c r="G61" s="114">
        <v>9103</v>
      </c>
      <c r="H61" s="140">
        <v>8979</v>
      </c>
      <c r="I61" s="115">
        <v>13</v>
      </c>
      <c r="J61" s="116">
        <v>0.14478226974050562</v>
      </c>
    </row>
    <row r="62" spans="1:16" s="110" customFormat="1" ht="14.45" customHeight="1" x14ac:dyDescent="0.2">
      <c r="A62" s="120"/>
      <c r="B62" s="121" t="s">
        <v>111</v>
      </c>
      <c r="C62" s="113">
        <v>16.486600252560685</v>
      </c>
      <c r="D62" s="115">
        <v>7050</v>
      </c>
      <c r="E62" s="114">
        <v>7073</v>
      </c>
      <c r="F62" s="114">
        <v>7048</v>
      </c>
      <c r="G62" s="114">
        <v>6978</v>
      </c>
      <c r="H62" s="140">
        <v>6828</v>
      </c>
      <c r="I62" s="115">
        <v>222</v>
      </c>
      <c r="J62" s="116">
        <v>3.251318101933216</v>
      </c>
    </row>
    <row r="63" spans="1:16" s="110" customFormat="1" ht="14.45" customHeight="1" x14ac:dyDescent="0.2">
      <c r="A63" s="120"/>
      <c r="B63" s="121" t="s">
        <v>112</v>
      </c>
      <c r="C63" s="113">
        <v>1.5901969037930874</v>
      </c>
      <c r="D63" s="115">
        <v>680</v>
      </c>
      <c r="E63" s="114">
        <v>693</v>
      </c>
      <c r="F63" s="114">
        <v>732</v>
      </c>
      <c r="G63" s="114">
        <v>649</v>
      </c>
      <c r="H63" s="140">
        <v>619</v>
      </c>
      <c r="I63" s="115">
        <v>61</v>
      </c>
      <c r="J63" s="116">
        <v>9.8546042003231022</v>
      </c>
    </row>
    <row r="64" spans="1:16" s="110" customFormat="1" ht="14.45" customHeight="1" x14ac:dyDescent="0.2">
      <c r="A64" s="120" t="s">
        <v>113</v>
      </c>
      <c r="B64" s="119" t="s">
        <v>116</v>
      </c>
      <c r="C64" s="113">
        <v>93.75847715261213</v>
      </c>
      <c r="D64" s="115">
        <v>40093</v>
      </c>
      <c r="E64" s="114">
        <v>40974</v>
      </c>
      <c r="F64" s="114">
        <v>41291</v>
      </c>
      <c r="G64" s="114">
        <v>41471</v>
      </c>
      <c r="H64" s="140">
        <v>40863</v>
      </c>
      <c r="I64" s="115">
        <v>-770</v>
      </c>
      <c r="J64" s="116">
        <v>-1.8843452512052468</v>
      </c>
    </row>
    <row r="65" spans="1:10" s="110" customFormat="1" ht="14.45" customHeight="1" x14ac:dyDescent="0.2">
      <c r="A65" s="123"/>
      <c r="B65" s="124" t="s">
        <v>117</v>
      </c>
      <c r="C65" s="125">
        <v>6.1456433281885783</v>
      </c>
      <c r="D65" s="143">
        <v>2628</v>
      </c>
      <c r="E65" s="144">
        <v>2617</v>
      </c>
      <c r="F65" s="144">
        <v>2590</v>
      </c>
      <c r="G65" s="144">
        <v>2599</v>
      </c>
      <c r="H65" s="145">
        <v>2454</v>
      </c>
      <c r="I65" s="143">
        <v>174</v>
      </c>
      <c r="J65" s="146">
        <v>7.0904645476772616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39896</v>
      </c>
      <c r="G11" s="114">
        <v>40724</v>
      </c>
      <c r="H11" s="114">
        <v>41034</v>
      </c>
      <c r="I11" s="114">
        <v>41067</v>
      </c>
      <c r="J11" s="140">
        <v>40291</v>
      </c>
      <c r="K11" s="114">
        <v>-395</v>
      </c>
      <c r="L11" s="116">
        <v>-0.98036782407981926</v>
      </c>
    </row>
    <row r="12" spans="1:17" s="110" customFormat="1" ht="24" customHeight="1" x14ac:dyDescent="0.2">
      <c r="A12" s="604" t="s">
        <v>185</v>
      </c>
      <c r="B12" s="605"/>
      <c r="C12" s="605"/>
      <c r="D12" s="606"/>
      <c r="E12" s="113">
        <v>36.07128534188891</v>
      </c>
      <c r="F12" s="115">
        <v>14391</v>
      </c>
      <c r="G12" s="114">
        <v>14560</v>
      </c>
      <c r="H12" s="114">
        <v>14737</v>
      </c>
      <c r="I12" s="114">
        <v>14629</v>
      </c>
      <c r="J12" s="140">
        <v>14295</v>
      </c>
      <c r="K12" s="114">
        <v>96</v>
      </c>
      <c r="L12" s="116">
        <v>0.67156348373557184</v>
      </c>
    </row>
    <row r="13" spans="1:17" s="110" customFormat="1" ht="15" customHeight="1" x14ac:dyDescent="0.2">
      <c r="A13" s="120"/>
      <c r="B13" s="612" t="s">
        <v>107</v>
      </c>
      <c r="C13" s="612"/>
      <c r="E13" s="113">
        <v>63.92871465811109</v>
      </c>
      <c r="F13" s="115">
        <v>25505</v>
      </c>
      <c r="G13" s="114">
        <v>26164</v>
      </c>
      <c r="H13" s="114">
        <v>26297</v>
      </c>
      <c r="I13" s="114">
        <v>26438</v>
      </c>
      <c r="J13" s="140">
        <v>25996</v>
      </c>
      <c r="K13" s="114">
        <v>-491</v>
      </c>
      <c r="L13" s="116">
        <v>-1.8887521157101093</v>
      </c>
    </row>
    <row r="14" spans="1:17" s="110" customFormat="1" ht="22.5" customHeight="1" x14ac:dyDescent="0.2">
      <c r="A14" s="604" t="s">
        <v>186</v>
      </c>
      <c r="B14" s="605"/>
      <c r="C14" s="605"/>
      <c r="D14" s="606"/>
      <c r="E14" s="113">
        <v>11.321937036294365</v>
      </c>
      <c r="F14" s="115">
        <v>4517</v>
      </c>
      <c r="G14" s="114">
        <v>4730</v>
      </c>
      <c r="H14" s="114">
        <v>4792</v>
      </c>
      <c r="I14" s="114">
        <v>4868</v>
      </c>
      <c r="J14" s="140">
        <v>4577</v>
      </c>
      <c r="K14" s="114">
        <v>-60</v>
      </c>
      <c r="L14" s="116">
        <v>-1.3109023377758358</v>
      </c>
    </row>
    <row r="15" spans="1:17" s="110" customFormat="1" ht="15" customHeight="1" x14ac:dyDescent="0.2">
      <c r="A15" s="120"/>
      <c r="B15" s="119"/>
      <c r="C15" s="258" t="s">
        <v>106</v>
      </c>
      <c r="E15" s="113">
        <v>44.122205003320786</v>
      </c>
      <c r="F15" s="115">
        <v>1993</v>
      </c>
      <c r="G15" s="114">
        <v>2027</v>
      </c>
      <c r="H15" s="114">
        <v>2086</v>
      </c>
      <c r="I15" s="114">
        <v>2110</v>
      </c>
      <c r="J15" s="140">
        <v>1991</v>
      </c>
      <c r="K15" s="114">
        <v>2</v>
      </c>
      <c r="L15" s="116">
        <v>0.10045203415369161</v>
      </c>
    </row>
    <row r="16" spans="1:17" s="110" customFormat="1" ht="15" customHeight="1" x14ac:dyDescent="0.2">
      <c r="A16" s="120"/>
      <c r="B16" s="119"/>
      <c r="C16" s="258" t="s">
        <v>107</v>
      </c>
      <c r="E16" s="113">
        <v>55.877794996679214</v>
      </c>
      <c r="F16" s="115">
        <v>2524</v>
      </c>
      <c r="G16" s="114">
        <v>2703</v>
      </c>
      <c r="H16" s="114">
        <v>2706</v>
      </c>
      <c r="I16" s="114">
        <v>2758</v>
      </c>
      <c r="J16" s="140">
        <v>2586</v>
      </c>
      <c r="K16" s="114">
        <v>-62</v>
      </c>
      <c r="L16" s="116">
        <v>-2.3975251353441607</v>
      </c>
    </row>
    <row r="17" spans="1:12" s="110" customFormat="1" ht="15" customHeight="1" x14ac:dyDescent="0.2">
      <c r="A17" s="120"/>
      <c r="B17" s="121" t="s">
        <v>109</v>
      </c>
      <c r="C17" s="258"/>
      <c r="E17" s="113">
        <v>51.29085622618809</v>
      </c>
      <c r="F17" s="115">
        <v>20463</v>
      </c>
      <c r="G17" s="114">
        <v>20965</v>
      </c>
      <c r="H17" s="114">
        <v>21179</v>
      </c>
      <c r="I17" s="114">
        <v>21237</v>
      </c>
      <c r="J17" s="140">
        <v>21030</v>
      </c>
      <c r="K17" s="114">
        <v>-567</v>
      </c>
      <c r="L17" s="116">
        <v>-2.6961483594864477</v>
      </c>
    </row>
    <row r="18" spans="1:12" s="110" customFormat="1" ht="15" customHeight="1" x14ac:dyDescent="0.2">
      <c r="A18" s="120"/>
      <c r="B18" s="119"/>
      <c r="C18" s="258" t="s">
        <v>106</v>
      </c>
      <c r="E18" s="113">
        <v>31.710892830963203</v>
      </c>
      <c r="F18" s="115">
        <v>6489</v>
      </c>
      <c r="G18" s="114">
        <v>6565</v>
      </c>
      <c r="H18" s="114">
        <v>6644</v>
      </c>
      <c r="I18" s="114">
        <v>6567</v>
      </c>
      <c r="J18" s="140">
        <v>6458</v>
      </c>
      <c r="K18" s="114">
        <v>31</v>
      </c>
      <c r="L18" s="116">
        <v>0.48002477547228245</v>
      </c>
    </row>
    <row r="19" spans="1:12" s="110" customFormat="1" ht="15" customHeight="1" x14ac:dyDescent="0.2">
      <c r="A19" s="120"/>
      <c r="B19" s="119"/>
      <c r="C19" s="258" t="s">
        <v>107</v>
      </c>
      <c r="E19" s="113">
        <v>68.289107169036797</v>
      </c>
      <c r="F19" s="115">
        <v>13974</v>
      </c>
      <c r="G19" s="114">
        <v>14400</v>
      </c>
      <c r="H19" s="114">
        <v>14535</v>
      </c>
      <c r="I19" s="114">
        <v>14670</v>
      </c>
      <c r="J19" s="140">
        <v>14572</v>
      </c>
      <c r="K19" s="114">
        <v>-598</v>
      </c>
      <c r="L19" s="116">
        <v>-4.1037606368377713</v>
      </c>
    </row>
    <row r="20" spans="1:12" s="110" customFormat="1" ht="15" customHeight="1" x14ac:dyDescent="0.2">
      <c r="A20" s="120"/>
      <c r="B20" s="121" t="s">
        <v>110</v>
      </c>
      <c r="C20" s="258"/>
      <c r="E20" s="113">
        <v>20.871766593142169</v>
      </c>
      <c r="F20" s="115">
        <v>8327</v>
      </c>
      <c r="G20" s="114">
        <v>8417</v>
      </c>
      <c r="H20" s="114">
        <v>8476</v>
      </c>
      <c r="I20" s="114">
        <v>8465</v>
      </c>
      <c r="J20" s="140">
        <v>8327</v>
      </c>
      <c r="K20" s="114">
        <v>0</v>
      </c>
      <c r="L20" s="116">
        <v>0</v>
      </c>
    </row>
    <row r="21" spans="1:12" s="110" customFormat="1" ht="15" customHeight="1" x14ac:dyDescent="0.2">
      <c r="A21" s="120"/>
      <c r="B21" s="119"/>
      <c r="C21" s="258" t="s">
        <v>106</v>
      </c>
      <c r="E21" s="113">
        <v>29.302269724990992</v>
      </c>
      <c r="F21" s="115">
        <v>2440</v>
      </c>
      <c r="G21" s="114">
        <v>2484</v>
      </c>
      <c r="H21" s="114">
        <v>2523</v>
      </c>
      <c r="I21" s="114">
        <v>2526</v>
      </c>
      <c r="J21" s="140">
        <v>2478</v>
      </c>
      <c r="K21" s="114">
        <v>-38</v>
      </c>
      <c r="L21" s="116">
        <v>-1.5334947538337369</v>
      </c>
    </row>
    <row r="22" spans="1:12" s="110" customFormat="1" ht="15" customHeight="1" x14ac:dyDescent="0.2">
      <c r="A22" s="120"/>
      <c r="B22" s="119"/>
      <c r="C22" s="258" t="s">
        <v>107</v>
      </c>
      <c r="E22" s="113">
        <v>70.697730275009008</v>
      </c>
      <c r="F22" s="115">
        <v>5887</v>
      </c>
      <c r="G22" s="114">
        <v>5933</v>
      </c>
      <c r="H22" s="114">
        <v>5953</v>
      </c>
      <c r="I22" s="114">
        <v>5939</v>
      </c>
      <c r="J22" s="140">
        <v>5849</v>
      </c>
      <c r="K22" s="114">
        <v>38</v>
      </c>
      <c r="L22" s="116">
        <v>0.64968370661651564</v>
      </c>
    </row>
    <row r="23" spans="1:12" s="110" customFormat="1" ht="15" customHeight="1" x14ac:dyDescent="0.2">
      <c r="A23" s="120"/>
      <c r="B23" s="121" t="s">
        <v>111</v>
      </c>
      <c r="C23" s="258"/>
      <c r="E23" s="113">
        <v>16.515440144375376</v>
      </c>
      <c r="F23" s="115">
        <v>6589</v>
      </c>
      <c r="G23" s="114">
        <v>6612</v>
      </c>
      <c r="H23" s="114">
        <v>6587</v>
      </c>
      <c r="I23" s="114">
        <v>6497</v>
      </c>
      <c r="J23" s="140">
        <v>6357</v>
      </c>
      <c r="K23" s="114">
        <v>232</v>
      </c>
      <c r="L23" s="116">
        <v>3.6495202139373917</v>
      </c>
    </row>
    <row r="24" spans="1:12" s="110" customFormat="1" ht="15" customHeight="1" x14ac:dyDescent="0.2">
      <c r="A24" s="120"/>
      <c r="B24" s="119"/>
      <c r="C24" s="258" t="s">
        <v>106</v>
      </c>
      <c r="E24" s="113">
        <v>52.648353316132948</v>
      </c>
      <c r="F24" s="115">
        <v>3469</v>
      </c>
      <c r="G24" s="114">
        <v>3484</v>
      </c>
      <c r="H24" s="114">
        <v>3484</v>
      </c>
      <c r="I24" s="114">
        <v>3426</v>
      </c>
      <c r="J24" s="140">
        <v>3368</v>
      </c>
      <c r="K24" s="114">
        <v>101</v>
      </c>
      <c r="L24" s="116">
        <v>2.9988123515439429</v>
      </c>
    </row>
    <row r="25" spans="1:12" s="110" customFormat="1" ht="15" customHeight="1" x14ac:dyDescent="0.2">
      <c r="A25" s="120"/>
      <c r="B25" s="119"/>
      <c r="C25" s="258" t="s">
        <v>107</v>
      </c>
      <c r="E25" s="113">
        <v>47.351646683867052</v>
      </c>
      <c r="F25" s="115">
        <v>3120</v>
      </c>
      <c r="G25" s="114">
        <v>3128</v>
      </c>
      <c r="H25" s="114">
        <v>3103</v>
      </c>
      <c r="I25" s="114">
        <v>3071</v>
      </c>
      <c r="J25" s="140">
        <v>2989</v>
      </c>
      <c r="K25" s="114">
        <v>131</v>
      </c>
      <c r="L25" s="116">
        <v>4.3827367012378726</v>
      </c>
    </row>
    <row r="26" spans="1:12" s="110" customFormat="1" ht="15" customHeight="1" x14ac:dyDescent="0.2">
      <c r="A26" s="120"/>
      <c r="C26" s="121" t="s">
        <v>187</v>
      </c>
      <c r="D26" s="110" t="s">
        <v>188</v>
      </c>
      <c r="E26" s="113">
        <v>1.6743533186284338</v>
      </c>
      <c r="F26" s="115">
        <v>668</v>
      </c>
      <c r="G26" s="114">
        <v>658</v>
      </c>
      <c r="H26" s="114">
        <v>684</v>
      </c>
      <c r="I26" s="114">
        <v>613</v>
      </c>
      <c r="J26" s="140">
        <v>587</v>
      </c>
      <c r="K26" s="114">
        <v>81</v>
      </c>
      <c r="L26" s="116">
        <v>13.798977853492334</v>
      </c>
    </row>
    <row r="27" spans="1:12" s="110" customFormat="1" ht="15" customHeight="1" x14ac:dyDescent="0.2">
      <c r="A27" s="120"/>
      <c r="B27" s="119"/>
      <c r="D27" s="259" t="s">
        <v>106</v>
      </c>
      <c r="E27" s="113">
        <v>47.305389221556887</v>
      </c>
      <c r="F27" s="115">
        <v>316</v>
      </c>
      <c r="G27" s="114">
        <v>316</v>
      </c>
      <c r="H27" s="114">
        <v>329</v>
      </c>
      <c r="I27" s="114">
        <v>287</v>
      </c>
      <c r="J27" s="140">
        <v>290</v>
      </c>
      <c r="K27" s="114">
        <v>26</v>
      </c>
      <c r="L27" s="116">
        <v>8.9655172413793096</v>
      </c>
    </row>
    <row r="28" spans="1:12" s="110" customFormat="1" ht="15" customHeight="1" x14ac:dyDescent="0.2">
      <c r="A28" s="120"/>
      <c r="B28" s="119"/>
      <c r="D28" s="259" t="s">
        <v>107</v>
      </c>
      <c r="E28" s="113">
        <v>52.694610778443113</v>
      </c>
      <c r="F28" s="115">
        <v>352</v>
      </c>
      <c r="G28" s="114">
        <v>342</v>
      </c>
      <c r="H28" s="114">
        <v>355</v>
      </c>
      <c r="I28" s="114">
        <v>326</v>
      </c>
      <c r="J28" s="140">
        <v>297</v>
      </c>
      <c r="K28" s="114">
        <v>55</v>
      </c>
      <c r="L28" s="116">
        <v>18.518518518518519</v>
      </c>
    </row>
    <row r="29" spans="1:12" s="110" customFormat="1" ht="24" customHeight="1" x14ac:dyDescent="0.2">
      <c r="A29" s="604" t="s">
        <v>189</v>
      </c>
      <c r="B29" s="605"/>
      <c r="C29" s="605"/>
      <c r="D29" s="606"/>
      <c r="E29" s="113">
        <v>92.758672548626436</v>
      </c>
      <c r="F29" s="115">
        <v>37007</v>
      </c>
      <c r="G29" s="114">
        <v>37838</v>
      </c>
      <c r="H29" s="114">
        <v>38120</v>
      </c>
      <c r="I29" s="114">
        <v>38177</v>
      </c>
      <c r="J29" s="140">
        <v>37537</v>
      </c>
      <c r="K29" s="114">
        <v>-530</v>
      </c>
      <c r="L29" s="116">
        <v>-1.4119402189839358</v>
      </c>
    </row>
    <row r="30" spans="1:12" s="110" customFormat="1" ht="15" customHeight="1" x14ac:dyDescent="0.2">
      <c r="A30" s="120"/>
      <c r="B30" s="119"/>
      <c r="C30" s="258" t="s">
        <v>106</v>
      </c>
      <c r="E30" s="113">
        <v>35.622990245088765</v>
      </c>
      <c r="F30" s="115">
        <v>13183</v>
      </c>
      <c r="G30" s="114">
        <v>13392</v>
      </c>
      <c r="H30" s="114">
        <v>13576</v>
      </c>
      <c r="I30" s="114">
        <v>13499</v>
      </c>
      <c r="J30" s="140">
        <v>13191</v>
      </c>
      <c r="K30" s="114">
        <v>-8</v>
      </c>
      <c r="L30" s="116">
        <v>-6.0647411113638083E-2</v>
      </c>
    </row>
    <row r="31" spans="1:12" s="110" customFormat="1" ht="15" customHeight="1" x14ac:dyDescent="0.2">
      <c r="A31" s="120"/>
      <c r="B31" s="119"/>
      <c r="C31" s="258" t="s">
        <v>107</v>
      </c>
      <c r="E31" s="113">
        <v>64.377009754911228</v>
      </c>
      <c r="F31" s="115">
        <v>23824</v>
      </c>
      <c r="G31" s="114">
        <v>24446</v>
      </c>
      <c r="H31" s="114">
        <v>24544</v>
      </c>
      <c r="I31" s="114">
        <v>24678</v>
      </c>
      <c r="J31" s="140">
        <v>24346</v>
      </c>
      <c r="K31" s="114">
        <v>-522</v>
      </c>
      <c r="L31" s="116">
        <v>-2.1440893781319312</v>
      </c>
    </row>
    <row r="32" spans="1:12" s="110" customFormat="1" ht="15" customHeight="1" x14ac:dyDescent="0.2">
      <c r="A32" s="120"/>
      <c r="B32" s="119" t="s">
        <v>117</v>
      </c>
      <c r="C32" s="258"/>
      <c r="E32" s="113">
        <v>7.1310407058351712</v>
      </c>
      <c r="F32" s="114">
        <v>2845</v>
      </c>
      <c r="G32" s="114">
        <v>2842</v>
      </c>
      <c r="H32" s="114">
        <v>2866</v>
      </c>
      <c r="I32" s="114">
        <v>2837</v>
      </c>
      <c r="J32" s="140">
        <v>2705</v>
      </c>
      <c r="K32" s="114">
        <v>140</v>
      </c>
      <c r="L32" s="116">
        <v>5.175600739371534</v>
      </c>
    </row>
    <row r="33" spans="1:12" s="110" customFormat="1" ht="15" customHeight="1" x14ac:dyDescent="0.2">
      <c r="A33" s="120"/>
      <c r="B33" s="119"/>
      <c r="C33" s="258" t="s">
        <v>106</v>
      </c>
      <c r="E33" s="113">
        <v>42.073813708260104</v>
      </c>
      <c r="F33" s="114">
        <v>1197</v>
      </c>
      <c r="G33" s="114">
        <v>1158</v>
      </c>
      <c r="H33" s="114">
        <v>1149</v>
      </c>
      <c r="I33" s="114">
        <v>1114</v>
      </c>
      <c r="J33" s="140">
        <v>1091</v>
      </c>
      <c r="K33" s="114">
        <v>106</v>
      </c>
      <c r="L33" s="116">
        <v>9.7158570119156735</v>
      </c>
    </row>
    <row r="34" spans="1:12" s="110" customFormat="1" ht="15" customHeight="1" x14ac:dyDescent="0.2">
      <c r="A34" s="120"/>
      <c r="B34" s="119"/>
      <c r="C34" s="258" t="s">
        <v>107</v>
      </c>
      <c r="E34" s="113">
        <v>57.926186291739896</v>
      </c>
      <c r="F34" s="114">
        <v>1648</v>
      </c>
      <c r="G34" s="114">
        <v>1684</v>
      </c>
      <c r="H34" s="114">
        <v>1717</v>
      </c>
      <c r="I34" s="114">
        <v>1723</v>
      </c>
      <c r="J34" s="140">
        <v>1614</v>
      </c>
      <c r="K34" s="114">
        <v>34</v>
      </c>
      <c r="L34" s="116">
        <v>2.1065675340768277</v>
      </c>
    </row>
    <row r="35" spans="1:12" s="110" customFormat="1" ht="24" customHeight="1" x14ac:dyDescent="0.2">
      <c r="A35" s="604" t="s">
        <v>192</v>
      </c>
      <c r="B35" s="605"/>
      <c r="C35" s="605"/>
      <c r="D35" s="606"/>
      <c r="E35" s="113">
        <v>12.840886304391418</v>
      </c>
      <c r="F35" s="114">
        <v>5123</v>
      </c>
      <c r="G35" s="114">
        <v>5303</v>
      </c>
      <c r="H35" s="114">
        <v>5360</v>
      </c>
      <c r="I35" s="114">
        <v>5400</v>
      </c>
      <c r="J35" s="114">
        <v>5158</v>
      </c>
      <c r="K35" s="318">
        <v>-35</v>
      </c>
      <c r="L35" s="319">
        <v>-0.67855758045754166</v>
      </c>
    </row>
    <row r="36" spans="1:12" s="110" customFormat="1" ht="15" customHeight="1" x14ac:dyDescent="0.2">
      <c r="A36" s="120"/>
      <c r="B36" s="119"/>
      <c r="C36" s="258" t="s">
        <v>106</v>
      </c>
      <c r="E36" s="113">
        <v>33.593597501463989</v>
      </c>
      <c r="F36" s="114">
        <v>1721</v>
      </c>
      <c r="G36" s="114">
        <v>1759</v>
      </c>
      <c r="H36" s="114">
        <v>1813</v>
      </c>
      <c r="I36" s="114">
        <v>1770</v>
      </c>
      <c r="J36" s="114">
        <v>1689</v>
      </c>
      <c r="K36" s="318">
        <v>32</v>
      </c>
      <c r="L36" s="116">
        <v>1.8946121965660154</v>
      </c>
    </row>
    <row r="37" spans="1:12" s="110" customFormat="1" ht="15" customHeight="1" x14ac:dyDescent="0.2">
      <c r="A37" s="120"/>
      <c r="B37" s="119"/>
      <c r="C37" s="258" t="s">
        <v>107</v>
      </c>
      <c r="E37" s="113">
        <v>66.406402498536011</v>
      </c>
      <c r="F37" s="114">
        <v>3402</v>
      </c>
      <c r="G37" s="114">
        <v>3544</v>
      </c>
      <c r="H37" s="114">
        <v>3547</v>
      </c>
      <c r="I37" s="114">
        <v>3630</v>
      </c>
      <c r="J37" s="140">
        <v>3469</v>
      </c>
      <c r="K37" s="114">
        <v>-67</v>
      </c>
      <c r="L37" s="116">
        <v>-1.9313923320841742</v>
      </c>
    </row>
    <row r="38" spans="1:12" s="110" customFormat="1" ht="15" customHeight="1" x14ac:dyDescent="0.2">
      <c r="A38" s="120"/>
      <c r="B38" s="119" t="s">
        <v>329</v>
      </c>
      <c r="C38" s="258"/>
      <c r="E38" s="113">
        <v>67.623320633647481</v>
      </c>
      <c r="F38" s="114">
        <v>26979</v>
      </c>
      <c r="G38" s="114">
        <v>27465</v>
      </c>
      <c r="H38" s="114">
        <v>27604</v>
      </c>
      <c r="I38" s="114">
        <v>27582</v>
      </c>
      <c r="J38" s="140">
        <v>27060</v>
      </c>
      <c r="K38" s="114">
        <v>-81</v>
      </c>
      <c r="L38" s="116">
        <v>-0.29933481152993346</v>
      </c>
    </row>
    <row r="39" spans="1:12" s="110" customFormat="1" ht="15" customHeight="1" x14ac:dyDescent="0.2">
      <c r="A39" s="120"/>
      <c r="B39" s="119"/>
      <c r="C39" s="258" t="s">
        <v>106</v>
      </c>
      <c r="E39" s="113">
        <v>37.581081581971162</v>
      </c>
      <c r="F39" s="115">
        <v>10139</v>
      </c>
      <c r="G39" s="114">
        <v>10265</v>
      </c>
      <c r="H39" s="114">
        <v>10346</v>
      </c>
      <c r="I39" s="114">
        <v>10307</v>
      </c>
      <c r="J39" s="140">
        <v>10058</v>
      </c>
      <c r="K39" s="114">
        <v>81</v>
      </c>
      <c r="L39" s="116">
        <v>0.80532909127063035</v>
      </c>
    </row>
    <row r="40" spans="1:12" s="110" customFormat="1" ht="15" customHeight="1" x14ac:dyDescent="0.2">
      <c r="A40" s="120"/>
      <c r="B40" s="119"/>
      <c r="C40" s="258" t="s">
        <v>107</v>
      </c>
      <c r="E40" s="113">
        <v>62.418918418028838</v>
      </c>
      <c r="F40" s="115">
        <v>16840</v>
      </c>
      <c r="G40" s="114">
        <v>17200</v>
      </c>
      <c r="H40" s="114">
        <v>17258</v>
      </c>
      <c r="I40" s="114">
        <v>17275</v>
      </c>
      <c r="J40" s="140">
        <v>17002</v>
      </c>
      <c r="K40" s="114">
        <v>-162</v>
      </c>
      <c r="L40" s="116">
        <v>-0.95282907893189039</v>
      </c>
    </row>
    <row r="41" spans="1:12" s="110" customFormat="1" ht="15" customHeight="1" x14ac:dyDescent="0.2">
      <c r="A41" s="120"/>
      <c r="B41" s="320" t="s">
        <v>516</v>
      </c>
      <c r="C41" s="258"/>
      <c r="E41" s="113">
        <v>5.4065570483256469</v>
      </c>
      <c r="F41" s="115">
        <v>2157</v>
      </c>
      <c r="G41" s="114">
        <v>2127</v>
      </c>
      <c r="H41" s="114">
        <v>2090</v>
      </c>
      <c r="I41" s="114">
        <v>2097</v>
      </c>
      <c r="J41" s="140">
        <v>1994</v>
      </c>
      <c r="K41" s="114">
        <v>163</v>
      </c>
      <c r="L41" s="116">
        <v>8.174523570712136</v>
      </c>
    </row>
    <row r="42" spans="1:12" s="110" customFormat="1" ht="15" customHeight="1" x14ac:dyDescent="0.2">
      <c r="A42" s="120"/>
      <c r="B42" s="119"/>
      <c r="C42" s="268" t="s">
        <v>106</v>
      </c>
      <c r="D42" s="182"/>
      <c r="E42" s="113">
        <v>43.718127028280016</v>
      </c>
      <c r="F42" s="115">
        <v>943</v>
      </c>
      <c r="G42" s="114">
        <v>910</v>
      </c>
      <c r="H42" s="114">
        <v>897</v>
      </c>
      <c r="I42" s="114">
        <v>884</v>
      </c>
      <c r="J42" s="140">
        <v>846</v>
      </c>
      <c r="K42" s="114">
        <v>97</v>
      </c>
      <c r="L42" s="116">
        <v>11.465721040189125</v>
      </c>
    </row>
    <row r="43" spans="1:12" s="110" customFormat="1" ht="15" customHeight="1" x14ac:dyDescent="0.2">
      <c r="A43" s="120"/>
      <c r="B43" s="119"/>
      <c r="C43" s="268" t="s">
        <v>107</v>
      </c>
      <c r="D43" s="182"/>
      <c r="E43" s="113">
        <v>56.281872971719984</v>
      </c>
      <c r="F43" s="115">
        <v>1214</v>
      </c>
      <c r="G43" s="114">
        <v>1217</v>
      </c>
      <c r="H43" s="114">
        <v>1193</v>
      </c>
      <c r="I43" s="114">
        <v>1213</v>
      </c>
      <c r="J43" s="140">
        <v>1148</v>
      </c>
      <c r="K43" s="114">
        <v>66</v>
      </c>
      <c r="L43" s="116">
        <v>5.7491289198606275</v>
      </c>
    </row>
    <row r="44" spans="1:12" s="110" customFormat="1" ht="15" customHeight="1" x14ac:dyDescent="0.2">
      <c r="A44" s="120"/>
      <c r="B44" s="119" t="s">
        <v>205</v>
      </c>
      <c r="C44" s="268"/>
      <c r="D44" s="182"/>
      <c r="E44" s="113">
        <v>14.129236013635452</v>
      </c>
      <c r="F44" s="115">
        <v>5637</v>
      </c>
      <c r="G44" s="114">
        <v>5829</v>
      </c>
      <c r="H44" s="114">
        <v>5980</v>
      </c>
      <c r="I44" s="114">
        <v>5988</v>
      </c>
      <c r="J44" s="140">
        <v>6079</v>
      </c>
      <c r="K44" s="114">
        <v>-442</v>
      </c>
      <c r="L44" s="116">
        <v>-7.2709327191972362</v>
      </c>
    </row>
    <row r="45" spans="1:12" s="110" customFormat="1" ht="15" customHeight="1" x14ac:dyDescent="0.2">
      <c r="A45" s="120"/>
      <c r="B45" s="119"/>
      <c r="C45" s="268" t="s">
        <v>106</v>
      </c>
      <c r="D45" s="182"/>
      <c r="E45" s="113">
        <v>28.171012950150789</v>
      </c>
      <c r="F45" s="115">
        <v>1588</v>
      </c>
      <c r="G45" s="114">
        <v>1626</v>
      </c>
      <c r="H45" s="114">
        <v>1681</v>
      </c>
      <c r="I45" s="114">
        <v>1668</v>
      </c>
      <c r="J45" s="140">
        <v>1702</v>
      </c>
      <c r="K45" s="114">
        <v>-114</v>
      </c>
      <c r="L45" s="116">
        <v>-6.6980023501762629</v>
      </c>
    </row>
    <row r="46" spans="1:12" s="110" customFormat="1" ht="15" customHeight="1" x14ac:dyDescent="0.2">
      <c r="A46" s="123"/>
      <c r="B46" s="124"/>
      <c r="C46" s="260" t="s">
        <v>107</v>
      </c>
      <c r="D46" s="261"/>
      <c r="E46" s="125">
        <v>71.828987049849204</v>
      </c>
      <c r="F46" s="143">
        <v>4049</v>
      </c>
      <c r="G46" s="144">
        <v>4203</v>
      </c>
      <c r="H46" s="144">
        <v>4299</v>
      </c>
      <c r="I46" s="144">
        <v>4320</v>
      </c>
      <c r="J46" s="145">
        <v>4377</v>
      </c>
      <c r="K46" s="144">
        <v>-328</v>
      </c>
      <c r="L46" s="146">
        <v>-7.4937171578706874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39896</v>
      </c>
      <c r="E11" s="114">
        <v>40724</v>
      </c>
      <c r="F11" s="114">
        <v>41034</v>
      </c>
      <c r="G11" s="114">
        <v>41067</v>
      </c>
      <c r="H11" s="140">
        <v>40291</v>
      </c>
      <c r="I11" s="115">
        <v>-395</v>
      </c>
      <c r="J11" s="116">
        <v>-0.98036782407981926</v>
      </c>
    </row>
    <row r="12" spans="1:15" s="110" customFormat="1" ht="24.95" customHeight="1" x14ac:dyDescent="0.2">
      <c r="A12" s="193" t="s">
        <v>132</v>
      </c>
      <c r="B12" s="194" t="s">
        <v>133</v>
      </c>
      <c r="C12" s="113">
        <v>2.2984760376980149</v>
      </c>
      <c r="D12" s="115">
        <v>917</v>
      </c>
      <c r="E12" s="114">
        <v>894</v>
      </c>
      <c r="F12" s="114">
        <v>913</v>
      </c>
      <c r="G12" s="114">
        <v>875</v>
      </c>
      <c r="H12" s="140">
        <v>833</v>
      </c>
      <c r="I12" s="115">
        <v>84</v>
      </c>
      <c r="J12" s="116">
        <v>10.084033613445378</v>
      </c>
    </row>
    <row r="13" spans="1:15" s="110" customFormat="1" ht="24.95" customHeight="1" x14ac:dyDescent="0.2">
      <c r="A13" s="193" t="s">
        <v>134</v>
      </c>
      <c r="B13" s="199" t="s">
        <v>214</v>
      </c>
      <c r="C13" s="113">
        <v>1.0552436334469621</v>
      </c>
      <c r="D13" s="115">
        <v>421</v>
      </c>
      <c r="E13" s="114">
        <v>418</v>
      </c>
      <c r="F13" s="114">
        <v>431</v>
      </c>
      <c r="G13" s="114">
        <v>425</v>
      </c>
      <c r="H13" s="140">
        <v>428</v>
      </c>
      <c r="I13" s="115">
        <v>-7</v>
      </c>
      <c r="J13" s="116">
        <v>-1.6355140186915889</v>
      </c>
    </row>
    <row r="14" spans="1:15" s="287" customFormat="1" ht="24.95" customHeight="1" x14ac:dyDescent="0.2">
      <c r="A14" s="193" t="s">
        <v>215</v>
      </c>
      <c r="B14" s="199" t="s">
        <v>137</v>
      </c>
      <c r="C14" s="113">
        <v>11.514938840986565</v>
      </c>
      <c r="D14" s="115">
        <v>4594</v>
      </c>
      <c r="E14" s="114">
        <v>4700</v>
      </c>
      <c r="F14" s="114">
        <v>4784</v>
      </c>
      <c r="G14" s="114">
        <v>4882</v>
      </c>
      <c r="H14" s="140">
        <v>4827</v>
      </c>
      <c r="I14" s="115">
        <v>-233</v>
      </c>
      <c r="J14" s="116">
        <v>-4.8270147089289415</v>
      </c>
      <c r="K14" s="110"/>
      <c r="L14" s="110"/>
      <c r="M14" s="110"/>
      <c r="N14" s="110"/>
      <c r="O14" s="110"/>
    </row>
    <row r="15" spans="1:15" s="110" customFormat="1" ht="24.95" customHeight="1" x14ac:dyDescent="0.2">
      <c r="A15" s="193" t="s">
        <v>216</v>
      </c>
      <c r="B15" s="199" t="s">
        <v>217</v>
      </c>
      <c r="C15" s="113">
        <v>4.8074994986966111</v>
      </c>
      <c r="D15" s="115">
        <v>1918</v>
      </c>
      <c r="E15" s="114">
        <v>2002</v>
      </c>
      <c r="F15" s="114">
        <v>2029</v>
      </c>
      <c r="G15" s="114">
        <v>2083</v>
      </c>
      <c r="H15" s="140">
        <v>2041</v>
      </c>
      <c r="I15" s="115">
        <v>-123</v>
      </c>
      <c r="J15" s="116">
        <v>-6.0264576188143071</v>
      </c>
    </row>
    <row r="16" spans="1:15" s="287" customFormat="1" ht="24.95" customHeight="1" x14ac:dyDescent="0.2">
      <c r="A16" s="193" t="s">
        <v>218</v>
      </c>
      <c r="B16" s="199" t="s">
        <v>141</v>
      </c>
      <c r="C16" s="113">
        <v>4.872668939242029</v>
      </c>
      <c r="D16" s="115">
        <v>1944</v>
      </c>
      <c r="E16" s="114">
        <v>1957</v>
      </c>
      <c r="F16" s="114">
        <v>2013</v>
      </c>
      <c r="G16" s="114">
        <v>2063</v>
      </c>
      <c r="H16" s="140">
        <v>2047</v>
      </c>
      <c r="I16" s="115">
        <v>-103</v>
      </c>
      <c r="J16" s="116">
        <v>-5.0317537860283341</v>
      </c>
      <c r="K16" s="110"/>
      <c r="L16" s="110"/>
      <c r="M16" s="110"/>
      <c r="N16" s="110"/>
      <c r="O16" s="110"/>
    </row>
    <row r="17" spans="1:15" s="110" customFormat="1" ht="24.95" customHeight="1" x14ac:dyDescent="0.2">
      <c r="A17" s="193" t="s">
        <v>142</v>
      </c>
      <c r="B17" s="199" t="s">
        <v>220</v>
      </c>
      <c r="C17" s="113">
        <v>1.8347704030479246</v>
      </c>
      <c r="D17" s="115">
        <v>732</v>
      </c>
      <c r="E17" s="114">
        <v>741</v>
      </c>
      <c r="F17" s="114">
        <v>742</v>
      </c>
      <c r="G17" s="114">
        <v>736</v>
      </c>
      <c r="H17" s="140">
        <v>739</v>
      </c>
      <c r="I17" s="115">
        <v>-7</v>
      </c>
      <c r="J17" s="116">
        <v>-0.94722598105548039</v>
      </c>
    </row>
    <row r="18" spans="1:15" s="287" customFormat="1" ht="24.95" customHeight="1" x14ac:dyDescent="0.2">
      <c r="A18" s="201" t="s">
        <v>144</v>
      </c>
      <c r="B18" s="202" t="s">
        <v>145</v>
      </c>
      <c r="C18" s="113">
        <v>6.1560056145979543</v>
      </c>
      <c r="D18" s="115">
        <v>2456</v>
      </c>
      <c r="E18" s="114">
        <v>2399</v>
      </c>
      <c r="F18" s="114">
        <v>2442</v>
      </c>
      <c r="G18" s="114">
        <v>2381</v>
      </c>
      <c r="H18" s="140">
        <v>2308</v>
      </c>
      <c r="I18" s="115">
        <v>148</v>
      </c>
      <c r="J18" s="116">
        <v>6.4124783362218372</v>
      </c>
      <c r="K18" s="110"/>
      <c r="L18" s="110"/>
      <c r="M18" s="110"/>
      <c r="N18" s="110"/>
      <c r="O18" s="110"/>
    </row>
    <row r="19" spans="1:15" s="110" customFormat="1" ht="24.95" customHeight="1" x14ac:dyDescent="0.2">
      <c r="A19" s="193" t="s">
        <v>146</v>
      </c>
      <c r="B19" s="199" t="s">
        <v>147</v>
      </c>
      <c r="C19" s="113">
        <v>16.878885101263286</v>
      </c>
      <c r="D19" s="115">
        <v>6734</v>
      </c>
      <c r="E19" s="114">
        <v>6806</v>
      </c>
      <c r="F19" s="114">
        <v>6855</v>
      </c>
      <c r="G19" s="114">
        <v>6836</v>
      </c>
      <c r="H19" s="140">
        <v>6817</v>
      </c>
      <c r="I19" s="115">
        <v>-83</v>
      </c>
      <c r="J19" s="116">
        <v>-1.2175443743582222</v>
      </c>
    </row>
    <row r="20" spans="1:15" s="287" customFormat="1" ht="24.95" customHeight="1" x14ac:dyDescent="0.2">
      <c r="A20" s="193" t="s">
        <v>148</v>
      </c>
      <c r="B20" s="199" t="s">
        <v>149</v>
      </c>
      <c r="C20" s="113">
        <v>5.5419089633045919</v>
      </c>
      <c r="D20" s="115">
        <v>2211</v>
      </c>
      <c r="E20" s="114">
        <v>2199</v>
      </c>
      <c r="F20" s="114">
        <v>2237</v>
      </c>
      <c r="G20" s="114">
        <v>2223</v>
      </c>
      <c r="H20" s="140">
        <v>2242</v>
      </c>
      <c r="I20" s="115">
        <v>-31</v>
      </c>
      <c r="J20" s="116">
        <v>-1.3826940231935771</v>
      </c>
      <c r="K20" s="110"/>
      <c r="L20" s="110"/>
      <c r="M20" s="110"/>
      <c r="N20" s="110"/>
      <c r="O20" s="110"/>
    </row>
    <row r="21" spans="1:15" s="110" customFormat="1" ht="24.95" customHeight="1" x14ac:dyDescent="0.2">
      <c r="A21" s="201" t="s">
        <v>150</v>
      </c>
      <c r="B21" s="202" t="s">
        <v>151</v>
      </c>
      <c r="C21" s="113">
        <v>14.630539402446361</v>
      </c>
      <c r="D21" s="115">
        <v>5837</v>
      </c>
      <c r="E21" s="114">
        <v>6329</v>
      </c>
      <c r="F21" s="114">
        <v>6419</v>
      </c>
      <c r="G21" s="114">
        <v>6526</v>
      </c>
      <c r="H21" s="140">
        <v>6207</v>
      </c>
      <c r="I21" s="115">
        <v>-370</v>
      </c>
      <c r="J21" s="116">
        <v>-5.9610117609150954</v>
      </c>
    </row>
    <row r="22" spans="1:15" s="110" customFormat="1" ht="24.95" customHeight="1" x14ac:dyDescent="0.2">
      <c r="A22" s="201" t="s">
        <v>152</v>
      </c>
      <c r="B22" s="199" t="s">
        <v>153</v>
      </c>
      <c r="C22" s="113">
        <v>0.74944856627230805</v>
      </c>
      <c r="D22" s="115">
        <v>299</v>
      </c>
      <c r="E22" s="114">
        <v>303</v>
      </c>
      <c r="F22" s="114">
        <v>302</v>
      </c>
      <c r="G22" s="114">
        <v>300</v>
      </c>
      <c r="H22" s="140">
        <v>299</v>
      </c>
      <c r="I22" s="115">
        <v>0</v>
      </c>
      <c r="J22" s="116">
        <v>0</v>
      </c>
    </row>
    <row r="23" spans="1:15" s="110" customFormat="1" ht="24.95" customHeight="1" x14ac:dyDescent="0.2">
      <c r="A23" s="193" t="s">
        <v>154</v>
      </c>
      <c r="B23" s="199" t="s">
        <v>155</v>
      </c>
      <c r="C23" s="113">
        <v>1.1905955484259074</v>
      </c>
      <c r="D23" s="115">
        <v>475</v>
      </c>
      <c r="E23" s="114">
        <v>478</v>
      </c>
      <c r="F23" s="114">
        <v>478</v>
      </c>
      <c r="G23" s="114">
        <v>466</v>
      </c>
      <c r="H23" s="140">
        <v>452</v>
      </c>
      <c r="I23" s="115">
        <v>23</v>
      </c>
      <c r="J23" s="116">
        <v>5.0884955752212386</v>
      </c>
    </row>
    <row r="24" spans="1:15" s="110" customFormat="1" ht="24.95" customHeight="1" x14ac:dyDescent="0.2">
      <c r="A24" s="193" t="s">
        <v>156</v>
      </c>
      <c r="B24" s="199" t="s">
        <v>221</v>
      </c>
      <c r="C24" s="113">
        <v>6.4618006817726084</v>
      </c>
      <c r="D24" s="115">
        <v>2578</v>
      </c>
      <c r="E24" s="114">
        <v>2579</v>
      </c>
      <c r="F24" s="114">
        <v>2620</v>
      </c>
      <c r="G24" s="114">
        <v>2627</v>
      </c>
      <c r="H24" s="140">
        <v>2550</v>
      </c>
      <c r="I24" s="115">
        <v>28</v>
      </c>
      <c r="J24" s="116">
        <v>1.0980392156862746</v>
      </c>
    </row>
    <row r="25" spans="1:15" s="110" customFormat="1" ht="24.95" customHeight="1" x14ac:dyDescent="0.2">
      <c r="A25" s="193" t="s">
        <v>222</v>
      </c>
      <c r="B25" s="204" t="s">
        <v>159</v>
      </c>
      <c r="C25" s="113">
        <v>7.830358933226389</v>
      </c>
      <c r="D25" s="115">
        <v>3124</v>
      </c>
      <c r="E25" s="114">
        <v>3168</v>
      </c>
      <c r="F25" s="114">
        <v>3108</v>
      </c>
      <c r="G25" s="114">
        <v>3057</v>
      </c>
      <c r="H25" s="140">
        <v>3000</v>
      </c>
      <c r="I25" s="115">
        <v>124</v>
      </c>
      <c r="J25" s="116">
        <v>4.1333333333333337</v>
      </c>
    </row>
    <row r="26" spans="1:15" s="110" customFormat="1" ht="24.95" customHeight="1" x14ac:dyDescent="0.2">
      <c r="A26" s="201">
        <v>782.78300000000002</v>
      </c>
      <c r="B26" s="203" t="s">
        <v>160</v>
      </c>
      <c r="C26" s="113">
        <v>0.30078203328654501</v>
      </c>
      <c r="D26" s="115">
        <v>120</v>
      </c>
      <c r="E26" s="114">
        <v>145</v>
      </c>
      <c r="F26" s="114">
        <v>153</v>
      </c>
      <c r="G26" s="114">
        <v>165</v>
      </c>
      <c r="H26" s="140">
        <v>177</v>
      </c>
      <c r="I26" s="115">
        <v>-57</v>
      </c>
      <c r="J26" s="116">
        <v>-32.203389830508478</v>
      </c>
    </row>
    <row r="27" spans="1:15" s="110" customFormat="1" ht="24.95" customHeight="1" x14ac:dyDescent="0.2">
      <c r="A27" s="193" t="s">
        <v>161</v>
      </c>
      <c r="B27" s="199" t="s">
        <v>162</v>
      </c>
      <c r="C27" s="113">
        <v>2.4689191898937235</v>
      </c>
      <c r="D27" s="115">
        <v>985</v>
      </c>
      <c r="E27" s="114">
        <v>1033</v>
      </c>
      <c r="F27" s="114">
        <v>1044</v>
      </c>
      <c r="G27" s="114">
        <v>1049</v>
      </c>
      <c r="H27" s="140">
        <v>1024</v>
      </c>
      <c r="I27" s="115">
        <v>-39</v>
      </c>
      <c r="J27" s="116">
        <v>-3.80859375</v>
      </c>
    </row>
    <row r="28" spans="1:15" s="110" customFormat="1" ht="24.95" customHeight="1" x14ac:dyDescent="0.2">
      <c r="A28" s="193" t="s">
        <v>163</v>
      </c>
      <c r="B28" s="199" t="s">
        <v>164</v>
      </c>
      <c r="C28" s="113">
        <v>2.9852616803689593</v>
      </c>
      <c r="D28" s="115">
        <v>1191</v>
      </c>
      <c r="E28" s="114">
        <v>1191</v>
      </c>
      <c r="F28" s="114">
        <v>1147</v>
      </c>
      <c r="G28" s="114">
        <v>1174</v>
      </c>
      <c r="H28" s="140">
        <v>1147</v>
      </c>
      <c r="I28" s="115">
        <v>44</v>
      </c>
      <c r="J28" s="116">
        <v>3.8360941586748036</v>
      </c>
    </row>
    <row r="29" spans="1:15" s="110" customFormat="1" ht="24.95" customHeight="1" x14ac:dyDescent="0.2">
      <c r="A29" s="193">
        <v>86</v>
      </c>
      <c r="B29" s="199" t="s">
        <v>165</v>
      </c>
      <c r="C29" s="113">
        <v>6.2261880890314822</v>
      </c>
      <c r="D29" s="115">
        <v>2484</v>
      </c>
      <c r="E29" s="114">
        <v>2467</v>
      </c>
      <c r="F29" s="114">
        <v>2440</v>
      </c>
      <c r="G29" s="114">
        <v>2419</v>
      </c>
      <c r="H29" s="140">
        <v>2403</v>
      </c>
      <c r="I29" s="115">
        <v>81</v>
      </c>
      <c r="J29" s="116">
        <v>3.3707865168539324</v>
      </c>
    </row>
    <row r="30" spans="1:15" s="110" customFormat="1" ht="24.95" customHeight="1" x14ac:dyDescent="0.2">
      <c r="A30" s="193">
        <v>87.88</v>
      </c>
      <c r="B30" s="204" t="s">
        <v>166</v>
      </c>
      <c r="C30" s="113">
        <v>3.9427511529977943</v>
      </c>
      <c r="D30" s="115">
        <v>1573</v>
      </c>
      <c r="E30" s="114">
        <v>1593</v>
      </c>
      <c r="F30" s="114">
        <v>1586</v>
      </c>
      <c r="G30" s="114">
        <v>1591</v>
      </c>
      <c r="H30" s="140">
        <v>1565</v>
      </c>
      <c r="I30" s="115">
        <v>8</v>
      </c>
      <c r="J30" s="116">
        <v>0.51118210862619806</v>
      </c>
    </row>
    <row r="31" spans="1:15" s="110" customFormat="1" ht="24.95" customHeight="1" x14ac:dyDescent="0.2">
      <c r="A31" s="193" t="s">
        <v>167</v>
      </c>
      <c r="B31" s="199" t="s">
        <v>168</v>
      </c>
      <c r="C31" s="113">
        <v>9.7653900140364946</v>
      </c>
      <c r="D31" s="115">
        <v>3896</v>
      </c>
      <c r="E31" s="114">
        <v>4021</v>
      </c>
      <c r="F31" s="114">
        <v>4074</v>
      </c>
      <c r="G31" s="114">
        <v>4070</v>
      </c>
      <c r="H31" s="140">
        <v>4011</v>
      </c>
      <c r="I31" s="115">
        <v>-115</v>
      </c>
      <c r="J31" s="116">
        <v>-2.8671154325604586</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2.2984760376980149</v>
      </c>
      <c r="D34" s="115">
        <v>917</v>
      </c>
      <c r="E34" s="114">
        <v>894</v>
      </c>
      <c r="F34" s="114">
        <v>913</v>
      </c>
      <c r="G34" s="114">
        <v>875</v>
      </c>
      <c r="H34" s="140">
        <v>833</v>
      </c>
      <c r="I34" s="115">
        <v>84</v>
      </c>
      <c r="J34" s="116">
        <v>10.084033613445378</v>
      </c>
    </row>
    <row r="35" spans="1:10" s="110" customFormat="1" ht="24.95" customHeight="1" x14ac:dyDescent="0.2">
      <c r="A35" s="292" t="s">
        <v>171</v>
      </c>
      <c r="B35" s="293" t="s">
        <v>172</v>
      </c>
      <c r="C35" s="113">
        <v>18.726188089031481</v>
      </c>
      <c r="D35" s="115">
        <v>7471</v>
      </c>
      <c r="E35" s="114">
        <v>7517</v>
      </c>
      <c r="F35" s="114">
        <v>7657</v>
      </c>
      <c r="G35" s="114">
        <v>7688</v>
      </c>
      <c r="H35" s="140">
        <v>7563</v>
      </c>
      <c r="I35" s="115">
        <v>-92</v>
      </c>
      <c r="J35" s="116">
        <v>-1.2164484992727753</v>
      </c>
    </row>
    <row r="36" spans="1:10" s="110" customFormat="1" ht="24.95" customHeight="1" x14ac:dyDescent="0.2">
      <c r="A36" s="294" t="s">
        <v>173</v>
      </c>
      <c r="B36" s="295" t="s">
        <v>174</v>
      </c>
      <c r="C36" s="125">
        <v>78.972829356326443</v>
      </c>
      <c r="D36" s="143">
        <v>31507</v>
      </c>
      <c r="E36" s="144">
        <v>32312</v>
      </c>
      <c r="F36" s="144">
        <v>32463</v>
      </c>
      <c r="G36" s="144">
        <v>32503</v>
      </c>
      <c r="H36" s="145">
        <v>31894</v>
      </c>
      <c r="I36" s="143">
        <v>-387</v>
      </c>
      <c r="J36" s="146">
        <v>-1.213394368846805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39896</v>
      </c>
      <c r="F11" s="264">
        <v>40724</v>
      </c>
      <c r="G11" s="264">
        <v>41034</v>
      </c>
      <c r="H11" s="264">
        <v>41067</v>
      </c>
      <c r="I11" s="265">
        <v>40291</v>
      </c>
      <c r="J11" s="263">
        <v>-395</v>
      </c>
      <c r="K11" s="266">
        <v>-0.98036782407981926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42.497994786444757</v>
      </c>
      <c r="E13" s="115">
        <v>16955</v>
      </c>
      <c r="F13" s="114">
        <v>17341</v>
      </c>
      <c r="G13" s="114">
        <v>17604</v>
      </c>
      <c r="H13" s="114">
        <v>17653</v>
      </c>
      <c r="I13" s="140">
        <v>17185</v>
      </c>
      <c r="J13" s="115">
        <v>-230</v>
      </c>
      <c r="K13" s="116">
        <v>-1.3383764911259819</v>
      </c>
    </row>
    <row r="14" spans="1:15" ht="15.95" customHeight="1" x14ac:dyDescent="0.2">
      <c r="A14" s="306" t="s">
        <v>230</v>
      </c>
      <c r="B14" s="307"/>
      <c r="C14" s="308"/>
      <c r="D14" s="113">
        <v>46.964607980749953</v>
      </c>
      <c r="E14" s="115">
        <v>18737</v>
      </c>
      <c r="F14" s="114">
        <v>19071</v>
      </c>
      <c r="G14" s="114">
        <v>19142</v>
      </c>
      <c r="H14" s="114">
        <v>19174</v>
      </c>
      <c r="I14" s="140">
        <v>18941</v>
      </c>
      <c r="J14" s="115">
        <v>-204</v>
      </c>
      <c r="K14" s="116">
        <v>-1.0770286679689562</v>
      </c>
    </row>
    <row r="15" spans="1:15" ht="15.95" customHeight="1" x14ac:dyDescent="0.2">
      <c r="A15" s="306" t="s">
        <v>231</v>
      </c>
      <c r="B15" s="307"/>
      <c r="C15" s="308"/>
      <c r="D15" s="113">
        <v>4.8125125325847202</v>
      </c>
      <c r="E15" s="115">
        <v>1920</v>
      </c>
      <c r="F15" s="114">
        <v>1975</v>
      </c>
      <c r="G15" s="114">
        <v>1985</v>
      </c>
      <c r="H15" s="114">
        <v>1896</v>
      </c>
      <c r="I15" s="140">
        <v>1868</v>
      </c>
      <c r="J15" s="115">
        <v>52</v>
      </c>
      <c r="K15" s="116">
        <v>2.78372591006424</v>
      </c>
    </row>
    <row r="16" spans="1:15" ht="15.95" customHeight="1" x14ac:dyDescent="0.2">
      <c r="A16" s="306" t="s">
        <v>232</v>
      </c>
      <c r="B16" s="307"/>
      <c r="C16" s="308"/>
      <c r="D16" s="113">
        <v>2.6243232404251051</v>
      </c>
      <c r="E16" s="115">
        <v>1047</v>
      </c>
      <c r="F16" s="114">
        <v>1062</v>
      </c>
      <c r="G16" s="114">
        <v>1042</v>
      </c>
      <c r="H16" s="114">
        <v>1057</v>
      </c>
      <c r="I16" s="140">
        <v>1029</v>
      </c>
      <c r="J16" s="115">
        <v>18</v>
      </c>
      <c r="K16" s="116">
        <v>1.749271137026239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1.8523160216563064</v>
      </c>
      <c r="E18" s="115">
        <v>739</v>
      </c>
      <c r="F18" s="114">
        <v>728</v>
      </c>
      <c r="G18" s="114">
        <v>714</v>
      </c>
      <c r="H18" s="114">
        <v>671</v>
      </c>
      <c r="I18" s="140">
        <v>639</v>
      </c>
      <c r="J18" s="115">
        <v>100</v>
      </c>
      <c r="K18" s="116">
        <v>15.649452269170579</v>
      </c>
    </row>
    <row r="19" spans="1:11" ht="14.1" customHeight="1" x14ac:dyDescent="0.2">
      <c r="A19" s="306" t="s">
        <v>235</v>
      </c>
      <c r="B19" s="307" t="s">
        <v>236</v>
      </c>
      <c r="C19" s="308"/>
      <c r="D19" s="113">
        <v>1.3434930820132345</v>
      </c>
      <c r="E19" s="115">
        <v>536</v>
      </c>
      <c r="F19" s="114">
        <v>525</v>
      </c>
      <c r="G19" s="114">
        <v>515</v>
      </c>
      <c r="H19" s="114">
        <v>480</v>
      </c>
      <c r="I19" s="140">
        <v>455</v>
      </c>
      <c r="J19" s="115">
        <v>81</v>
      </c>
      <c r="K19" s="116">
        <v>17.802197802197803</v>
      </c>
    </row>
    <row r="20" spans="1:11" ht="14.1" customHeight="1" x14ac:dyDescent="0.2">
      <c r="A20" s="306">
        <v>12</v>
      </c>
      <c r="B20" s="307" t="s">
        <v>237</v>
      </c>
      <c r="C20" s="308"/>
      <c r="D20" s="113">
        <v>0.98255464206938037</v>
      </c>
      <c r="E20" s="115">
        <v>392</v>
      </c>
      <c r="F20" s="114">
        <v>387</v>
      </c>
      <c r="G20" s="114">
        <v>428</v>
      </c>
      <c r="H20" s="114">
        <v>445</v>
      </c>
      <c r="I20" s="140">
        <v>404</v>
      </c>
      <c r="J20" s="115">
        <v>-12</v>
      </c>
      <c r="K20" s="116">
        <v>-2.9702970297029703</v>
      </c>
    </row>
    <row r="21" spans="1:11" ht="14.1" customHeight="1" x14ac:dyDescent="0.2">
      <c r="A21" s="306">
        <v>21</v>
      </c>
      <c r="B21" s="307" t="s">
        <v>238</v>
      </c>
      <c r="C21" s="308"/>
      <c r="D21" s="113">
        <v>0.23561259274112692</v>
      </c>
      <c r="E21" s="115">
        <v>94</v>
      </c>
      <c r="F21" s="114">
        <v>104</v>
      </c>
      <c r="G21" s="114">
        <v>94</v>
      </c>
      <c r="H21" s="114">
        <v>100</v>
      </c>
      <c r="I21" s="140">
        <v>100</v>
      </c>
      <c r="J21" s="115">
        <v>-6</v>
      </c>
      <c r="K21" s="116">
        <v>-6</v>
      </c>
    </row>
    <row r="22" spans="1:11" ht="14.1" customHeight="1" x14ac:dyDescent="0.2">
      <c r="A22" s="306">
        <v>22</v>
      </c>
      <c r="B22" s="307" t="s">
        <v>239</v>
      </c>
      <c r="C22" s="308"/>
      <c r="D22" s="113">
        <v>0.97503509123721677</v>
      </c>
      <c r="E22" s="115">
        <v>389</v>
      </c>
      <c r="F22" s="114">
        <v>368</v>
      </c>
      <c r="G22" s="114">
        <v>377</v>
      </c>
      <c r="H22" s="114">
        <v>371</v>
      </c>
      <c r="I22" s="140">
        <v>380</v>
      </c>
      <c r="J22" s="115">
        <v>9</v>
      </c>
      <c r="K22" s="116">
        <v>2.3684210526315788</v>
      </c>
    </row>
    <row r="23" spans="1:11" ht="14.1" customHeight="1" x14ac:dyDescent="0.2">
      <c r="A23" s="306">
        <v>23</v>
      </c>
      <c r="B23" s="307" t="s">
        <v>240</v>
      </c>
      <c r="C23" s="308"/>
      <c r="D23" s="113">
        <v>0.42109484660116303</v>
      </c>
      <c r="E23" s="115">
        <v>168</v>
      </c>
      <c r="F23" s="114">
        <v>179</v>
      </c>
      <c r="G23" s="114">
        <v>175</v>
      </c>
      <c r="H23" s="114">
        <v>179</v>
      </c>
      <c r="I23" s="140">
        <v>176</v>
      </c>
      <c r="J23" s="115">
        <v>-8</v>
      </c>
      <c r="K23" s="116">
        <v>-4.5454545454545459</v>
      </c>
    </row>
    <row r="24" spans="1:11" ht="14.1" customHeight="1" x14ac:dyDescent="0.2">
      <c r="A24" s="306">
        <v>24</v>
      </c>
      <c r="B24" s="307" t="s">
        <v>241</v>
      </c>
      <c r="C24" s="308"/>
      <c r="D24" s="113">
        <v>1.503910166432725</v>
      </c>
      <c r="E24" s="115">
        <v>600</v>
      </c>
      <c r="F24" s="114">
        <v>609</v>
      </c>
      <c r="G24" s="114">
        <v>644</v>
      </c>
      <c r="H24" s="114">
        <v>650</v>
      </c>
      <c r="I24" s="140">
        <v>652</v>
      </c>
      <c r="J24" s="115">
        <v>-52</v>
      </c>
      <c r="K24" s="116">
        <v>-7.9754601226993866</v>
      </c>
    </row>
    <row r="25" spans="1:11" ht="14.1" customHeight="1" x14ac:dyDescent="0.2">
      <c r="A25" s="306">
        <v>25</v>
      </c>
      <c r="B25" s="307" t="s">
        <v>242</v>
      </c>
      <c r="C25" s="308"/>
      <c r="D25" s="113">
        <v>2.1556045718869061</v>
      </c>
      <c r="E25" s="115">
        <v>860</v>
      </c>
      <c r="F25" s="114">
        <v>870</v>
      </c>
      <c r="G25" s="114">
        <v>887</v>
      </c>
      <c r="H25" s="114">
        <v>879</v>
      </c>
      <c r="I25" s="140">
        <v>868</v>
      </c>
      <c r="J25" s="115">
        <v>-8</v>
      </c>
      <c r="K25" s="116">
        <v>-0.92165898617511521</v>
      </c>
    </row>
    <row r="26" spans="1:11" ht="14.1" customHeight="1" x14ac:dyDescent="0.2">
      <c r="A26" s="306">
        <v>26</v>
      </c>
      <c r="B26" s="307" t="s">
        <v>243</v>
      </c>
      <c r="C26" s="308"/>
      <c r="D26" s="113">
        <v>1.1229195909364347</v>
      </c>
      <c r="E26" s="115">
        <v>448</v>
      </c>
      <c r="F26" s="114">
        <v>451</v>
      </c>
      <c r="G26" s="114">
        <v>456</v>
      </c>
      <c r="H26" s="114">
        <v>468</v>
      </c>
      <c r="I26" s="140">
        <v>467</v>
      </c>
      <c r="J26" s="115">
        <v>-19</v>
      </c>
      <c r="K26" s="116">
        <v>-4.0685224839400425</v>
      </c>
    </row>
    <row r="27" spans="1:11" ht="14.1" customHeight="1" x14ac:dyDescent="0.2">
      <c r="A27" s="306">
        <v>27</v>
      </c>
      <c r="B27" s="307" t="s">
        <v>244</v>
      </c>
      <c r="C27" s="308"/>
      <c r="D27" s="113">
        <v>0.46119911770603567</v>
      </c>
      <c r="E27" s="115">
        <v>184</v>
      </c>
      <c r="F27" s="114">
        <v>198</v>
      </c>
      <c r="G27" s="114">
        <v>189</v>
      </c>
      <c r="H27" s="114">
        <v>179</v>
      </c>
      <c r="I27" s="140">
        <v>177</v>
      </c>
      <c r="J27" s="115">
        <v>7</v>
      </c>
      <c r="K27" s="116">
        <v>3.9548022598870056</v>
      </c>
    </row>
    <row r="28" spans="1:11" ht="14.1" customHeight="1" x14ac:dyDescent="0.2">
      <c r="A28" s="306">
        <v>28</v>
      </c>
      <c r="B28" s="307" t="s">
        <v>245</v>
      </c>
      <c r="C28" s="308"/>
      <c r="D28" s="113">
        <v>0.66172047323039906</v>
      </c>
      <c r="E28" s="115">
        <v>264</v>
      </c>
      <c r="F28" s="114">
        <v>268</v>
      </c>
      <c r="G28" s="114">
        <v>293</v>
      </c>
      <c r="H28" s="114">
        <v>307</v>
      </c>
      <c r="I28" s="140">
        <v>321</v>
      </c>
      <c r="J28" s="115">
        <v>-57</v>
      </c>
      <c r="K28" s="116">
        <v>-17.757009345794394</v>
      </c>
    </row>
    <row r="29" spans="1:11" ht="14.1" customHeight="1" x14ac:dyDescent="0.2">
      <c r="A29" s="306">
        <v>29</v>
      </c>
      <c r="B29" s="307" t="s">
        <v>246</v>
      </c>
      <c r="C29" s="308"/>
      <c r="D29" s="113">
        <v>4.5142370162422294</v>
      </c>
      <c r="E29" s="115">
        <v>1801</v>
      </c>
      <c r="F29" s="114">
        <v>1914</v>
      </c>
      <c r="G29" s="114">
        <v>1959</v>
      </c>
      <c r="H29" s="114">
        <v>2005</v>
      </c>
      <c r="I29" s="140">
        <v>1871</v>
      </c>
      <c r="J29" s="115">
        <v>-70</v>
      </c>
      <c r="K29" s="116">
        <v>-3.7413148049171565</v>
      </c>
    </row>
    <row r="30" spans="1:11" ht="14.1" customHeight="1" x14ac:dyDescent="0.2">
      <c r="A30" s="306" t="s">
        <v>247</v>
      </c>
      <c r="B30" s="307" t="s">
        <v>248</v>
      </c>
      <c r="C30" s="308"/>
      <c r="D30" s="113">
        <v>1.1028674553839983</v>
      </c>
      <c r="E30" s="115">
        <v>440</v>
      </c>
      <c r="F30" s="114">
        <v>466</v>
      </c>
      <c r="G30" s="114">
        <v>464</v>
      </c>
      <c r="H30" s="114">
        <v>464</v>
      </c>
      <c r="I30" s="140">
        <v>448</v>
      </c>
      <c r="J30" s="115">
        <v>-8</v>
      </c>
      <c r="K30" s="116">
        <v>-1.7857142857142858</v>
      </c>
    </row>
    <row r="31" spans="1:11" ht="14.1" customHeight="1" x14ac:dyDescent="0.2">
      <c r="A31" s="306" t="s">
        <v>249</v>
      </c>
      <c r="B31" s="307" t="s">
        <v>250</v>
      </c>
      <c r="C31" s="308"/>
      <c r="D31" s="113">
        <v>3.3863043914176858</v>
      </c>
      <c r="E31" s="115">
        <v>1351</v>
      </c>
      <c r="F31" s="114">
        <v>1438</v>
      </c>
      <c r="G31" s="114">
        <v>1484</v>
      </c>
      <c r="H31" s="114">
        <v>1531</v>
      </c>
      <c r="I31" s="140">
        <v>1415</v>
      </c>
      <c r="J31" s="115">
        <v>-64</v>
      </c>
      <c r="K31" s="116">
        <v>-4.5229681978798588</v>
      </c>
    </row>
    <row r="32" spans="1:11" ht="14.1" customHeight="1" x14ac:dyDescent="0.2">
      <c r="A32" s="306">
        <v>31</v>
      </c>
      <c r="B32" s="307" t="s">
        <v>251</v>
      </c>
      <c r="C32" s="308"/>
      <c r="D32" s="113">
        <v>0.18798877080409063</v>
      </c>
      <c r="E32" s="115">
        <v>75</v>
      </c>
      <c r="F32" s="114">
        <v>73</v>
      </c>
      <c r="G32" s="114">
        <v>73</v>
      </c>
      <c r="H32" s="114">
        <v>69</v>
      </c>
      <c r="I32" s="140">
        <v>70</v>
      </c>
      <c r="J32" s="115">
        <v>5</v>
      </c>
      <c r="K32" s="116">
        <v>7.1428571428571432</v>
      </c>
    </row>
    <row r="33" spans="1:11" ht="14.1" customHeight="1" x14ac:dyDescent="0.2">
      <c r="A33" s="306">
        <v>32</v>
      </c>
      <c r="B33" s="307" t="s">
        <v>252</v>
      </c>
      <c r="C33" s="308"/>
      <c r="D33" s="113">
        <v>1.3710647683978343</v>
      </c>
      <c r="E33" s="115">
        <v>547</v>
      </c>
      <c r="F33" s="114">
        <v>498</v>
      </c>
      <c r="G33" s="114">
        <v>543</v>
      </c>
      <c r="H33" s="114">
        <v>504</v>
      </c>
      <c r="I33" s="140">
        <v>487</v>
      </c>
      <c r="J33" s="115">
        <v>60</v>
      </c>
      <c r="K33" s="116">
        <v>12.320328542094456</v>
      </c>
    </row>
    <row r="34" spans="1:11" ht="14.1" customHeight="1" x14ac:dyDescent="0.2">
      <c r="A34" s="306">
        <v>33</v>
      </c>
      <c r="B34" s="307" t="s">
        <v>253</v>
      </c>
      <c r="C34" s="308"/>
      <c r="D34" s="113">
        <v>0.82965710848205332</v>
      </c>
      <c r="E34" s="115">
        <v>331</v>
      </c>
      <c r="F34" s="114">
        <v>319</v>
      </c>
      <c r="G34" s="114">
        <v>318</v>
      </c>
      <c r="H34" s="114">
        <v>315</v>
      </c>
      <c r="I34" s="140">
        <v>307</v>
      </c>
      <c r="J34" s="115">
        <v>24</v>
      </c>
      <c r="K34" s="116">
        <v>7.8175895765472312</v>
      </c>
    </row>
    <row r="35" spans="1:11" ht="14.1" customHeight="1" x14ac:dyDescent="0.2">
      <c r="A35" s="306">
        <v>34</v>
      </c>
      <c r="B35" s="307" t="s">
        <v>254</v>
      </c>
      <c r="C35" s="308"/>
      <c r="D35" s="113">
        <v>4.5969520753960298</v>
      </c>
      <c r="E35" s="115">
        <v>1834</v>
      </c>
      <c r="F35" s="114">
        <v>1844</v>
      </c>
      <c r="G35" s="114">
        <v>1839</v>
      </c>
      <c r="H35" s="114">
        <v>1820</v>
      </c>
      <c r="I35" s="140">
        <v>1801</v>
      </c>
      <c r="J35" s="115">
        <v>33</v>
      </c>
      <c r="K35" s="116">
        <v>1.8323153803442531</v>
      </c>
    </row>
    <row r="36" spans="1:11" ht="14.1" customHeight="1" x14ac:dyDescent="0.2">
      <c r="A36" s="306">
        <v>41</v>
      </c>
      <c r="B36" s="307" t="s">
        <v>255</v>
      </c>
      <c r="C36" s="308"/>
      <c r="D36" s="113">
        <v>0.28824944856627233</v>
      </c>
      <c r="E36" s="115">
        <v>115</v>
      </c>
      <c r="F36" s="114">
        <v>114</v>
      </c>
      <c r="G36" s="114">
        <v>113</v>
      </c>
      <c r="H36" s="114">
        <v>113</v>
      </c>
      <c r="I36" s="140">
        <v>117</v>
      </c>
      <c r="J36" s="115">
        <v>-2</v>
      </c>
      <c r="K36" s="116">
        <v>-1.7094017094017093</v>
      </c>
    </row>
    <row r="37" spans="1:11" ht="14.1" customHeight="1" x14ac:dyDescent="0.2">
      <c r="A37" s="306">
        <v>42</v>
      </c>
      <c r="B37" s="307" t="s">
        <v>256</v>
      </c>
      <c r="C37" s="308"/>
      <c r="D37" s="113">
        <v>1.503910166432725E-2</v>
      </c>
      <c r="E37" s="115">
        <v>6</v>
      </c>
      <c r="F37" s="114">
        <v>7</v>
      </c>
      <c r="G37" s="114">
        <v>7</v>
      </c>
      <c r="H37" s="114">
        <v>8</v>
      </c>
      <c r="I37" s="140">
        <v>8</v>
      </c>
      <c r="J37" s="115">
        <v>-2</v>
      </c>
      <c r="K37" s="116">
        <v>-25</v>
      </c>
    </row>
    <row r="38" spans="1:11" ht="14.1" customHeight="1" x14ac:dyDescent="0.2">
      <c r="A38" s="306">
        <v>43</v>
      </c>
      <c r="B38" s="307" t="s">
        <v>257</v>
      </c>
      <c r="C38" s="308"/>
      <c r="D38" s="113">
        <v>0.2982755163424905</v>
      </c>
      <c r="E38" s="115">
        <v>119</v>
      </c>
      <c r="F38" s="114">
        <v>116</v>
      </c>
      <c r="G38" s="114">
        <v>121</v>
      </c>
      <c r="H38" s="114">
        <v>120</v>
      </c>
      <c r="I38" s="140">
        <v>120</v>
      </c>
      <c r="J38" s="115">
        <v>-1</v>
      </c>
      <c r="K38" s="116">
        <v>-0.83333333333333337</v>
      </c>
    </row>
    <row r="39" spans="1:11" ht="14.1" customHeight="1" x14ac:dyDescent="0.2">
      <c r="A39" s="306">
        <v>51</v>
      </c>
      <c r="B39" s="307" t="s">
        <v>258</v>
      </c>
      <c r="C39" s="308"/>
      <c r="D39" s="113">
        <v>5.1935031080810106</v>
      </c>
      <c r="E39" s="115">
        <v>2072</v>
      </c>
      <c r="F39" s="114">
        <v>2132</v>
      </c>
      <c r="G39" s="114">
        <v>2252</v>
      </c>
      <c r="H39" s="114">
        <v>2197</v>
      </c>
      <c r="I39" s="140">
        <v>2240</v>
      </c>
      <c r="J39" s="115">
        <v>-168</v>
      </c>
      <c r="K39" s="116">
        <v>-7.5</v>
      </c>
    </row>
    <row r="40" spans="1:11" ht="14.1" customHeight="1" x14ac:dyDescent="0.2">
      <c r="A40" s="306" t="s">
        <v>259</v>
      </c>
      <c r="B40" s="307" t="s">
        <v>260</v>
      </c>
      <c r="C40" s="308"/>
      <c r="D40" s="113">
        <v>4.9553839983958294</v>
      </c>
      <c r="E40" s="115">
        <v>1977</v>
      </c>
      <c r="F40" s="114">
        <v>2039</v>
      </c>
      <c r="G40" s="114">
        <v>2147</v>
      </c>
      <c r="H40" s="114">
        <v>2096</v>
      </c>
      <c r="I40" s="140">
        <v>2159</v>
      </c>
      <c r="J40" s="115">
        <v>-182</v>
      </c>
      <c r="K40" s="116">
        <v>-8.4298286243631306</v>
      </c>
    </row>
    <row r="41" spans="1:11" ht="14.1" customHeight="1" x14ac:dyDescent="0.2">
      <c r="A41" s="306"/>
      <c r="B41" s="307" t="s">
        <v>261</v>
      </c>
      <c r="C41" s="308"/>
      <c r="D41" s="113">
        <v>3.561760577501504</v>
      </c>
      <c r="E41" s="115">
        <v>1421</v>
      </c>
      <c r="F41" s="114">
        <v>1475</v>
      </c>
      <c r="G41" s="114">
        <v>1551</v>
      </c>
      <c r="H41" s="114">
        <v>1505</v>
      </c>
      <c r="I41" s="140">
        <v>1568</v>
      </c>
      <c r="J41" s="115">
        <v>-147</v>
      </c>
      <c r="K41" s="116">
        <v>-9.375</v>
      </c>
    </row>
    <row r="42" spans="1:11" ht="14.1" customHeight="1" x14ac:dyDescent="0.2">
      <c r="A42" s="306">
        <v>52</v>
      </c>
      <c r="B42" s="307" t="s">
        <v>262</v>
      </c>
      <c r="C42" s="308"/>
      <c r="D42" s="113">
        <v>6.0381993182273916</v>
      </c>
      <c r="E42" s="115">
        <v>2409</v>
      </c>
      <c r="F42" s="114">
        <v>2403</v>
      </c>
      <c r="G42" s="114">
        <v>2471</v>
      </c>
      <c r="H42" s="114">
        <v>2473</v>
      </c>
      <c r="I42" s="140">
        <v>2446</v>
      </c>
      <c r="J42" s="115">
        <v>-37</v>
      </c>
      <c r="K42" s="116">
        <v>-1.5126737530662306</v>
      </c>
    </row>
    <row r="43" spans="1:11" ht="14.1" customHeight="1" x14ac:dyDescent="0.2">
      <c r="A43" s="306" t="s">
        <v>263</v>
      </c>
      <c r="B43" s="307" t="s">
        <v>264</v>
      </c>
      <c r="C43" s="308"/>
      <c r="D43" s="113">
        <v>5.6922999799478644</v>
      </c>
      <c r="E43" s="115">
        <v>2271</v>
      </c>
      <c r="F43" s="114">
        <v>2276</v>
      </c>
      <c r="G43" s="114">
        <v>2312</v>
      </c>
      <c r="H43" s="114">
        <v>2322</v>
      </c>
      <c r="I43" s="140">
        <v>2311</v>
      </c>
      <c r="J43" s="115">
        <v>-40</v>
      </c>
      <c r="K43" s="116">
        <v>-1.7308524448290783</v>
      </c>
    </row>
    <row r="44" spans="1:11" ht="14.1" customHeight="1" x14ac:dyDescent="0.2">
      <c r="A44" s="306">
        <v>53</v>
      </c>
      <c r="B44" s="307" t="s">
        <v>265</v>
      </c>
      <c r="C44" s="308"/>
      <c r="D44" s="113">
        <v>1.6743533186284338</v>
      </c>
      <c r="E44" s="115">
        <v>668</v>
      </c>
      <c r="F44" s="114">
        <v>689</v>
      </c>
      <c r="G44" s="114">
        <v>675</v>
      </c>
      <c r="H44" s="114">
        <v>678</v>
      </c>
      <c r="I44" s="140">
        <v>650</v>
      </c>
      <c r="J44" s="115">
        <v>18</v>
      </c>
      <c r="K44" s="116">
        <v>2.7692307692307692</v>
      </c>
    </row>
    <row r="45" spans="1:11" ht="14.1" customHeight="1" x14ac:dyDescent="0.2">
      <c r="A45" s="306" t="s">
        <v>266</v>
      </c>
      <c r="B45" s="307" t="s">
        <v>267</v>
      </c>
      <c r="C45" s="308"/>
      <c r="D45" s="113">
        <v>1.6492881491878886</v>
      </c>
      <c r="E45" s="115">
        <v>658</v>
      </c>
      <c r="F45" s="114">
        <v>680</v>
      </c>
      <c r="G45" s="114">
        <v>665</v>
      </c>
      <c r="H45" s="114">
        <v>667</v>
      </c>
      <c r="I45" s="140">
        <v>639</v>
      </c>
      <c r="J45" s="115">
        <v>19</v>
      </c>
      <c r="K45" s="116">
        <v>2.9733959311424099</v>
      </c>
    </row>
    <row r="46" spans="1:11" ht="14.1" customHeight="1" x14ac:dyDescent="0.2">
      <c r="A46" s="306">
        <v>54</v>
      </c>
      <c r="B46" s="307" t="s">
        <v>268</v>
      </c>
      <c r="C46" s="308"/>
      <c r="D46" s="113">
        <v>14.567876478844997</v>
      </c>
      <c r="E46" s="115">
        <v>5812</v>
      </c>
      <c r="F46" s="114">
        <v>5897</v>
      </c>
      <c r="G46" s="114">
        <v>5899</v>
      </c>
      <c r="H46" s="114">
        <v>5857</v>
      </c>
      <c r="I46" s="140">
        <v>5813</v>
      </c>
      <c r="J46" s="115">
        <v>-1</v>
      </c>
      <c r="K46" s="116">
        <v>-1.7202821262687081E-2</v>
      </c>
    </row>
    <row r="47" spans="1:11" ht="14.1" customHeight="1" x14ac:dyDescent="0.2">
      <c r="A47" s="306">
        <v>61</v>
      </c>
      <c r="B47" s="307" t="s">
        <v>269</v>
      </c>
      <c r="C47" s="308"/>
      <c r="D47" s="113">
        <v>0.53138159213956282</v>
      </c>
      <c r="E47" s="115">
        <v>212</v>
      </c>
      <c r="F47" s="114">
        <v>208</v>
      </c>
      <c r="G47" s="114">
        <v>213</v>
      </c>
      <c r="H47" s="114">
        <v>215</v>
      </c>
      <c r="I47" s="140">
        <v>208</v>
      </c>
      <c r="J47" s="115">
        <v>4</v>
      </c>
      <c r="K47" s="116">
        <v>1.9230769230769231</v>
      </c>
    </row>
    <row r="48" spans="1:11" ht="14.1" customHeight="1" x14ac:dyDescent="0.2">
      <c r="A48" s="306">
        <v>62</v>
      </c>
      <c r="B48" s="307" t="s">
        <v>270</v>
      </c>
      <c r="C48" s="308"/>
      <c r="D48" s="113">
        <v>9.9508722678965302</v>
      </c>
      <c r="E48" s="115">
        <v>3970</v>
      </c>
      <c r="F48" s="114">
        <v>4041</v>
      </c>
      <c r="G48" s="114">
        <v>4058</v>
      </c>
      <c r="H48" s="114">
        <v>4200</v>
      </c>
      <c r="I48" s="140">
        <v>4030</v>
      </c>
      <c r="J48" s="115">
        <v>-60</v>
      </c>
      <c r="K48" s="116">
        <v>-1.4888337468982631</v>
      </c>
    </row>
    <row r="49" spans="1:11" ht="14.1" customHeight="1" x14ac:dyDescent="0.2">
      <c r="A49" s="306">
        <v>63</v>
      </c>
      <c r="B49" s="307" t="s">
        <v>271</v>
      </c>
      <c r="C49" s="308"/>
      <c r="D49" s="113">
        <v>11.547523561259274</v>
      </c>
      <c r="E49" s="115">
        <v>4607</v>
      </c>
      <c r="F49" s="114">
        <v>5038</v>
      </c>
      <c r="G49" s="114">
        <v>5038</v>
      </c>
      <c r="H49" s="114">
        <v>5062</v>
      </c>
      <c r="I49" s="140">
        <v>4835</v>
      </c>
      <c r="J49" s="115">
        <v>-228</v>
      </c>
      <c r="K49" s="116">
        <v>-4.7156153050672183</v>
      </c>
    </row>
    <row r="50" spans="1:11" ht="14.1" customHeight="1" x14ac:dyDescent="0.2">
      <c r="A50" s="306" t="s">
        <v>272</v>
      </c>
      <c r="B50" s="307" t="s">
        <v>273</v>
      </c>
      <c r="C50" s="308"/>
      <c r="D50" s="113">
        <v>0.88981351513936235</v>
      </c>
      <c r="E50" s="115">
        <v>355</v>
      </c>
      <c r="F50" s="114">
        <v>366</v>
      </c>
      <c r="G50" s="114">
        <v>383</v>
      </c>
      <c r="H50" s="114">
        <v>382</v>
      </c>
      <c r="I50" s="140">
        <v>380</v>
      </c>
      <c r="J50" s="115">
        <v>-25</v>
      </c>
      <c r="K50" s="116">
        <v>-6.5789473684210522</v>
      </c>
    </row>
    <row r="51" spans="1:11" ht="14.1" customHeight="1" x14ac:dyDescent="0.2">
      <c r="A51" s="306" t="s">
        <v>274</v>
      </c>
      <c r="B51" s="307" t="s">
        <v>275</v>
      </c>
      <c r="C51" s="308"/>
      <c r="D51" s="113">
        <v>10.168939242029277</v>
      </c>
      <c r="E51" s="115">
        <v>4057</v>
      </c>
      <c r="F51" s="114">
        <v>4471</v>
      </c>
      <c r="G51" s="114">
        <v>4430</v>
      </c>
      <c r="H51" s="114">
        <v>4454</v>
      </c>
      <c r="I51" s="140">
        <v>4245</v>
      </c>
      <c r="J51" s="115">
        <v>-188</v>
      </c>
      <c r="K51" s="116">
        <v>-4.428739693757362</v>
      </c>
    </row>
    <row r="52" spans="1:11" ht="14.1" customHeight="1" x14ac:dyDescent="0.2">
      <c r="A52" s="306">
        <v>71</v>
      </c>
      <c r="B52" s="307" t="s">
        <v>276</v>
      </c>
      <c r="C52" s="308"/>
      <c r="D52" s="113">
        <v>11.675355925406055</v>
      </c>
      <c r="E52" s="115">
        <v>4658</v>
      </c>
      <c r="F52" s="114">
        <v>4642</v>
      </c>
      <c r="G52" s="114">
        <v>4659</v>
      </c>
      <c r="H52" s="114">
        <v>4611</v>
      </c>
      <c r="I52" s="140">
        <v>4606</v>
      </c>
      <c r="J52" s="115">
        <v>52</v>
      </c>
      <c r="K52" s="116">
        <v>1.1289622231871472</v>
      </c>
    </row>
    <row r="53" spans="1:11" ht="14.1" customHeight="1" x14ac:dyDescent="0.2">
      <c r="A53" s="306" t="s">
        <v>277</v>
      </c>
      <c r="B53" s="307" t="s">
        <v>278</v>
      </c>
      <c r="C53" s="308"/>
      <c r="D53" s="113">
        <v>0.78704632043312617</v>
      </c>
      <c r="E53" s="115">
        <v>314</v>
      </c>
      <c r="F53" s="114">
        <v>307</v>
      </c>
      <c r="G53" s="114">
        <v>300</v>
      </c>
      <c r="H53" s="114">
        <v>293</v>
      </c>
      <c r="I53" s="140">
        <v>286</v>
      </c>
      <c r="J53" s="115">
        <v>28</v>
      </c>
      <c r="K53" s="116">
        <v>9.79020979020979</v>
      </c>
    </row>
    <row r="54" spans="1:11" ht="14.1" customHeight="1" x14ac:dyDescent="0.2">
      <c r="A54" s="306" t="s">
        <v>279</v>
      </c>
      <c r="B54" s="307" t="s">
        <v>280</v>
      </c>
      <c r="C54" s="308"/>
      <c r="D54" s="113">
        <v>10.356928012833366</v>
      </c>
      <c r="E54" s="115">
        <v>4132</v>
      </c>
      <c r="F54" s="114">
        <v>4116</v>
      </c>
      <c r="G54" s="114">
        <v>4132</v>
      </c>
      <c r="H54" s="114">
        <v>4098</v>
      </c>
      <c r="I54" s="140">
        <v>4103</v>
      </c>
      <c r="J54" s="115">
        <v>29</v>
      </c>
      <c r="K54" s="116">
        <v>0.70679990251035829</v>
      </c>
    </row>
    <row r="55" spans="1:11" ht="14.1" customHeight="1" x14ac:dyDescent="0.2">
      <c r="A55" s="306">
        <v>72</v>
      </c>
      <c r="B55" s="307" t="s">
        <v>281</v>
      </c>
      <c r="C55" s="308"/>
      <c r="D55" s="113">
        <v>1.3585321836775617</v>
      </c>
      <c r="E55" s="115">
        <v>542</v>
      </c>
      <c r="F55" s="114">
        <v>547</v>
      </c>
      <c r="G55" s="114">
        <v>534</v>
      </c>
      <c r="H55" s="114">
        <v>530</v>
      </c>
      <c r="I55" s="140">
        <v>515</v>
      </c>
      <c r="J55" s="115">
        <v>27</v>
      </c>
      <c r="K55" s="116">
        <v>5.2427184466019421</v>
      </c>
    </row>
    <row r="56" spans="1:11" ht="14.1" customHeight="1" x14ac:dyDescent="0.2">
      <c r="A56" s="306" t="s">
        <v>282</v>
      </c>
      <c r="B56" s="307" t="s">
        <v>283</v>
      </c>
      <c r="C56" s="308"/>
      <c r="D56" s="113">
        <v>0.15791056747543614</v>
      </c>
      <c r="E56" s="115">
        <v>63</v>
      </c>
      <c r="F56" s="114">
        <v>66</v>
      </c>
      <c r="G56" s="114">
        <v>68</v>
      </c>
      <c r="H56" s="114">
        <v>70</v>
      </c>
      <c r="I56" s="140">
        <v>65</v>
      </c>
      <c r="J56" s="115">
        <v>-2</v>
      </c>
      <c r="K56" s="116">
        <v>-3.0769230769230771</v>
      </c>
    </row>
    <row r="57" spans="1:11" ht="14.1" customHeight="1" x14ac:dyDescent="0.2">
      <c r="A57" s="306" t="s">
        <v>284</v>
      </c>
      <c r="B57" s="307" t="s">
        <v>285</v>
      </c>
      <c r="C57" s="308"/>
      <c r="D57" s="113">
        <v>0.79707238820934434</v>
      </c>
      <c r="E57" s="115">
        <v>318</v>
      </c>
      <c r="F57" s="114">
        <v>320</v>
      </c>
      <c r="G57" s="114">
        <v>307</v>
      </c>
      <c r="H57" s="114">
        <v>299</v>
      </c>
      <c r="I57" s="140">
        <v>288</v>
      </c>
      <c r="J57" s="115">
        <v>30</v>
      </c>
      <c r="K57" s="116">
        <v>10.416666666666666</v>
      </c>
    </row>
    <row r="58" spans="1:11" ht="14.1" customHeight="1" x14ac:dyDescent="0.2">
      <c r="A58" s="306">
        <v>73</v>
      </c>
      <c r="B58" s="307" t="s">
        <v>286</v>
      </c>
      <c r="C58" s="308"/>
      <c r="D58" s="113">
        <v>0.87226789653098058</v>
      </c>
      <c r="E58" s="115">
        <v>348</v>
      </c>
      <c r="F58" s="114">
        <v>351</v>
      </c>
      <c r="G58" s="114">
        <v>344</v>
      </c>
      <c r="H58" s="114">
        <v>358</v>
      </c>
      <c r="I58" s="140">
        <v>338</v>
      </c>
      <c r="J58" s="115">
        <v>10</v>
      </c>
      <c r="K58" s="116">
        <v>2.9585798816568047</v>
      </c>
    </row>
    <row r="59" spans="1:11" ht="14.1" customHeight="1" x14ac:dyDescent="0.2">
      <c r="A59" s="306" t="s">
        <v>287</v>
      </c>
      <c r="B59" s="307" t="s">
        <v>288</v>
      </c>
      <c r="C59" s="308"/>
      <c r="D59" s="113">
        <v>0.65420092239823546</v>
      </c>
      <c r="E59" s="115">
        <v>261</v>
      </c>
      <c r="F59" s="114">
        <v>262</v>
      </c>
      <c r="G59" s="114">
        <v>249</v>
      </c>
      <c r="H59" s="114">
        <v>257</v>
      </c>
      <c r="I59" s="140">
        <v>244</v>
      </c>
      <c r="J59" s="115">
        <v>17</v>
      </c>
      <c r="K59" s="116">
        <v>6.9672131147540988</v>
      </c>
    </row>
    <row r="60" spans="1:11" ht="14.1" customHeight="1" x14ac:dyDescent="0.2">
      <c r="A60" s="306">
        <v>81</v>
      </c>
      <c r="B60" s="307" t="s">
        <v>289</v>
      </c>
      <c r="C60" s="308"/>
      <c r="D60" s="113">
        <v>3.8851012632845396</v>
      </c>
      <c r="E60" s="115">
        <v>1550</v>
      </c>
      <c r="F60" s="114">
        <v>1560</v>
      </c>
      <c r="G60" s="114">
        <v>1540</v>
      </c>
      <c r="H60" s="114">
        <v>1517</v>
      </c>
      <c r="I60" s="140">
        <v>1507</v>
      </c>
      <c r="J60" s="115">
        <v>43</v>
      </c>
      <c r="K60" s="116">
        <v>2.8533510285335102</v>
      </c>
    </row>
    <row r="61" spans="1:11" ht="14.1" customHeight="1" x14ac:dyDescent="0.2">
      <c r="A61" s="306" t="s">
        <v>290</v>
      </c>
      <c r="B61" s="307" t="s">
        <v>291</v>
      </c>
      <c r="C61" s="308"/>
      <c r="D61" s="113">
        <v>1.7345097252857429</v>
      </c>
      <c r="E61" s="115">
        <v>692</v>
      </c>
      <c r="F61" s="114">
        <v>698</v>
      </c>
      <c r="G61" s="114">
        <v>681</v>
      </c>
      <c r="H61" s="114">
        <v>675</v>
      </c>
      <c r="I61" s="140">
        <v>676</v>
      </c>
      <c r="J61" s="115">
        <v>16</v>
      </c>
      <c r="K61" s="116">
        <v>2.3668639053254439</v>
      </c>
    </row>
    <row r="62" spans="1:11" ht="14.1" customHeight="1" x14ac:dyDescent="0.2">
      <c r="A62" s="306" t="s">
        <v>292</v>
      </c>
      <c r="B62" s="307" t="s">
        <v>293</v>
      </c>
      <c r="C62" s="308"/>
      <c r="D62" s="113">
        <v>1.1479847603769802</v>
      </c>
      <c r="E62" s="115">
        <v>458</v>
      </c>
      <c r="F62" s="114">
        <v>456</v>
      </c>
      <c r="G62" s="114">
        <v>459</v>
      </c>
      <c r="H62" s="114">
        <v>440</v>
      </c>
      <c r="I62" s="140">
        <v>426</v>
      </c>
      <c r="J62" s="115">
        <v>32</v>
      </c>
      <c r="K62" s="116">
        <v>7.511737089201878</v>
      </c>
    </row>
    <row r="63" spans="1:11" ht="14.1" customHeight="1" x14ac:dyDescent="0.2">
      <c r="A63" s="306"/>
      <c r="B63" s="307" t="s">
        <v>294</v>
      </c>
      <c r="C63" s="308"/>
      <c r="D63" s="113">
        <v>1.0427110487266893</v>
      </c>
      <c r="E63" s="115">
        <v>416</v>
      </c>
      <c r="F63" s="114">
        <v>414</v>
      </c>
      <c r="G63" s="114">
        <v>418</v>
      </c>
      <c r="H63" s="114">
        <v>407</v>
      </c>
      <c r="I63" s="140">
        <v>393</v>
      </c>
      <c r="J63" s="115">
        <v>23</v>
      </c>
      <c r="K63" s="116">
        <v>5.8524173027989823</v>
      </c>
    </row>
    <row r="64" spans="1:11" ht="14.1" customHeight="1" x14ac:dyDescent="0.2">
      <c r="A64" s="306" t="s">
        <v>295</v>
      </c>
      <c r="B64" s="307" t="s">
        <v>296</v>
      </c>
      <c r="C64" s="308"/>
      <c r="D64" s="113">
        <v>5.7649889713254458E-2</v>
      </c>
      <c r="E64" s="115">
        <v>23</v>
      </c>
      <c r="F64" s="114">
        <v>23</v>
      </c>
      <c r="G64" s="114">
        <v>23</v>
      </c>
      <c r="H64" s="114">
        <v>22</v>
      </c>
      <c r="I64" s="140">
        <v>26</v>
      </c>
      <c r="J64" s="115">
        <v>-3</v>
      </c>
      <c r="K64" s="116">
        <v>-11.538461538461538</v>
      </c>
    </row>
    <row r="65" spans="1:11" ht="14.1" customHeight="1" x14ac:dyDescent="0.2">
      <c r="A65" s="306" t="s">
        <v>297</v>
      </c>
      <c r="B65" s="307" t="s">
        <v>298</v>
      </c>
      <c r="C65" s="308"/>
      <c r="D65" s="113">
        <v>0.62161620212552637</v>
      </c>
      <c r="E65" s="115">
        <v>248</v>
      </c>
      <c r="F65" s="114">
        <v>258</v>
      </c>
      <c r="G65" s="114">
        <v>254</v>
      </c>
      <c r="H65" s="114">
        <v>253</v>
      </c>
      <c r="I65" s="140">
        <v>260</v>
      </c>
      <c r="J65" s="115">
        <v>-12</v>
      </c>
      <c r="K65" s="116">
        <v>-4.615384615384615</v>
      </c>
    </row>
    <row r="66" spans="1:11" ht="14.1" customHeight="1" x14ac:dyDescent="0.2">
      <c r="A66" s="306">
        <v>82</v>
      </c>
      <c r="B66" s="307" t="s">
        <v>299</v>
      </c>
      <c r="C66" s="308"/>
      <c r="D66" s="113">
        <v>1.9400441146982152</v>
      </c>
      <c r="E66" s="115">
        <v>774</v>
      </c>
      <c r="F66" s="114">
        <v>781</v>
      </c>
      <c r="G66" s="114">
        <v>785</v>
      </c>
      <c r="H66" s="114">
        <v>804</v>
      </c>
      <c r="I66" s="140">
        <v>806</v>
      </c>
      <c r="J66" s="115">
        <v>-32</v>
      </c>
      <c r="K66" s="116">
        <v>-3.9702233250620349</v>
      </c>
    </row>
    <row r="67" spans="1:11" ht="14.1" customHeight="1" x14ac:dyDescent="0.2">
      <c r="A67" s="306" t="s">
        <v>300</v>
      </c>
      <c r="B67" s="307" t="s">
        <v>301</v>
      </c>
      <c r="C67" s="308"/>
      <c r="D67" s="113">
        <v>0.68177260878283541</v>
      </c>
      <c r="E67" s="115">
        <v>272</v>
      </c>
      <c r="F67" s="114">
        <v>269</v>
      </c>
      <c r="G67" s="114">
        <v>255</v>
      </c>
      <c r="H67" s="114">
        <v>269</v>
      </c>
      <c r="I67" s="140">
        <v>266</v>
      </c>
      <c r="J67" s="115">
        <v>6</v>
      </c>
      <c r="K67" s="116">
        <v>2.255639097744361</v>
      </c>
    </row>
    <row r="68" spans="1:11" ht="14.1" customHeight="1" x14ac:dyDescent="0.2">
      <c r="A68" s="306" t="s">
        <v>302</v>
      </c>
      <c r="B68" s="307" t="s">
        <v>303</v>
      </c>
      <c r="C68" s="308"/>
      <c r="D68" s="113">
        <v>0.85221576097854423</v>
      </c>
      <c r="E68" s="115">
        <v>340</v>
      </c>
      <c r="F68" s="114">
        <v>357</v>
      </c>
      <c r="G68" s="114">
        <v>367</v>
      </c>
      <c r="H68" s="114">
        <v>360</v>
      </c>
      <c r="I68" s="140">
        <v>366</v>
      </c>
      <c r="J68" s="115">
        <v>-26</v>
      </c>
      <c r="K68" s="116">
        <v>-7.1038251366120218</v>
      </c>
    </row>
    <row r="69" spans="1:11" ht="14.1" customHeight="1" x14ac:dyDescent="0.2">
      <c r="A69" s="306">
        <v>83</v>
      </c>
      <c r="B69" s="307" t="s">
        <v>304</v>
      </c>
      <c r="C69" s="308"/>
      <c r="D69" s="113">
        <v>2.4288149187888508</v>
      </c>
      <c r="E69" s="115">
        <v>969</v>
      </c>
      <c r="F69" s="114">
        <v>974</v>
      </c>
      <c r="G69" s="114">
        <v>949</v>
      </c>
      <c r="H69" s="114">
        <v>962</v>
      </c>
      <c r="I69" s="140">
        <v>951</v>
      </c>
      <c r="J69" s="115">
        <v>18</v>
      </c>
      <c r="K69" s="116">
        <v>1.8927444794952681</v>
      </c>
    </row>
    <row r="70" spans="1:11" ht="14.1" customHeight="1" x14ac:dyDescent="0.2">
      <c r="A70" s="306" t="s">
        <v>305</v>
      </c>
      <c r="B70" s="307" t="s">
        <v>306</v>
      </c>
      <c r="C70" s="308"/>
      <c r="D70" s="113">
        <v>1.1730499298175256</v>
      </c>
      <c r="E70" s="115">
        <v>468</v>
      </c>
      <c r="F70" s="114">
        <v>481</v>
      </c>
      <c r="G70" s="114">
        <v>466</v>
      </c>
      <c r="H70" s="114">
        <v>481</v>
      </c>
      <c r="I70" s="140">
        <v>478</v>
      </c>
      <c r="J70" s="115">
        <v>-10</v>
      </c>
      <c r="K70" s="116">
        <v>-2.0920502092050208</v>
      </c>
    </row>
    <row r="71" spans="1:11" ht="14.1" customHeight="1" x14ac:dyDescent="0.2">
      <c r="A71" s="306"/>
      <c r="B71" s="307" t="s">
        <v>307</v>
      </c>
      <c r="C71" s="308"/>
      <c r="D71" s="113">
        <v>0.77200721876879885</v>
      </c>
      <c r="E71" s="115">
        <v>308</v>
      </c>
      <c r="F71" s="114">
        <v>326</v>
      </c>
      <c r="G71" s="114">
        <v>317</v>
      </c>
      <c r="H71" s="114">
        <v>333</v>
      </c>
      <c r="I71" s="140">
        <v>335</v>
      </c>
      <c r="J71" s="115">
        <v>-27</v>
      </c>
      <c r="K71" s="116">
        <v>-8.0597014925373127</v>
      </c>
    </row>
    <row r="72" spans="1:11" ht="14.1" customHeight="1" x14ac:dyDescent="0.2">
      <c r="A72" s="306">
        <v>84</v>
      </c>
      <c r="B72" s="307" t="s">
        <v>308</v>
      </c>
      <c r="C72" s="308"/>
      <c r="D72" s="113">
        <v>1.7595748947262884</v>
      </c>
      <c r="E72" s="115">
        <v>702</v>
      </c>
      <c r="F72" s="114">
        <v>726</v>
      </c>
      <c r="G72" s="114">
        <v>712</v>
      </c>
      <c r="H72" s="114">
        <v>738</v>
      </c>
      <c r="I72" s="140">
        <v>722</v>
      </c>
      <c r="J72" s="115">
        <v>-20</v>
      </c>
      <c r="K72" s="116">
        <v>-2.770083102493075</v>
      </c>
    </row>
    <row r="73" spans="1:11" ht="14.1" customHeight="1" x14ac:dyDescent="0.2">
      <c r="A73" s="306" t="s">
        <v>309</v>
      </c>
      <c r="B73" s="307" t="s">
        <v>310</v>
      </c>
      <c r="C73" s="308"/>
      <c r="D73" s="113">
        <v>0.14537798275516342</v>
      </c>
      <c r="E73" s="115">
        <v>58</v>
      </c>
      <c r="F73" s="114">
        <v>60</v>
      </c>
      <c r="G73" s="114">
        <v>51</v>
      </c>
      <c r="H73" s="114">
        <v>68</v>
      </c>
      <c r="I73" s="140">
        <v>62</v>
      </c>
      <c r="J73" s="115">
        <v>-4</v>
      </c>
      <c r="K73" s="116">
        <v>-6.4516129032258061</v>
      </c>
    </row>
    <row r="74" spans="1:11" ht="14.1" customHeight="1" x14ac:dyDescent="0.2">
      <c r="A74" s="306" t="s">
        <v>311</v>
      </c>
      <c r="B74" s="307" t="s">
        <v>312</v>
      </c>
      <c r="C74" s="308"/>
      <c r="D74" s="113">
        <v>0.14287146581110888</v>
      </c>
      <c r="E74" s="115">
        <v>57</v>
      </c>
      <c r="F74" s="114">
        <v>58</v>
      </c>
      <c r="G74" s="114">
        <v>56</v>
      </c>
      <c r="H74" s="114">
        <v>63</v>
      </c>
      <c r="I74" s="140">
        <v>65</v>
      </c>
      <c r="J74" s="115">
        <v>-8</v>
      </c>
      <c r="K74" s="116">
        <v>-12.307692307692308</v>
      </c>
    </row>
    <row r="75" spans="1:11" ht="14.1" customHeight="1" x14ac:dyDescent="0.2">
      <c r="A75" s="306" t="s">
        <v>313</v>
      </c>
      <c r="B75" s="307" t="s">
        <v>314</v>
      </c>
      <c r="C75" s="308"/>
      <c r="D75" s="113">
        <v>0.3133146180068177</v>
      </c>
      <c r="E75" s="115">
        <v>125</v>
      </c>
      <c r="F75" s="114">
        <v>129</v>
      </c>
      <c r="G75" s="114">
        <v>122</v>
      </c>
      <c r="H75" s="114">
        <v>136</v>
      </c>
      <c r="I75" s="140">
        <v>125</v>
      </c>
      <c r="J75" s="115">
        <v>0</v>
      </c>
      <c r="K75" s="116">
        <v>0</v>
      </c>
    </row>
    <row r="76" spans="1:11" ht="14.1" customHeight="1" x14ac:dyDescent="0.2">
      <c r="A76" s="306">
        <v>91</v>
      </c>
      <c r="B76" s="307" t="s">
        <v>315</v>
      </c>
      <c r="C76" s="308"/>
      <c r="D76" s="113">
        <v>5.7649889713254458E-2</v>
      </c>
      <c r="E76" s="115">
        <v>23</v>
      </c>
      <c r="F76" s="114">
        <v>25</v>
      </c>
      <c r="G76" s="114">
        <v>23</v>
      </c>
      <c r="H76" s="114">
        <v>20</v>
      </c>
      <c r="I76" s="140">
        <v>20</v>
      </c>
      <c r="J76" s="115">
        <v>3</v>
      </c>
      <c r="K76" s="116">
        <v>15</v>
      </c>
    </row>
    <row r="77" spans="1:11" ht="14.1" customHeight="1" x14ac:dyDescent="0.2">
      <c r="A77" s="306">
        <v>92</v>
      </c>
      <c r="B77" s="307" t="s">
        <v>316</v>
      </c>
      <c r="C77" s="308"/>
      <c r="D77" s="113">
        <v>0.19550832163625426</v>
      </c>
      <c r="E77" s="115">
        <v>78</v>
      </c>
      <c r="F77" s="114">
        <v>82</v>
      </c>
      <c r="G77" s="114">
        <v>85</v>
      </c>
      <c r="H77" s="114">
        <v>80</v>
      </c>
      <c r="I77" s="140">
        <v>81</v>
      </c>
      <c r="J77" s="115">
        <v>-3</v>
      </c>
      <c r="K77" s="116">
        <v>-3.7037037037037037</v>
      </c>
    </row>
    <row r="78" spans="1:11" ht="14.1" customHeight="1" x14ac:dyDescent="0.2">
      <c r="A78" s="306">
        <v>93</v>
      </c>
      <c r="B78" s="307" t="s">
        <v>317</v>
      </c>
      <c r="C78" s="308"/>
      <c r="D78" s="113">
        <v>0.1077802285943453</v>
      </c>
      <c r="E78" s="115">
        <v>43</v>
      </c>
      <c r="F78" s="114">
        <v>49</v>
      </c>
      <c r="G78" s="114">
        <v>50</v>
      </c>
      <c r="H78" s="114">
        <v>46</v>
      </c>
      <c r="I78" s="140">
        <v>45</v>
      </c>
      <c r="J78" s="115">
        <v>-2</v>
      </c>
      <c r="K78" s="116">
        <v>-4.4444444444444446</v>
      </c>
    </row>
    <row r="79" spans="1:11" ht="14.1" customHeight="1" x14ac:dyDescent="0.2">
      <c r="A79" s="306">
        <v>94</v>
      </c>
      <c r="B79" s="307" t="s">
        <v>318</v>
      </c>
      <c r="C79" s="308"/>
      <c r="D79" s="113">
        <v>0.62913575295768998</v>
      </c>
      <c r="E79" s="115">
        <v>251</v>
      </c>
      <c r="F79" s="114">
        <v>252</v>
      </c>
      <c r="G79" s="114">
        <v>251</v>
      </c>
      <c r="H79" s="114">
        <v>224</v>
      </c>
      <c r="I79" s="140">
        <v>240</v>
      </c>
      <c r="J79" s="115">
        <v>11</v>
      </c>
      <c r="K79" s="116">
        <v>4.583333333333333</v>
      </c>
    </row>
    <row r="80" spans="1:11" ht="14.1" customHeight="1" x14ac:dyDescent="0.2">
      <c r="A80" s="306" t="s">
        <v>319</v>
      </c>
      <c r="B80" s="307" t="s">
        <v>320</v>
      </c>
      <c r="C80" s="308"/>
      <c r="D80" s="113">
        <v>1.2532584720272709E-2</v>
      </c>
      <c r="E80" s="115">
        <v>5</v>
      </c>
      <c r="F80" s="114">
        <v>5</v>
      </c>
      <c r="G80" s="114">
        <v>5</v>
      </c>
      <c r="H80" s="114">
        <v>5</v>
      </c>
      <c r="I80" s="140">
        <v>5</v>
      </c>
      <c r="J80" s="115">
        <v>0</v>
      </c>
      <c r="K80" s="116">
        <v>0</v>
      </c>
    </row>
    <row r="81" spans="1:11" ht="14.1" customHeight="1" x14ac:dyDescent="0.2">
      <c r="A81" s="310" t="s">
        <v>321</v>
      </c>
      <c r="B81" s="311" t="s">
        <v>334</v>
      </c>
      <c r="C81" s="312"/>
      <c r="D81" s="125">
        <v>3.1005614597954683</v>
      </c>
      <c r="E81" s="143">
        <v>1237</v>
      </c>
      <c r="F81" s="144">
        <v>1275</v>
      </c>
      <c r="G81" s="144">
        <v>1261</v>
      </c>
      <c r="H81" s="144">
        <v>1287</v>
      </c>
      <c r="I81" s="145">
        <v>1268</v>
      </c>
      <c r="J81" s="143">
        <v>-31</v>
      </c>
      <c r="K81" s="146">
        <v>-2.4447949526813879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12351</v>
      </c>
      <c r="G12" s="536">
        <v>7701</v>
      </c>
      <c r="H12" s="536">
        <v>14542</v>
      </c>
      <c r="I12" s="536">
        <v>10198</v>
      </c>
      <c r="J12" s="537">
        <v>13653</v>
      </c>
      <c r="K12" s="538">
        <v>-1302</v>
      </c>
      <c r="L12" s="349">
        <v>-9.536365633926609</v>
      </c>
    </row>
    <row r="13" spans="1:17" s="110" customFormat="1" ht="15" customHeight="1" x14ac:dyDescent="0.2">
      <c r="A13" s="350" t="s">
        <v>345</v>
      </c>
      <c r="B13" s="351" t="s">
        <v>346</v>
      </c>
      <c r="C13" s="347"/>
      <c r="D13" s="347"/>
      <c r="E13" s="348"/>
      <c r="F13" s="536">
        <v>7701</v>
      </c>
      <c r="G13" s="536">
        <v>3809</v>
      </c>
      <c r="H13" s="536">
        <v>7786</v>
      </c>
      <c r="I13" s="536">
        <v>6287</v>
      </c>
      <c r="J13" s="537">
        <v>8502</v>
      </c>
      <c r="K13" s="538">
        <v>-801</v>
      </c>
      <c r="L13" s="349">
        <v>-9.4213126323218059</v>
      </c>
    </row>
    <row r="14" spans="1:17" s="110" customFormat="1" ht="22.5" customHeight="1" x14ac:dyDescent="0.2">
      <c r="A14" s="350"/>
      <c r="B14" s="351" t="s">
        <v>347</v>
      </c>
      <c r="C14" s="347"/>
      <c r="D14" s="347"/>
      <c r="E14" s="348"/>
      <c r="F14" s="536">
        <v>4650</v>
      </c>
      <c r="G14" s="536">
        <v>3892</v>
      </c>
      <c r="H14" s="536">
        <v>6756</v>
      </c>
      <c r="I14" s="536">
        <v>3911</v>
      </c>
      <c r="J14" s="537">
        <v>5151</v>
      </c>
      <c r="K14" s="538">
        <v>-501</v>
      </c>
      <c r="L14" s="349">
        <v>-9.7262667443214905</v>
      </c>
    </row>
    <row r="15" spans="1:17" s="110" customFormat="1" ht="15" customHeight="1" x14ac:dyDescent="0.2">
      <c r="A15" s="350" t="s">
        <v>348</v>
      </c>
      <c r="B15" s="351" t="s">
        <v>108</v>
      </c>
      <c r="C15" s="347"/>
      <c r="D15" s="347"/>
      <c r="E15" s="348"/>
      <c r="F15" s="536">
        <v>2829</v>
      </c>
      <c r="G15" s="536">
        <v>1781</v>
      </c>
      <c r="H15" s="536">
        <v>6701</v>
      </c>
      <c r="I15" s="536">
        <v>2171</v>
      </c>
      <c r="J15" s="537">
        <v>3126</v>
      </c>
      <c r="K15" s="538">
        <v>-297</v>
      </c>
      <c r="L15" s="349">
        <v>-9.500959692898272</v>
      </c>
    </row>
    <row r="16" spans="1:17" s="110" customFormat="1" ht="15" customHeight="1" x14ac:dyDescent="0.2">
      <c r="A16" s="350"/>
      <c r="B16" s="351" t="s">
        <v>109</v>
      </c>
      <c r="C16" s="347"/>
      <c r="D16" s="347"/>
      <c r="E16" s="348"/>
      <c r="F16" s="536">
        <v>8084</v>
      </c>
      <c r="G16" s="536">
        <v>5175</v>
      </c>
      <c r="H16" s="536">
        <v>6941</v>
      </c>
      <c r="I16" s="536">
        <v>6857</v>
      </c>
      <c r="J16" s="537">
        <v>8994</v>
      </c>
      <c r="K16" s="538">
        <v>-910</v>
      </c>
      <c r="L16" s="349">
        <v>-10.117856348676895</v>
      </c>
    </row>
    <row r="17" spans="1:12" s="110" customFormat="1" ht="15" customHeight="1" x14ac:dyDescent="0.2">
      <c r="A17" s="350"/>
      <c r="B17" s="351" t="s">
        <v>110</v>
      </c>
      <c r="C17" s="347"/>
      <c r="D17" s="347"/>
      <c r="E17" s="348"/>
      <c r="F17" s="536">
        <v>1327</v>
      </c>
      <c r="G17" s="536">
        <v>669</v>
      </c>
      <c r="H17" s="536">
        <v>797</v>
      </c>
      <c r="I17" s="536">
        <v>1072</v>
      </c>
      <c r="J17" s="537">
        <v>1411</v>
      </c>
      <c r="K17" s="538">
        <v>-84</v>
      </c>
      <c r="L17" s="349">
        <v>-5.95322466335932</v>
      </c>
    </row>
    <row r="18" spans="1:12" s="110" customFormat="1" ht="15" customHeight="1" x14ac:dyDescent="0.2">
      <c r="A18" s="350"/>
      <c r="B18" s="351" t="s">
        <v>111</v>
      </c>
      <c r="C18" s="347"/>
      <c r="D18" s="347"/>
      <c r="E18" s="348"/>
      <c r="F18" s="536">
        <v>111</v>
      </c>
      <c r="G18" s="536">
        <v>76</v>
      </c>
      <c r="H18" s="536">
        <v>103</v>
      </c>
      <c r="I18" s="536">
        <v>98</v>
      </c>
      <c r="J18" s="537">
        <v>122</v>
      </c>
      <c r="K18" s="538">
        <v>-11</v>
      </c>
      <c r="L18" s="349">
        <v>-9.0163934426229506</v>
      </c>
    </row>
    <row r="19" spans="1:12" s="110" customFormat="1" ht="15" customHeight="1" x14ac:dyDescent="0.2">
      <c r="A19" s="118" t="s">
        <v>113</v>
      </c>
      <c r="B19" s="119" t="s">
        <v>181</v>
      </c>
      <c r="C19" s="347"/>
      <c r="D19" s="347"/>
      <c r="E19" s="348"/>
      <c r="F19" s="536">
        <v>9101</v>
      </c>
      <c r="G19" s="536">
        <v>4930</v>
      </c>
      <c r="H19" s="536">
        <v>10980</v>
      </c>
      <c r="I19" s="536">
        <v>7377</v>
      </c>
      <c r="J19" s="537">
        <v>10137</v>
      </c>
      <c r="K19" s="538">
        <v>-1036</v>
      </c>
      <c r="L19" s="349">
        <v>-10.219986189207852</v>
      </c>
    </row>
    <row r="20" spans="1:12" s="110" customFormat="1" ht="15" customHeight="1" x14ac:dyDescent="0.2">
      <c r="A20" s="118"/>
      <c r="B20" s="119" t="s">
        <v>182</v>
      </c>
      <c r="C20" s="347"/>
      <c r="D20" s="347"/>
      <c r="E20" s="348"/>
      <c r="F20" s="536">
        <v>3250</v>
      </c>
      <c r="G20" s="536">
        <v>2771</v>
      </c>
      <c r="H20" s="536">
        <v>3562</v>
      </c>
      <c r="I20" s="536">
        <v>2821</v>
      </c>
      <c r="J20" s="537">
        <v>3516</v>
      </c>
      <c r="K20" s="538">
        <v>-266</v>
      </c>
      <c r="L20" s="349">
        <v>-7.5654152445961316</v>
      </c>
    </row>
    <row r="21" spans="1:12" s="110" customFormat="1" ht="15" customHeight="1" x14ac:dyDescent="0.2">
      <c r="A21" s="118" t="s">
        <v>113</v>
      </c>
      <c r="B21" s="119" t="s">
        <v>116</v>
      </c>
      <c r="C21" s="347"/>
      <c r="D21" s="347"/>
      <c r="E21" s="348"/>
      <c r="F21" s="536">
        <v>9185</v>
      </c>
      <c r="G21" s="536">
        <v>5538</v>
      </c>
      <c r="H21" s="536">
        <v>11342</v>
      </c>
      <c r="I21" s="536">
        <v>7089</v>
      </c>
      <c r="J21" s="537">
        <v>10165</v>
      </c>
      <c r="K21" s="538">
        <v>-980</v>
      </c>
      <c r="L21" s="349">
        <v>-9.6409247417609443</v>
      </c>
    </row>
    <row r="22" spans="1:12" s="110" customFormat="1" ht="15" customHeight="1" x14ac:dyDescent="0.2">
      <c r="A22" s="118"/>
      <c r="B22" s="119" t="s">
        <v>117</v>
      </c>
      <c r="C22" s="347"/>
      <c r="D22" s="347"/>
      <c r="E22" s="348"/>
      <c r="F22" s="536">
        <v>3164</v>
      </c>
      <c r="G22" s="536">
        <v>2160</v>
      </c>
      <c r="H22" s="536">
        <v>3197</v>
      </c>
      <c r="I22" s="536">
        <v>3105</v>
      </c>
      <c r="J22" s="537">
        <v>3484</v>
      </c>
      <c r="K22" s="538">
        <v>-320</v>
      </c>
      <c r="L22" s="349">
        <v>-9.1848450057405273</v>
      </c>
    </row>
    <row r="23" spans="1:12" s="110" customFormat="1" ht="15" customHeight="1" x14ac:dyDescent="0.2">
      <c r="A23" s="352" t="s">
        <v>348</v>
      </c>
      <c r="B23" s="353" t="s">
        <v>193</v>
      </c>
      <c r="C23" s="354"/>
      <c r="D23" s="354"/>
      <c r="E23" s="355"/>
      <c r="F23" s="539">
        <v>226</v>
      </c>
      <c r="G23" s="539">
        <v>405</v>
      </c>
      <c r="H23" s="539">
        <v>3246</v>
      </c>
      <c r="I23" s="539">
        <v>99</v>
      </c>
      <c r="J23" s="540">
        <v>226</v>
      </c>
      <c r="K23" s="541">
        <v>0</v>
      </c>
      <c r="L23" s="356">
        <v>0</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26.8</v>
      </c>
      <c r="G25" s="542">
        <v>32.9</v>
      </c>
      <c r="H25" s="542">
        <v>34.700000000000003</v>
      </c>
      <c r="I25" s="542">
        <v>30.9</v>
      </c>
      <c r="J25" s="542">
        <v>27.5</v>
      </c>
      <c r="K25" s="543" t="s">
        <v>350</v>
      </c>
      <c r="L25" s="364">
        <v>-0.69999999999999929</v>
      </c>
    </row>
    <row r="26" spans="1:12" s="110" customFormat="1" ht="15" customHeight="1" x14ac:dyDescent="0.2">
      <c r="A26" s="365" t="s">
        <v>105</v>
      </c>
      <c r="B26" s="366" t="s">
        <v>346</v>
      </c>
      <c r="C26" s="362"/>
      <c r="D26" s="362"/>
      <c r="E26" s="363"/>
      <c r="F26" s="542">
        <v>23.1</v>
      </c>
      <c r="G26" s="542">
        <v>30.8</v>
      </c>
      <c r="H26" s="542">
        <v>30.3</v>
      </c>
      <c r="I26" s="542">
        <v>27.7</v>
      </c>
      <c r="J26" s="544">
        <v>24.3</v>
      </c>
      <c r="K26" s="543" t="s">
        <v>350</v>
      </c>
      <c r="L26" s="364">
        <v>-1.1999999999999993</v>
      </c>
    </row>
    <row r="27" spans="1:12" s="110" customFormat="1" ht="15" customHeight="1" x14ac:dyDescent="0.2">
      <c r="A27" s="365"/>
      <c r="B27" s="366" t="s">
        <v>347</v>
      </c>
      <c r="C27" s="362"/>
      <c r="D27" s="362"/>
      <c r="E27" s="363"/>
      <c r="F27" s="542">
        <v>33</v>
      </c>
      <c r="G27" s="542">
        <v>35</v>
      </c>
      <c r="H27" s="542">
        <v>39.700000000000003</v>
      </c>
      <c r="I27" s="542">
        <v>36</v>
      </c>
      <c r="J27" s="542">
        <v>32.700000000000003</v>
      </c>
      <c r="K27" s="543" t="s">
        <v>350</v>
      </c>
      <c r="L27" s="364">
        <v>0.29999999999999716</v>
      </c>
    </row>
    <row r="28" spans="1:12" s="110" customFormat="1" ht="15" customHeight="1" x14ac:dyDescent="0.2">
      <c r="A28" s="365" t="s">
        <v>113</v>
      </c>
      <c r="B28" s="366" t="s">
        <v>108</v>
      </c>
      <c r="C28" s="362"/>
      <c r="D28" s="362"/>
      <c r="E28" s="363"/>
      <c r="F28" s="542">
        <v>36.9</v>
      </c>
      <c r="G28" s="542">
        <v>41.3</v>
      </c>
      <c r="H28" s="542">
        <v>40.799999999999997</v>
      </c>
      <c r="I28" s="542">
        <v>39.299999999999997</v>
      </c>
      <c r="J28" s="542">
        <v>36.4</v>
      </c>
      <c r="K28" s="543" t="s">
        <v>350</v>
      </c>
      <c r="L28" s="364">
        <v>0.5</v>
      </c>
    </row>
    <row r="29" spans="1:12" s="110" customFormat="1" ht="11.25" x14ac:dyDescent="0.2">
      <c r="A29" s="365"/>
      <c r="B29" s="366" t="s">
        <v>109</v>
      </c>
      <c r="C29" s="362"/>
      <c r="D29" s="362"/>
      <c r="E29" s="363"/>
      <c r="F29" s="542">
        <v>25</v>
      </c>
      <c r="G29" s="542">
        <v>31.2</v>
      </c>
      <c r="H29" s="542">
        <v>32.200000000000003</v>
      </c>
      <c r="I29" s="542">
        <v>29</v>
      </c>
      <c r="J29" s="544">
        <v>25.8</v>
      </c>
      <c r="K29" s="543" t="s">
        <v>350</v>
      </c>
      <c r="L29" s="364">
        <v>-0.80000000000000071</v>
      </c>
    </row>
    <row r="30" spans="1:12" s="110" customFormat="1" ht="15" customHeight="1" x14ac:dyDescent="0.2">
      <c r="A30" s="365"/>
      <c r="B30" s="366" t="s">
        <v>110</v>
      </c>
      <c r="C30" s="362"/>
      <c r="D30" s="362"/>
      <c r="E30" s="363"/>
      <c r="F30" s="542">
        <v>18.3</v>
      </c>
      <c r="G30" s="542">
        <v>27.8</v>
      </c>
      <c r="H30" s="542">
        <v>29.9</v>
      </c>
      <c r="I30" s="542">
        <v>26.4</v>
      </c>
      <c r="J30" s="542">
        <v>19.8</v>
      </c>
      <c r="K30" s="543" t="s">
        <v>350</v>
      </c>
      <c r="L30" s="364">
        <v>-1.5</v>
      </c>
    </row>
    <row r="31" spans="1:12" s="110" customFormat="1" ht="15" customHeight="1" x14ac:dyDescent="0.2">
      <c r="A31" s="365"/>
      <c r="B31" s="366" t="s">
        <v>111</v>
      </c>
      <c r="C31" s="362"/>
      <c r="D31" s="362"/>
      <c r="E31" s="363"/>
      <c r="F31" s="542">
        <v>25.2</v>
      </c>
      <c r="G31" s="542">
        <v>40.799999999999997</v>
      </c>
      <c r="H31" s="542">
        <v>38.799999999999997</v>
      </c>
      <c r="I31" s="542">
        <v>32.700000000000003</v>
      </c>
      <c r="J31" s="542">
        <v>26.2</v>
      </c>
      <c r="K31" s="543" t="s">
        <v>350</v>
      </c>
      <c r="L31" s="364">
        <v>-1</v>
      </c>
    </row>
    <row r="32" spans="1:12" s="110" customFormat="1" ht="15" customHeight="1" x14ac:dyDescent="0.2">
      <c r="A32" s="367" t="s">
        <v>113</v>
      </c>
      <c r="B32" s="368" t="s">
        <v>181</v>
      </c>
      <c r="C32" s="362"/>
      <c r="D32" s="362"/>
      <c r="E32" s="363"/>
      <c r="F32" s="542">
        <v>24.6</v>
      </c>
      <c r="G32" s="542">
        <v>30.3</v>
      </c>
      <c r="H32" s="542">
        <v>32.1</v>
      </c>
      <c r="I32" s="542">
        <v>29</v>
      </c>
      <c r="J32" s="544">
        <v>25.2</v>
      </c>
      <c r="K32" s="543" t="s">
        <v>350</v>
      </c>
      <c r="L32" s="364">
        <v>-0.59999999999999787</v>
      </c>
    </row>
    <row r="33" spans="1:12" s="110" customFormat="1" ht="15" customHeight="1" x14ac:dyDescent="0.2">
      <c r="A33" s="367"/>
      <c r="B33" s="368" t="s">
        <v>182</v>
      </c>
      <c r="C33" s="362"/>
      <c r="D33" s="362"/>
      <c r="E33" s="363"/>
      <c r="F33" s="542">
        <v>33</v>
      </c>
      <c r="G33" s="542">
        <v>37.200000000000003</v>
      </c>
      <c r="H33" s="542">
        <v>40.5</v>
      </c>
      <c r="I33" s="542">
        <v>35.700000000000003</v>
      </c>
      <c r="J33" s="542">
        <v>33.9</v>
      </c>
      <c r="K33" s="543" t="s">
        <v>350</v>
      </c>
      <c r="L33" s="364">
        <v>-0.89999999999999858</v>
      </c>
    </row>
    <row r="34" spans="1:12" s="369" customFormat="1" ht="15" customHeight="1" x14ac:dyDescent="0.2">
      <c r="A34" s="367" t="s">
        <v>113</v>
      </c>
      <c r="B34" s="368" t="s">
        <v>116</v>
      </c>
      <c r="C34" s="362"/>
      <c r="D34" s="362"/>
      <c r="E34" s="363"/>
      <c r="F34" s="542">
        <v>24.9</v>
      </c>
      <c r="G34" s="542">
        <v>31.1</v>
      </c>
      <c r="H34" s="542">
        <v>34.299999999999997</v>
      </c>
      <c r="I34" s="542">
        <v>29.2</v>
      </c>
      <c r="J34" s="542">
        <v>24.6</v>
      </c>
      <c r="K34" s="543" t="s">
        <v>350</v>
      </c>
      <c r="L34" s="364">
        <v>0.29999999999999716</v>
      </c>
    </row>
    <row r="35" spans="1:12" s="369" customFormat="1" ht="11.25" x14ac:dyDescent="0.2">
      <c r="A35" s="370"/>
      <c r="B35" s="371" t="s">
        <v>117</v>
      </c>
      <c r="C35" s="372"/>
      <c r="D35" s="372"/>
      <c r="E35" s="373"/>
      <c r="F35" s="545">
        <v>32.1</v>
      </c>
      <c r="G35" s="545">
        <v>37.5</v>
      </c>
      <c r="H35" s="545">
        <v>35.9</v>
      </c>
      <c r="I35" s="545">
        <v>34.799999999999997</v>
      </c>
      <c r="J35" s="546">
        <v>35.700000000000003</v>
      </c>
      <c r="K35" s="547" t="s">
        <v>350</v>
      </c>
      <c r="L35" s="374">
        <v>-3.6000000000000014</v>
      </c>
    </row>
    <row r="36" spans="1:12" s="369" customFormat="1" ht="15.95" customHeight="1" x14ac:dyDescent="0.2">
      <c r="A36" s="375" t="s">
        <v>351</v>
      </c>
      <c r="B36" s="376"/>
      <c r="C36" s="377"/>
      <c r="D36" s="376"/>
      <c r="E36" s="378"/>
      <c r="F36" s="548">
        <v>12072</v>
      </c>
      <c r="G36" s="548">
        <v>7248</v>
      </c>
      <c r="H36" s="548">
        <v>10988</v>
      </c>
      <c r="I36" s="548">
        <v>10049</v>
      </c>
      <c r="J36" s="548">
        <v>13351</v>
      </c>
      <c r="K36" s="549">
        <v>-1279</v>
      </c>
      <c r="L36" s="380">
        <v>-9.5798067560482369</v>
      </c>
    </row>
    <row r="37" spans="1:12" s="369" customFormat="1" ht="15.95" customHeight="1" x14ac:dyDescent="0.2">
      <c r="A37" s="381"/>
      <c r="B37" s="382" t="s">
        <v>113</v>
      </c>
      <c r="C37" s="382" t="s">
        <v>352</v>
      </c>
      <c r="D37" s="382"/>
      <c r="E37" s="383"/>
      <c r="F37" s="548">
        <v>3236</v>
      </c>
      <c r="G37" s="548">
        <v>2386</v>
      </c>
      <c r="H37" s="548">
        <v>3818</v>
      </c>
      <c r="I37" s="548">
        <v>3102</v>
      </c>
      <c r="J37" s="548">
        <v>3665</v>
      </c>
      <c r="K37" s="549">
        <v>-429</v>
      </c>
      <c r="L37" s="380">
        <v>-11.70532060027285</v>
      </c>
    </row>
    <row r="38" spans="1:12" s="369" customFormat="1" ht="15.95" customHeight="1" x14ac:dyDescent="0.2">
      <c r="A38" s="381"/>
      <c r="B38" s="384" t="s">
        <v>105</v>
      </c>
      <c r="C38" s="384" t="s">
        <v>106</v>
      </c>
      <c r="D38" s="385"/>
      <c r="E38" s="383"/>
      <c r="F38" s="548">
        <v>7560</v>
      </c>
      <c r="G38" s="548">
        <v>3609</v>
      </c>
      <c r="H38" s="548">
        <v>5814</v>
      </c>
      <c r="I38" s="548">
        <v>6212</v>
      </c>
      <c r="J38" s="550">
        <v>8349</v>
      </c>
      <c r="K38" s="549">
        <v>-789</v>
      </c>
      <c r="L38" s="380">
        <v>-9.450233560905497</v>
      </c>
    </row>
    <row r="39" spans="1:12" s="369" customFormat="1" ht="15.95" customHeight="1" x14ac:dyDescent="0.2">
      <c r="A39" s="381"/>
      <c r="B39" s="385"/>
      <c r="C39" s="382" t="s">
        <v>353</v>
      </c>
      <c r="D39" s="385"/>
      <c r="E39" s="383"/>
      <c r="F39" s="548">
        <v>1745</v>
      </c>
      <c r="G39" s="548">
        <v>1113</v>
      </c>
      <c r="H39" s="548">
        <v>1762</v>
      </c>
      <c r="I39" s="548">
        <v>1721</v>
      </c>
      <c r="J39" s="548">
        <v>2031</v>
      </c>
      <c r="K39" s="549">
        <v>-286</v>
      </c>
      <c r="L39" s="380">
        <v>-14.081733136386017</v>
      </c>
    </row>
    <row r="40" spans="1:12" s="369" customFormat="1" ht="15.95" customHeight="1" x14ac:dyDescent="0.2">
      <c r="A40" s="381"/>
      <c r="B40" s="384"/>
      <c r="C40" s="384" t="s">
        <v>107</v>
      </c>
      <c r="D40" s="385"/>
      <c r="E40" s="383"/>
      <c r="F40" s="548">
        <v>4512</v>
      </c>
      <c r="G40" s="548">
        <v>3639</v>
      </c>
      <c r="H40" s="548">
        <v>5174</v>
      </c>
      <c r="I40" s="548">
        <v>3837</v>
      </c>
      <c r="J40" s="548">
        <v>5002</v>
      </c>
      <c r="K40" s="549">
        <v>-490</v>
      </c>
      <c r="L40" s="380">
        <v>-9.7960815673730508</v>
      </c>
    </row>
    <row r="41" spans="1:12" s="369" customFormat="1" ht="24" customHeight="1" x14ac:dyDescent="0.2">
      <c r="A41" s="381"/>
      <c r="B41" s="385"/>
      <c r="C41" s="382" t="s">
        <v>353</v>
      </c>
      <c r="D41" s="385"/>
      <c r="E41" s="383"/>
      <c r="F41" s="548">
        <v>1491</v>
      </c>
      <c r="G41" s="548">
        <v>1273</v>
      </c>
      <c r="H41" s="548">
        <v>2056</v>
      </c>
      <c r="I41" s="548">
        <v>1381</v>
      </c>
      <c r="J41" s="550">
        <v>1634</v>
      </c>
      <c r="K41" s="549">
        <v>-143</v>
      </c>
      <c r="L41" s="380">
        <v>-8.7515299877600974</v>
      </c>
    </row>
    <row r="42" spans="1:12" s="110" customFormat="1" ht="15" customHeight="1" x14ac:dyDescent="0.2">
      <c r="A42" s="381"/>
      <c r="B42" s="384" t="s">
        <v>113</v>
      </c>
      <c r="C42" s="384" t="s">
        <v>354</v>
      </c>
      <c r="D42" s="385"/>
      <c r="E42" s="383"/>
      <c r="F42" s="548">
        <v>2592</v>
      </c>
      <c r="G42" s="548">
        <v>1381</v>
      </c>
      <c r="H42" s="548">
        <v>3378</v>
      </c>
      <c r="I42" s="548">
        <v>2051</v>
      </c>
      <c r="J42" s="548">
        <v>2873</v>
      </c>
      <c r="K42" s="549">
        <v>-281</v>
      </c>
      <c r="L42" s="380">
        <v>-9.7807170205360254</v>
      </c>
    </row>
    <row r="43" spans="1:12" s="110" customFormat="1" ht="15" customHeight="1" x14ac:dyDescent="0.2">
      <c r="A43" s="381"/>
      <c r="B43" s="385"/>
      <c r="C43" s="382" t="s">
        <v>353</v>
      </c>
      <c r="D43" s="385"/>
      <c r="E43" s="383"/>
      <c r="F43" s="548">
        <v>956</v>
      </c>
      <c r="G43" s="548">
        <v>571</v>
      </c>
      <c r="H43" s="548">
        <v>1378</v>
      </c>
      <c r="I43" s="548">
        <v>807</v>
      </c>
      <c r="J43" s="548">
        <v>1046</v>
      </c>
      <c r="K43" s="549">
        <v>-90</v>
      </c>
      <c r="L43" s="380">
        <v>-8.6042065009560229</v>
      </c>
    </row>
    <row r="44" spans="1:12" s="110" customFormat="1" ht="15" customHeight="1" x14ac:dyDescent="0.2">
      <c r="A44" s="381"/>
      <c r="B44" s="384"/>
      <c r="C44" s="366" t="s">
        <v>109</v>
      </c>
      <c r="D44" s="385"/>
      <c r="E44" s="383"/>
      <c r="F44" s="548">
        <v>8044</v>
      </c>
      <c r="G44" s="548">
        <v>5122</v>
      </c>
      <c r="H44" s="548">
        <v>6712</v>
      </c>
      <c r="I44" s="548">
        <v>6829</v>
      </c>
      <c r="J44" s="550">
        <v>8946</v>
      </c>
      <c r="K44" s="549">
        <v>-902</v>
      </c>
      <c r="L44" s="380">
        <v>-10.082718533422758</v>
      </c>
    </row>
    <row r="45" spans="1:12" s="110" customFormat="1" ht="15" customHeight="1" x14ac:dyDescent="0.2">
      <c r="A45" s="381"/>
      <c r="B45" s="385"/>
      <c r="C45" s="382" t="s">
        <v>353</v>
      </c>
      <c r="D45" s="385"/>
      <c r="E45" s="383"/>
      <c r="F45" s="548">
        <v>2010</v>
      </c>
      <c r="G45" s="548">
        <v>1598</v>
      </c>
      <c r="H45" s="548">
        <v>2162</v>
      </c>
      <c r="I45" s="548">
        <v>1980</v>
      </c>
      <c r="J45" s="548">
        <v>2308</v>
      </c>
      <c r="K45" s="549">
        <v>-298</v>
      </c>
      <c r="L45" s="380">
        <v>-12.911611785095321</v>
      </c>
    </row>
    <row r="46" spans="1:12" s="110" customFormat="1" ht="15" customHeight="1" x14ac:dyDescent="0.2">
      <c r="A46" s="381"/>
      <c r="B46" s="384"/>
      <c r="C46" s="366" t="s">
        <v>110</v>
      </c>
      <c r="D46" s="385"/>
      <c r="E46" s="383"/>
      <c r="F46" s="548">
        <v>1325</v>
      </c>
      <c r="G46" s="548">
        <v>669</v>
      </c>
      <c r="H46" s="548">
        <v>795</v>
      </c>
      <c r="I46" s="548">
        <v>1071</v>
      </c>
      <c r="J46" s="548">
        <v>1410</v>
      </c>
      <c r="K46" s="549">
        <v>-85</v>
      </c>
      <c r="L46" s="380">
        <v>-6.0283687943262407</v>
      </c>
    </row>
    <row r="47" spans="1:12" s="110" customFormat="1" ht="15" customHeight="1" x14ac:dyDescent="0.2">
      <c r="A47" s="381"/>
      <c r="B47" s="385"/>
      <c r="C47" s="382" t="s">
        <v>353</v>
      </c>
      <c r="D47" s="385"/>
      <c r="E47" s="383"/>
      <c r="F47" s="548">
        <v>242</v>
      </c>
      <c r="G47" s="548">
        <v>186</v>
      </c>
      <c r="H47" s="548">
        <v>238</v>
      </c>
      <c r="I47" s="548">
        <v>283</v>
      </c>
      <c r="J47" s="550">
        <v>279</v>
      </c>
      <c r="K47" s="549">
        <v>-37</v>
      </c>
      <c r="L47" s="380">
        <v>-13.261648745519713</v>
      </c>
    </row>
    <row r="48" spans="1:12" s="110" customFormat="1" ht="15" customHeight="1" x14ac:dyDescent="0.2">
      <c r="A48" s="381"/>
      <c r="B48" s="385"/>
      <c r="C48" s="366" t="s">
        <v>111</v>
      </c>
      <c r="D48" s="386"/>
      <c r="E48" s="387"/>
      <c r="F48" s="548">
        <v>111</v>
      </c>
      <c r="G48" s="548">
        <v>76</v>
      </c>
      <c r="H48" s="548">
        <v>103</v>
      </c>
      <c r="I48" s="548">
        <v>98</v>
      </c>
      <c r="J48" s="548">
        <v>122</v>
      </c>
      <c r="K48" s="549">
        <v>-11</v>
      </c>
      <c r="L48" s="380">
        <v>-9.0163934426229506</v>
      </c>
    </row>
    <row r="49" spans="1:12" s="110" customFormat="1" ht="15" customHeight="1" x14ac:dyDescent="0.2">
      <c r="A49" s="381"/>
      <c r="B49" s="385"/>
      <c r="C49" s="382" t="s">
        <v>353</v>
      </c>
      <c r="D49" s="385"/>
      <c r="E49" s="383"/>
      <c r="F49" s="548">
        <v>28</v>
      </c>
      <c r="G49" s="548">
        <v>31</v>
      </c>
      <c r="H49" s="548">
        <v>40</v>
      </c>
      <c r="I49" s="548">
        <v>32</v>
      </c>
      <c r="J49" s="548">
        <v>32</v>
      </c>
      <c r="K49" s="549">
        <v>-4</v>
      </c>
      <c r="L49" s="380">
        <v>-12.5</v>
      </c>
    </row>
    <row r="50" spans="1:12" s="110" customFormat="1" ht="15" customHeight="1" x14ac:dyDescent="0.2">
      <c r="A50" s="381"/>
      <c r="B50" s="384" t="s">
        <v>113</v>
      </c>
      <c r="C50" s="382" t="s">
        <v>181</v>
      </c>
      <c r="D50" s="385"/>
      <c r="E50" s="383"/>
      <c r="F50" s="548">
        <v>8839</v>
      </c>
      <c r="G50" s="548">
        <v>4483</v>
      </c>
      <c r="H50" s="548">
        <v>7530</v>
      </c>
      <c r="I50" s="548">
        <v>7236</v>
      </c>
      <c r="J50" s="550">
        <v>9851</v>
      </c>
      <c r="K50" s="549">
        <v>-1012</v>
      </c>
      <c r="L50" s="380">
        <v>-10.273068723987413</v>
      </c>
    </row>
    <row r="51" spans="1:12" s="110" customFormat="1" ht="15" customHeight="1" x14ac:dyDescent="0.2">
      <c r="A51" s="381"/>
      <c r="B51" s="385"/>
      <c r="C51" s="382" t="s">
        <v>353</v>
      </c>
      <c r="D51" s="385"/>
      <c r="E51" s="383"/>
      <c r="F51" s="548">
        <v>2170</v>
      </c>
      <c r="G51" s="548">
        <v>1358</v>
      </c>
      <c r="H51" s="548">
        <v>2417</v>
      </c>
      <c r="I51" s="548">
        <v>2097</v>
      </c>
      <c r="J51" s="548">
        <v>2480</v>
      </c>
      <c r="K51" s="549">
        <v>-310</v>
      </c>
      <c r="L51" s="380">
        <v>-12.5</v>
      </c>
    </row>
    <row r="52" spans="1:12" s="110" customFormat="1" ht="15" customHeight="1" x14ac:dyDescent="0.2">
      <c r="A52" s="381"/>
      <c r="B52" s="384"/>
      <c r="C52" s="382" t="s">
        <v>182</v>
      </c>
      <c r="D52" s="385"/>
      <c r="E52" s="383"/>
      <c r="F52" s="548">
        <v>3233</v>
      </c>
      <c r="G52" s="548">
        <v>2765</v>
      </c>
      <c r="H52" s="548">
        <v>3458</v>
      </c>
      <c r="I52" s="548">
        <v>2813</v>
      </c>
      <c r="J52" s="548">
        <v>3500</v>
      </c>
      <c r="K52" s="549">
        <v>-267</v>
      </c>
      <c r="L52" s="380">
        <v>-7.628571428571429</v>
      </c>
    </row>
    <row r="53" spans="1:12" s="269" customFormat="1" ht="11.25" customHeight="1" x14ac:dyDescent="0.2">
      <c r="A53" s="381"/>
      <c r="B53" s="385"/>
      <c r="C53" s="382" t="s">
        <v>353</v>
      </c>
      <c r="D53" s="385"/>
      <c r="E53" s="383"/>
      <c r="F53" s="548">
        <v>1066</v>
      </c>
      <c r="G53" s="548">
        <v>1028</v>
      </c>
      <c r="H53" s="548">
        <v>1401</v>
      </c>
      <c r="I53" s="548">
        <v>1005</v>
      </c>
      <c r="J53" s="550">
        <v>1185</v>
      </c>
      <c r="K53" s="549">
        <v>-119</v>
      </c>
      <c r="L53" s="380">
        <v>-10.042194092827005</v>
      </c>
    </row>
    <row r="54" spans="1:12" s="151" customFormat="1" ht="12.75" customHeight="1" x14ac:dyDescent="0.2">
      <c r="A54" s="381"/>
      <c r="B54" s="384" t="s">
        <v>113</v>
      </c>
      <c r="C54" s="384" t="s">
        <v>116</v>
      </c>
      <c r="D54" s="385"/>
      <c r="E54" s="383"/>
      <c r="F54" s="548">
        <v>8945</v>
      </c>
      <c r="G54" s="548">
        <v>5149</v>
      </c>
      <c r="H54" s="548">
        <v>8071</v>
      </c>
      <c r="I54" s="548">
        <v>6957</v>
      </c>
      <c r="J54" s="548">
        <v>9900</v>
      </c>
      <c r="K54" s="549">
        <v>-955</v>
      </c>
      <c r="L54" s="380">
        <v>-9.6464646464646471</v>
      </c>
    </row>
    <row r="55" spans="1:12" ht="11.25" x14ac:dyDescent="0.2">
      <c r="A55" s="381"/>
      <c r="B55" s="385"/>
      <c r="C55" s="382" t="s">
        <v>353</v>
      </c>
      <c r="D55" s="385"/>
      <c r="E55" s="383"/>
      <c r="F55" s="548">
        <v>2231</v>
      </c>
      <c r="G55" s="548">
        <v>1600</v>
      </c>
      <c r="H55" s="548">
        <v>2771</v>
      </c>
      <c r="I55" s="548">
        <v>2028</v>
      </c>
      <c r="J55" s="548">
        <v>2435</v>
      </c>
      <c r="K55" s="549">
        <v>-204</v>
      </c>
      <c r="L55" s="380">
        <v>-8.3778234086242307</v>
      </c>
    </row>
    <row r="56" spans="1:12" ht="14.25" customHeight="1" x14ac:dyDescent="0.2">
      <c r="A56" s="381"/>
      <c r="B56" s="385"/>
      <c r="C56" s="384" t="s">
        <v>117</v>
      </c>
      <c r="D56" s="385"/>
      <c r="E56" s="383"/>
      <c r="F56" s="548">
        <v>3126</v>
      </c>
      <c r="G56" s="548">
        <v>2096</v>
      </c>
      <c r="H56" s="548">
        <v>2915</v>
      </c>
      <c r="I56" s="548">
        <v>3088</v>
      </c>
      <c r="J56" s="548">
        <v>3447</v>
      </c>
      <c r="K56" s="549">
        <v>-321</v>
      </c>
      <c r="L56" s="380">
        <v>-9.3124456048738029</v>
      </c>
    </row>
    <row r="57" spans="1:12" ht="18.75" customHeight="1" x14ac:dyDescent="0.2">
      <c r="A57" s="388"/>
      <c r="B57" s="389"/>
      <c r="C57" s="390" t="s">
        <v>353</v>
      </c>
      <c r="D57" s="389"/>
      <c r="E57" s="391"/>
      <c r="F57" s="551">
        <v>1005</v>
      </c>
      <c r="G57" s="552">
        <v>786</v>
      </c>
      <c r="H57" s="552">
        <v>1046</v>
      </c>
      <c r="I57" s="552">
        <v>1074</v>
      </c>
      <c r="J57" s="552">
        <v>1230</v>
      </c>
      <c r="K57" s="553">
        <f t="shared" ref="K57" si="0">IF(OR(F57=".",J57=".")=TRUE,".",IF(OR(F57="*",J57="*")=TRUE,"*",IF(AND(F57="-",J57="-")=TRUE,"-",IF(AND(ISNUMBER(J57),ISNUMBER(F57))=TRUE,IF(F57-J57=0,0,F57-J57),IF(ISNUMBER(F57)=TRUE,F57,-J57)))))</f>
        <v>-225</v>
      </c>
      <c r="L57" s="392">
        <f t="shared" ref="L57" si="1">IF(K57 =".",".",IF(K57 ="*","*",IF(K57="-","-",IF(K57=0,0,IF(OR(J57="-",J57=".",F57="-",F57=".")=TRUE,"X",IF(J57=0,"0,0",IF(ABS(K57*100/J57)&gt;250,".X",(K57*100/J57))))))))</f>
        <v>-18.292682926829269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12351</v>
      </c>
      <c r="E11" s="114">
        <v>7701</v>
      </c>
      <c r="F11" s="114">
        <v>14542</v>
      </c>
      <c r="G11" s="114">
        <v>10198</v>
      </c>
      <c r="H11" s="140">
        <v>13653</v>
      </c>
      <c r="I11" s="115">
        <v>-1302</v>
      </c>
      <c r="J11" s="116">
        <v>-9.536365633926609</v>
      </c>
    </row>
    <row r="12" spans="1:15" s="110" customFormat="1" ht="24.95" customHeight="1" x14ac:dyDescent="0.2">
      <c r="A12" s="193" t="s">
        <v>132</v>
      </c>
      <c r="B12" s="194" t="s">
        <v>133</v>
      </c>
      <c r="C12" s="113">
        <v>1.1416079669662376</v>
      </c>
      <c r="D12" s="115">
        <v>141</v>
      </c>
      <c r="E12" s="114">
        <v>57</v>
      </c>
      <c r="F12" s="114">
        <v>156</v>
      </c>
      <c r="G12" s="114">
        <v>145</v>
      </c>
      <c r="H12" s="140">
        <v>160</v>
      </c>
      <c r="I12" s="115">
        <v>-19</v>
      </c>
      <c r="J12" s="116">
        <v>-11.875</v>
      </c>
    </row>
    <row r="13" spans="1:15" s="110" customFormat="1" ht="24.95" customHeight="1" x14ac:dyDescent="0.2">
      <c r="A13" s="193" t="s">
        <v>134</v>
      </c>
      <c r="B13" s="199" t="s">
        <v>214</v>
      </c>
      <c r="C13" s="113">
        <v>1.7731357784794755</v>
      </c>
      <c r="D13" s="115">
        <v>219</v>
      </c>
      <c r="E13" s="114">
        <v>83</v>
      </c>
      <c r="F13" s="114">
        <v>157</v>
      </c>
      <c r="G13" s="114">
        <v>207</v>
      </c>
      <c r="H13" s="140">
        <v>240</v>
      </c>
      <c r="I13" s="115">
        <v>-21</v>
      </c>
      <c r="J13" s="116">
        <v>-8.75</v>
      </c>
    </row>
    <row r="14" spans="1:15" s="287" customFormat="1" ht="24.95" customHeight="1" x14ac:dyDescent="0.2">
      <c r="A14" s="193" t="s">
        <v>215</v>
      </c>
      <c r="B14" s="199" t="s">
        <v>137</v>
      </c>
      <c r="C14" s="113">
        <v>19.747388875394705</v>
      </c>
      <c r="D14" s="115">
        <v>2439</v>
      </c>
      <c r="E14" s="114">
        <v>1483</v>
      </c>
      <c r="F14" s="114">
        <v>3357</v>
      </c>
      <c r="G14" s="114">
        <v>2171</v>
      </c>
      <c r="H14" s="140">
        <v>3178</v>
      </c>
      <c r="I14" s="115">
        <v>-739</v>
      </c>
      <c r="J14" s="116">
        <v>-23.253618628067969</v>
      </c>
      <c r="K14" s="110"/>
      <c r="L14" s="110"/>
      <c r="M14" s="110"/>
      <c r="N14" s="110"/>
      <c r="O14" s="110"/>
    </row>
    <row r="15" spans="1:15" s="110" customFormat="1" ht="24.95" customHeight="1" x14ac:dyDescent="0.2">
      <c r="A15" s="193" t="s">
        <v>216</v>
      </c>
      <c r="B15" s="199" t="s">
        <v>217</v>
      </c>
      <c r="C15" s="113">
        <v>3.4895959841308395</v>
      </c>
      <c r="D15" s="115">
        <v>431</v>
      </c>
      <c r="E15" s="114">
        <v>316</v>
      </c>
      <c r="F15" s="114">
        <v>684</v>
      </c>
      <c r="G15" s="114">
        <v>400</v>
      </c>
      <c r="H15" s="140">
        <v>511</v>
      </c>
      <c r="I15" s="115">
        <v>-80</v>
      </c>
      <c r="J15" s="116">
        <v>-15.655577299412915</v>
      </c>
    </row>
    <row r="16" spans="1:15" s="287" customFormat="1" ht="24.95" customHeight="1" x14ac:dyDescent="0.2">
      <c r="A16" s="193" t="s">
        <v>218</v>
      </c>
      <c r="B16" s="199" t="s">
        <v>141</v>
      </c>
      <c r="C16" s="113">
        <v>10.517367014816614</v>
      </c>
      <c r="D16" s="115">
        <v>1299</v>
      </c>
      <c r="E16" s="114">
        <v>901</v>
      </c>
      <c r="F16" s="114">
        <v>2075</v>
      </c>
      <c r="G16" s="114">
        <v>1299</v>
      </c>
      <c r="H16" s="140">
        <v>2004</v>
      </c>
      <c r="I16" s="115">
        <v>-705</v>
      </c>
      <c r="J16" s="116">
        <v>-35.179640718562872</v>
      </c>
      <c r="K16" s="110"/>
      <c r="L16" s="110"/>
      <c r="M16" s="110"/>
      <c r="N16" s="110"/>
      <c r="O16" s="110"/>
    </row>
    <row r="17" spans="1:15" s="110" customFormat="1" ht="24.95" customHeight="1" x14ac:dyDescent="0.2">
      <c r="A17" s="193" t="s">
        <v>142</v>
      </c>
      <c r="B17" s="199" t="s">
        <v>220</v>
      </c>
      <c r="C17" s="113">
        <v>5.7404258764472509</v>
      </c>
      <c r="D17" s="115">
        <v>709</v>
      </c>
      <c r="E17" s="114">
        <v>266</v>
      </c>
      <c r="F17" s="114">
        <v>598</v>
      </c>
      <c r="G17" s="114">
        <v>472</v>
      </c>
      <c r="H17" s="140">
        <v>663</v>
      </c>
      <c r="I17" s="115">
        <v>46</v>
      </c>
      <c r="J17" s="116">
        <v>6.9381598793363501</v>
      </c>
    </row>
    <row r="18" spans="1:15" s="287" customFormat="1" ht="24.95" customHeight="1" x14ac:dyDescent="0.2">
      <c r="A18" s="201" t="s">
        <v>144</v>
      </c>
      <c r="B18" s="202" t="s">
        <v>145</v>
      </c>
      <c r="C18" s="113">
        <v>17.318435754189945</v>
      </c>
      <c r="D18" s="115">
        <v>2139</v>
      </c>
      <c r="E18" s="114">
        <v>535</v>
      </c>
      <c r="F18" s="114">
        <v>1534</v>
      </c>
      <c r="G18" s="114">
        <v>1486</v>
      </c>
      <c r="H18" s="140">
        <v>2196</v>
      </c>
      <c r="I18" s="115">
        <v>-57</v>
      </c>
      <c r="J18" s="116">
        <v>-2.5956284153005464</v>
      </c>
      <c r="K18" s="110"/>
      <c r="L18" s="110"/>
      <c r="M18" s="110"/>
      <c r="N18" s="110"/>
      <c r="O18" s="110"/>
    </row>
    <row r="19" spans="1:15" s="110" customFormat="1" ht="24.95" customHeight="1" x14ac:dyDescent="0.2">
      <c r="A19" s="193" t="s">
        <v>146</v>
      </c>
      <c r="B19" s="199" t="s">
        <v>147</v>
      </c>
      <c r="C19" s="113">
        <v>10.881709982997329</v>
      </c>
      <c r="D19" s="115">
        <v>1344</v>
      </c>
      <c r="E19" s="114">
        <v>1001</v>
      </c>
      <c r="F19" s="114">
        <v>2007</v>
      </c>
      <c r="G19" s="114">
        <v>1166</v>
      </c>
      <c r="H19" s="140">
        <v>1784</v>
      </c>
      <c r="I19" s="115">
        <v>-440</v>
      </c>
      <c r="J19" s="116">
        <v>-24.663677130044842</v>
      </c>
    </row>
    <row r="20" spans="1:15" s="287" customFormat="1" ht="24.95" customHeight="1" x14ac:dyDescent="0.2">
      <c r="A20" s="193" t="s">
        <v>148</v>
      </c>
      <c r="B20" s="199" t="s">
        <v>149</v>
      </c>
      <c r="C20" s="113">
        <v>5.9347421261436324</v>
      </c>
      <c r="D20" s="115">
        <v>733</v>
      </c>
      <c r="E20" s="114">
        <v>399</v>
      </c>
      <c r="F20" s="114">
        <v>664</v>
      </c>
      <c r="G20" s="114">
        <v>536</v>
      </c>
      <c r="H20" s="140">
        <v>714</v>
      </c>
      <c r="I20" s="115">
        <v>19</v>
      </c>
      <c r="J20" s="116">
        <v>2.661064425770308</v>
      </c>
      <c r="K20" s="110"/>
      <c r="L20" s="110"/>
      <c r="M20" s="110"/>
      <c r="N20" s="110"/>
      <c r="O20" s="110"/>
    </row>
    <row r="21" spans="1:15" s="110" customFormat="1" ht="24.95" customHeight="1" x14ac:dyDescent="0.2">
      <c r="A21" s="201" t="s">
        <v>150</v>
      </c>
      <c r="B21" s="202" t="s">
        <v>151</v>
      </c>
      <c r="C21" s="113">
        <v>5.9833211885677269</v>
      </c>
      <c r="D21" s="115">
        <v>739</v>
      </c>
      <c r="E21" s="114">
        <v>647</v>
      </c>
      <c r="F21" s="114">
        <v>800</v>
      </c>
      <c r="G21" s="114">
        <v>770</v>
      </c>
      <c r="H21" s="140">
        <v>761</v>
      </c>
      <c r="I21" s="115">
        <v>-22</v>
      </c>
      <c r="J21" s="116">
        <v>-2.8909329829172141</v>
      </c>
    </row>
    <row r="22" spans="1:15" s="110" customFormat="1" ht="24.95" customHeight="1" x14ac:dyDescent="0.2">
      <c r="A22" s="201" t="s">
        <v>152</v>
      </c>
      <c r="B22" s="199" t="s">
        <v>153</v>
      </c>
      <c r="C22" s="113">
        <v>0.9715812484819043</v>
      </c>
      <c r="D22" s="115">
        <v>120</v>
      </c>
      <c r="E22" s="114">
        <v>55</v>
      </c>
      <c r="F22" s="114">
        <v>219</v>
      </c>
      <c r="G22" s="114">
        <v>74</v>
      </c>
      <c r="H22" s="140">
        <v>137</v>
      </c>
      <c r="I22" s="115">
        <v>-17</v>
      </c>
      <c r="J22" s="116">
        <v>-12.408759124087592</v>
      </c>
    </row>
    <row r="23" spans="1:15" s="110" customFormat="1" ht="24.95" customHeight="1" x14ac:dyDescent="0.2">
      <c r="A23" s="193" t="s">
        <v>154</v>
      </c>
      <c r="B23" s="199" t="s">
        <v>155</v>
      </c>
      <c r="C23" s="113">
        <v>1.0930289045421424</v>
      </c>
      <c r="D23" s="115">
        <v>135</v>
      </c>
      <c r="E23" s="114">
        <v>75</v>
      </c>
      <c r="F23" s="114">
        <v>286</v>
      </c>
      <c r="G23" s="114">
        <v>70</v>
      </c>
      <c r="H23" s="140">
        <v>112</v>
      </c>
      <c r="I23" s="115">
        <v>23</v>
      </c>
      <c r="J23" s="116">
        <v>20.535714285714285</v>
      </c>
    </row>
    <row r="24" spans="1:15" s="110" customFormat="1" ht="24.95" customHeight="1" x14ac:dyDescent="0.2">
      <c r="A24" s="193" t="s">
        <v>156</v>
      </c>
      <c r="B24" s="199" t="s">
        <v>221</v>
      </c>
      <c r="C24" s="113">
        <v>4.0644482228159662</v>
      </c>
      <c r="D24" s="115">
        <v>502</v>
      </c>
      <c r="E24" s="114">
        <v>353</v>
      </c>
      <c r="F24" s="114">
        <v>607</v>
      </c>
      <c r="G24" s="114">
        <v>356</v>
      </c>
      <c r="H24" s="140">
        <v>473</v>
      </c>
      <c r="I24" s="115">
        <v>29</v>
      </c>
      <c r="J24" s="116">
        <v>6.1310782241014801</v>
      </c>
    </row>
    <row r="25" spans="1:15" s="110" customFormat="1" ht="24.95" customHeight="1" x14ac:dyDescent="0.2">
      <c r="A25" s="193" t="s">
        <v>222</v>
      </c>
      <c r="B25" s="204" t="s">
        <v>159</v>
      </c>
      <c r="C25" s="113">
        <v>4.3073435349364422</v>
      </c>
      <c r="D25" s="115">
        <v>532</v>
      </c>
      <c r="E25" s="114">
        <v>343</v>
      </c>
      <c r="F25" s="114">
        <v>451</v>
      </c>
      <c r="G25" s="114">
        <v>451</v>
      </c>
      <c r="H25" s="140">
        <v>506</v>
      </c>
      <c r="I25" s="115">
        <v>26</v>
      </c>
      <c r="J25" s="116">
        <v>5.1383399209486162</v>
      </c>
    </row>
    <row r="26" spans="1:15" s="110" customFormat="1" ht="24.95" customHeight="1" x14ac:dyDescent="0.2">
      <c r="A26" s="201">
        <v>782.78300000000002</v>
      </c>
      <c r="B26" s="203" t="s">
        <v>160</v>
      </c>
      <c r="C26" s="113">
        <v>10.752165816533074</v>
      </c>
      <c r="D26" s="115">
        <v>1328</v>
      </c>
      <c r="E26" s="114">
        <v>646</v>
      </c>
      <c r="F26" s="114">
        <v>984</v>
      </c>
      <c r="G26" s="114">
        <v>1118</v>
      </c>
      <c r="H26" s="140">
        <v>1344</v>
      </c>
      <c r="I26" s="115">
        <v>-16</v>
      </c>
      <c r="J26" s="116">
        <v>-1.1904761904761905</v>
      </c>
    </row>
    <row r="27" spans="1:15" s="110" customFormat="1" ht="24.95" customHeight="1" x14ac:dyDescent="0.2">
      <c r="A27" s="193" t="s">
        <v>161</v>
      </c>
      <c r="B27" s="199" t="s">
        <v>162</v>
      </c>
      <c r="C27" s="113">
        <v>2.0808031738320785</v>
      </c>
      <c r="D27" s="115">
        <v>257</v>
      </c>
      <c r="E27" s="114">
        <v>197</v>
      </c>
      <c r="F27" s="114">
        <v>380</v>
      </c>
      <c r="G27" s="114">
        <v>232</v>
      </c>
      <c r="H27" s="140">
        <v>217</v>
      </c>
      <c r="I27" s="115">
        <v>40</v>
      </c>
      <c r="J27" s="116">
        <v>18.433179723502302</v>
      </c>
    </row>
    <row r="28" spans="1:15" s="110" customFormat="1" ht="24.95" customHeight="1" x14ac:dyDescent="0.2">
      <c r="A28" s="193" t="s">
        <v>163</v>
      </c>
      <c r="B28" s="199" t="s">
        <v>164</v>
      </c>
      <c r="C28" s="113">
        <v>1.926969476155777</v>
      </c>
      <c r="D28" s="115">
        <v>238</v>
      </c>
      <c r="E28" s="114">
        <v>223</v>
      </c>
      <c r="F28" s="114">
        <v>623</v>
      </c>
      <c r="G28" s="114">
        <v>134</v>
      </c>
      <c r="H28" s="140">
        <v>255</v>
      </c>
      <c r="I28" s="115">
        <v>-17</v>
      </c>
      <c r="J28" s="116">
        <v>-6.666666666666667</v>
      </c>
    </row>
    <row r="29" spans="1:15" s="110" customFormat="1" ht="24.95" customHeight="1" x14ac:dyDescent="0.2">
      <c r="A29" s="193">
        <v>86</v>
      </c>
      <c r="B29" s="199" t="s">
        <v>165</v>
      </c>
      <c r="C29" s="113">
        <v>4.7121690551372355</v>
      </c>
      <c r="D29" s="115">
        <v>582</v>
      </c>
      <c r="E29" s="114">
        <v>675</v>
      </c>
      <c r="F29" s="114">
        <v>885</v>
      </c>
      <c r="G29" s="114">
        <v>520</v>
      </c>
      <c r="H29" s="140">
        <v>644</v>
      </c>
      <c r="I29" s="115">
        <v>-62</v>
      </c>
      <c r="J29" s="116">
        <v>-9.6273291925465845</v>
      </c>
    </row>
    <row r="30" spans="1:15" s="110" customFormat="1" ht="24.95" customHeight="1" x14ac:dyDescent="0.2">
      <c r="A30" s="193">
        <v>87.88</v>
      </c>
      <c r="B30" s="204" t="s">
        <v>166</v>
      </c>
      <c r="C30" s="113">
        <v>4.8012306695814102</v>
      </c>
      <c r="D30" s="115">
        <v>593</v>
      </c>
      <c r="E30" s="114">
        <v>636</v>
      </c>
      <c r="F30" s="114">
        <v>983</v>
      </c>
      <c r="G30" s="114">
        <v>455</v>
      </c>
      <c r="H30" s="140">
        <v>649</v>
      </c>
      <c r="I30" s="115">
        <v>-56</v>
      </c>
      <c r="J30" s="116">
        <v>-8.6286594761171038</v>
      </c>
    </row>
    <row r="31" spans="1:15" s="110" customFormat="1" ht="24.95" customHeight="1" x14ac:dyDescent="0.2">
      <c r="A31" s="193" t="s">
        <v>167</v>
      </c>
      <c r="B31" s="199" t="s">
        <v>168</v>
      </c>
      <c r="C31" s="113">
        <v>2.5018217148409034</v>
      </c>
      <c r="D31" s="115">
        <v>309</v>
      </c>
      <c r="E31" s="114">
        <v>293</v>
      </c>
      <c r="F31" s="114">
        <v>449</v>
      </c>
      <c r="G31" s="114">
        <v>307</v>
      </c>
      <c r="H31" s="140">
        <v>283</v>
      </c>
      <c r="I31" s="115">
        <v>26</v>
      </c>
      <c r="J31" s="116">
        <v>9.1872791519434625</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1.1416079669662376</v>
      </c>
      <c r="D34" s="115">
        <v>141</v>
      </c>
      <c r="E34" s="114">
        <v>57</v>
      </c>
      <c r="F34" s="114">
        <v>156</v>
      </c>
      <c r="G34" s="114">
        <v>145</v>
      </c>
      <c r="H34" s="140">
        <v>160</v>
      </c>
      <c r="I34" s="115">
        <v>-19</v>
      </c>
      <c r="J34" s="116">
        <v>-11.875</v>
      </c>
    </row>
    <row r="35" spans="1:10" s="110" customFormat="1" ht="24.95" customHeight="1" x14ac:dyDescent="0.2">
      <c r="A35" s="292" t="s">
        <v>171</v>
      </c>
      <c r="B35" s="293" t="s">
        <v>172</v>
      </c>
      <c r="C35" s="113">
        <v>38.838960408064125</v>
      </c>
      <c r="D35" s="115">
        <v>4797</v>
      </c>
      <c r="E35" s="114">
        <v>2101</v>
      </c>
      <c r="F35" s="114">
        <v>5048</v>
      </c>
      <c r="G35" s="114">
        <v>3864</v>
      </c>
      <c r="H35" s="140">
        <v>5614</v>
      </c>
      <c r="I35" s="115">
        <v>-817</v>
      </c>
      <c r="J35" s="116">
        <v>-14.552903455646598</v>
      </c>
    </row>
    <row r="36" spans="1:10" s="110" customFormat="1" ht="24.95" customHeight="1" x14ac:dyDescent="0.2">
      <c r="A36" s="294" t="s">
        <v>173</v>
      </c>
      <c r="B36" s="295" t="s">
        <v>174</v>
      </c>
      <c r="C36" s="125">
        <v>60.011335114565625</v>
      </c>
      <c r="D36" s="143">
        <v>7412</v>
      </c>
      <c r="E36" s="144">
        <v>5543</v>
      </c>
      <c r="F36" s="144">
        <v>9338</v>
      </c>
      <c r="G36" s="144">
        <v>6189</v>
      </c>
      <c r="H36" s="145">
        <v>7879</v>
      </c>
      <c r="I36" s="143">
        <v>-467</v>
      </c>
      <c r="J36" s="146">
        <v>-5.9271481152430514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12351</v>
      </c>
      <c r="F11" s="264">
        <v>7701</v>
      </c>
      <c r="G11" s="264">
        <v>14542</v>
      </c>
      <c r="H11" s="264">
        <v>10198</v>
      </c>
      <c r="I11" s="265">
        <v>13653</v>
      </c>
      <c r="J11" s="263">
        <v>-1302</v>
      </c>
      <c r="K11" s="266">
        <v>-9.536365633926609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29.066472350416969</v>
      </c>
      <c r="E13" s="115">
        <v>3590</v>
      </c>
      <c r="F13" s="114">
        <v>2370</v>
      </c>
      <c r="G13" s="114">
        <v>3521</v>
      </c>
      <c r="H13" s="114">
        <v>3522</v>
      </c>
      <c r="I13" s="140">
        <v>4011</v>
      </c>
      <c r="J13" s="115">
        <v>-421</v>
      </c>
      <c r="K13" s="116">
        <v>-10.49613562702568</v>
      </c>
    </row>
    <row r="14" spans="1:15" ht="15.95" customHeight="1" x14ac:dyDescent="0.2">
      <c r="A14" s="306" t="s">
        <v>230</v>
      </c>
      <c r="B14" s="307"/>
      <c r="C14" s="308"/>
      <c r="D14" s="113">
        <v>58.79685855396324</v>
      </c>
      <c r="E14" s="115">
        <v>7262</v>
      </c>
      <c r="F14" s="114">
        <v>4282</v>
      </c>
      <c r="G14" s="114">
        <v>9243</v>
      </c>
      <c r="H14" s="114">
        <v>5480</v>
      </c>
      <c r="I14" s="140">
        <v>7985</v>
      </c>
      <c r="J14" s="115">
        <v>-723</v>
      </c>
      <c r="K14" s="116">
        <v>-9.0544771446462118</v>
      </c>
    </row>
    <row r="15" spans="1:15" ht="15.95" customHeight="1" x14ac:dyDescent="0.2">
      <c r="A15" s="306" t="s">
        <v>231</v>
      </c>
      <c r="B15" s="307"/>
      <c r="C15" s="308"/>
      <c r="D15" s="113">
        <v>6.5986559792729338</v>
      </c>
      <c r="E15" s="115">
        <v>815</v>
      </c>
      <c r="F15" s="114">
        <v>501</v>
      </c>
      <c r="G15" s="114">
        <v>901</v>
      </c>
      <c r="H15" s="114">
        <v>677</v>
      </c>
      <c r="I15" s="140">
        <v>910</v>
      </c>
      <c r="J15" s="115">
        <v>-95</v>
      </c>
      <c r="K15" s="116">
        <v>-10.43956043956044</v>
      </c>
    </row>
    <row r="16" spans="1:15" ht="15.95" customHeight="1" x14ac:dyDescent="0.2">
      <c r="A16" s="306" t="s">
        <v>232</v>
      </c>
      <c r="B16" s="307"/>
      <c r="C16" s="308"/>
      <c r="D16" s="113">
        <v>5.3436968666504736</v>
      </c>
      <c r="E16" s="115">
        <v>660</v>
      </c>
      <c r="F16" s="114">
        <v>524</v>
      </c>
      <c r="G16" s="114">
        <v>759</v>
      </c>
      <c r="H16" s="114">
        <v>498</v>
      </c>
      <c r="I16" s="140">
        <v>710</v>
      </c>
      <c r="J16" s="115">
        <v>-50</v>
      </c>
      <c r="K16" s="116">
        <v>-7.042253521126761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1.0849323941381264</v>
      </c>
      <c r="E18" s="115">
        <v>134</v>
      </c>
      <c r="F18" s="114">
        <v>72</v>
      </c>
      <c r="G18" s="114">
        <v>177</v>
      </c>
      <c r="H18" s="114">
        <v>118</v>
      </c>
      <c r="I18" s="140">
        <v>141</v>
      </c>
      <c r="J18" s="115">
        <v>-7</v>
      </c>
      <c r="K18" s="116">
        <v>-4.9645390070921982</v>
      </c>
    </row>
    <row r="19" spans="1:11" ht="14.1" customHeight="1" x14ac:dyDescent="0.2">
      <c r="A19" s="306" t="s">
        <v>235</v>
      </c>
      <c r="B19" s="307" t="s">
        <v>236</v>
      </c>
      <c r="C19" s="308"/>
      <c r="D19" s="113">
        <v>0.40482552020079343</v>
      </c>
      <c r="E19" s="115">
        <v>50</v>
      </c>
      <c r="F19" s="114">
        <v>41</v>
      </c>
      <c r="G19" s="114">
        <v>108</v>
      </c>
      <c r="H19" s="114">
        <v>63</v>
      </c>
      <c r="I19" s="140">
        <v>51</v>
      </c>
      <c r="J19" s="115">
        <v>-1</v>
      </c>
      <c r="K19" s="116">
        <v>-1.9607843137254901</v>
      </c>
    </row>
    <row r="20" spans="1:11" ht="14.1" customHeight="1" x14ac:dyDescent="0.2">
      <c r="A20" s="306">
        <v>12</v>
      </c>
      <c r="B20" s="307" t="s">
        <v>237</v>
      </c>
      <c r="C20" s="308"/>
      <c r="D20" s="113">
        <v>1.4249858311067929</v>
      </c>
      <c r="E20" s="115">
        <v>176</v>
      </c>
      <c r="F20" s="114">
        <v>44</v>
      </c>
      <c r="G20" s="114">
        <v>109</v>
      </c>
      <c r="H20" s="114">
        <v>105</v>
      </c>
      <c r="I20" s="140">
        <v>159</v>
      </c>
      <c r="J20" s="115">
        <v>17</v>
      </c>
      <c r="K20" s="116">
        <v>10.691823899371069</v>
      </c>
    </row>
    <row r="21" spans="1:11" ht="14.1" customHeight="1" x14ac:dyDescent="0.2">
      <c r="A21" s="306">
        <v>21</v>
      </c>
      <c r="B21" s="307" t="s">
        <v>238</v>
      </c>
      <c r="C21" s="308"/>
      <c r="D21" s="113">
        <v>1.8621973929236499</v>
      </c>
      <c r="E21" s="115">
        <v>230</v>
      </c>
      <c r="F21" s="114">
        <v>99</v>
      </c>
      <c r="G21" s="114">
        <v>220</v>
      </c>
      <c r="H21" s="114">
        <v>243</v>
      </c>
      <c r="I21" s="140">
        <v>257</v>
      </c>
      <c r="J21" s="115">
        <v>-27</v>
      </c>
      <c r="K21" s="116">
        <v>-10.505836575875486</v>
      </c>
    </row>
    <row r="22" spans="1:11" ht="14.1" customHeight="1" x14ac:dyDescent="0.2">
      <c r="A22" s="306">
        <v>22</v>
      </c>
      <c r="B22" s="307" t="s">
        <v>239</v>
      </c>
      <c r="C22" s="308"/>
      <c r="D22" s="113">
        <v>3.1900250991822525</v>
      </c>
      <c r="E22" s="115">
        <v>394</v>
      </c>
      <c r="F22" s="114">
        <v>217</v>
      </c>
      <c r="G22" s="114">
        <v>401</v>
      </c>
      <c r="H22" s="114">
        <v>259</v>
      </c>
      <c r="I22" s="140">
        <v>393</v>
      </c>
      <c r="J22" s="115">
        <v>1</v>
      </c>
      <c r="K22" s="116">
        <v>0.2544529262086514</v>
      </c>
    </row>
    <row r="23" spans="1:11" ht="14.1" customHeight="1" x14ac:dyDescent="0.2">
      <c r="A23" s="306">
        <v>23</v>
      </c>
      <c r="B23" s="307" t="s">
        <v>240</v>
      </c>
      <c r="C23" s="308"/>
      <c r="D23" s="113">
        <v>0.28337786414055544</v>
      </c>
      <c r="E23" s="115">
        <v>35</v>
      </c>
      <c r="F23" s="114">
        <v>30</v>
      </c>
      <c r="G23" s="114">
        <v>82</v>
      </c>
      <c r="H23" s="114">
        <v>35</v>
      </c>
      <c r="I23" s="140">
        <v>56</v>
      </c>
      <c r="J23" s="115">
        <v>-21</v>
      </c>
      <c r="K23" s="116">
        <v>-37.5</v>
      </c>
    </row>
    <row r="24" spans="1:11" ht="14.1" customHeight="1" x14ac:dyDescent="0.2">
      <c r="A24" s="306">
        <v>24</v>
      </c>
      <c r="B24" s="307" t="s">
        <v>241</v>
      </c>
      <c r="C24" s="308"/>
      <c r="D24" s="113">
        <v>5.9833211885677269</v>
      </c>
      <c r="E24" s="115">
        <v>739</v>
      </c>
      <c r="F24" s="114">
        <v>381</v>
      </c>
      <c r="G24" s="114">
        <v>685</v>
      </c>
      <c r="H24" s="114">
        <v>720</v>
      </c>
      <c r="I24" s="140">
        <v>1121</v>
      </c>
      <c r="J24" s="115">
        <v>-382</v>
      </c>
      <c r="K24" s="116">
        <v>-34.076717216770739</v>
      </c>
    </row>
    <row r="25" spans="1:11" ht="14.1" customHeight="1" x14ac:dyDescent="0.2">
      <c r="A25" s="306">
        <v>25</v>
      </c>
      <c r="B25" s="307" t="s">
        <v>242</v>
      </c>
      <c r="C25" s="308"/>
      <c r="D25" s="113">
        <v>5.8699700429115049</v>
      </c>
      <c r="E25" s="115">
        <v>725</v>
      </c>
      <c r="F25" s="114">
        <v>423</v>
      </c>
      <c r="G25" s="114">
        <v>863</v>
      </c>
      <c r="H25" s="114">
        <v>568</v>
      </c>
      <c r="I25" s="140">
        <v>845</v>
      </c>
      <c r="J25" s="115">
        <v>-120</v>
      </c>
      <c r="K25" s="116">
        <v>-14.201183431952662</v>
      </c>
    </row>
    <row r="26" spans="1:11" ht="14.1" customHeight="1" x14ac:dyDescent="0.2">
      <c r="A26" s="306">
        <v>26</v>
      </c>
      <c r="B26" s="307" t="s">
        <v>243</v>
      </c>
      <c r="C26" s="308"/>
      <c r="D26" s="113">
        <v>3.1090599951420939</v>
      </c>
      <c r="E26" s="115">
        <v>384</v>
      </c>
      <c r="F26" s="114">
        <v>176</v>
      </c>
      <c r="G26" s="114">
        <v>634</v>
      </c>
      <c r="H26" s="114">
        <v>275</v>
      </c>
      <c r="I26" s="140">
        <v>490</v>
      </c>
      <c r="J26" s="115">
        <v>-106</v>
      </c>
      <c r="K26" s="116">
        <v>-21.632653061224488</v>
      </c>
    </row>
    <row r="27" spans="1:11" ht="14.1" customHeight="1" x14ac:dyDescent="0.2">
      <c r="A27" s="306">
        <v>27</v>
      </c>
      <c r="B27" s="307" t="s">
        <v>244</v>
      </c>
      <c r="C27" s="308"/>
      <c r="D27" s="113">
        <v>1.8945834345397135</v>
      </c>
      <c r="E27" s="115">
        <v>234</v>
      </c>
      <c r="F27" s="114">
        <v>175</v>
      </c>
      <c r="G27" s="114">
        <v>369</v>
      </c>
      <c r="H27" s="114">
        <v>233</v>
      </c>
      <c r="I27" s="140">
        <v>334</v>
      </c>
      <c r="J27" s="115">
        <v>-100</v>
      </c>
      <c r="K27" s="116">
        <v>-29.940119760479043</v>
      </c>
    </row>
    <row r="28" spans="1:11" ht="14.1" customHeight="1" x14ac:dyDescent="0.2">
      <c r="A28" s="306">
        <v>28</v>
      </c>
      <c r="B28" s="307" t="s">
        <v>245</v>
      </c>
      <c r="C28" s="308"/>
      <c r="D28" s="113">
        <v>0.90680916524977739</v>
      </c>
      <c r="E28" s="115">
        <v>112</v>
      </c>
      <c r="F28" s="114">
        <v>48</v>
      </c>
      <c r="G28" s="114">
        <v>90</v>
      </c>
      <c r="H28" s="114">
        <v>80</v>
      </c>
      <c r="I28" s="140">
        <v>108</v>
      </c>
      <c r="J28" s="115">
        <v>4</v>
      </c>
      <c r="K28" s="116">
        <v>3.7037037037037037</v>
      </c>
    </row>
    <row r="29" spans="1:11" ht="14.1" customHeight="1" x14ac:dyDescent="0.2">
      <c r="A29" s="306">
        <v>29</v>
      </c>
      <c r="B29" s="307" t="s">
        <v>246</v>
      </c>
      <c r="C29" s="308"/>
      <c r="D29" s="113">
        <v>3.6920087442312362</v>
      </c>
      <c r="E29" s="115">
        <v>456</v>
      </c>
      <c r="F29" s="114">
        <v>402</v>
      </c>
      <c r="G29" s="114">
        <v>647</v>
      </c>
      <c r="H29" s="114">
        <v>519</v>
      </c>
      <c r="I29" s="140">
        <v>497</v>
      </c>
      <c r="J29" s="115">
        <v>-41</v>
      </c>
      <c r="K29" s="116">
        <v>-8.2494969818913475</v>
      </c>
    </row>
    <row r="30" spans="1:11" ht="14.1" customHeight="1" x14ac:dyDescent="0.2">
      <c r="A30" s="306" t="s">
        <v>247</v>
      </c>
      <c r="B30" s="307" t="s">
        <v>248</v>
      </c>
      <c r="C30" s="308"/>
      <c r="D30" s="113">
        <v>1.2468626022184439</v>
      </c>
      <c r="E30" s="115">
        <v>154</v>
      </c>
      <c r="F30" s="114">
        <v>106</v>
      </c>
      <c r="G30" s="114">
        <v>261</v>
      </c>
      <c r="H30" s="114">
        <v>182</v>
      </c>
      <c r="I30" s="140">
        <v>179</v>
      </c>
      <c r="J30" s="115">
        <v>-25</v>
      </c>
      <c r="K30" s="116">
        <v>-13.966480446927374</v>
      </c>
    </row>
    <row r="31" spans="1:11" ht="14.1" customHeight="1" x14ac:dyDescent="0.2">
      <c r="A31" s="306" t="s">
        <v>249</v>
      </c>
      <c r="B31" s="307" t="s">
        <v>250</v>
      </c>
      <c r="C31" s="308"/>
      <c r="D31" s="113">
        <v>2.3884705691846815</v>
      </c>
      <c r="E31" s="115">
        <v>295</v>
      </c>
      <c r="F31" s="114">
        <v>293</v>
      </c>
      <c r="G31" s="114">
        <v>361</v>
      </c>
      <c r="H31" s="114">
        <v>332</v>
      </c>
      <c r="I31" s="140">
        <v>314</v>
      </c>
      <c r="J31" s="115">
        <v>-19</v>
      </c>
      <c r="K31" s="116">
        <v>-6.0509554140127388</v>
      </c>
    </row>
    <row r="32" spans="1:11" ht="14.1" customHeight="1" x14ac:dyDescent="0.2">
      <c r="A32" s="306">
        <v>31</v>
      </c>
      <c r="B32" s="307" t="s">
        <v>251</v>
      </c>
      <c r="C32" s="308"/>
      <c r="D32" s="113">
        <v>0.63962432191725371</v>
      </c>
      <c r="E32" s="115">
        <v>79</v>
      </c>
      <c r="F32" s="114">
        <v>37</v>
      </c>
      <c r="G32" s="114">
        <v>62</v>
      </c>
      <c r="H32" s="114">
        <v>54</v>
      </c>
      <c r="I32" s="140">
        <v>92</v>
      </c>
      <c r="J32" s="115">
        <v>-13</v>
      </c>
      <c r="K32" s="116">
        <v>-14.130434782608695</v>
      </c>
    </row>
    <row r="33" spans="1:11" ht="14.1" customHeight="1" x14ac:dyDescent="0.2">
      <c r="A33" s="306">
        <v>32</v>
      </c>
      <c r="B33" s="307" t="s">
        <v>252</v>
      </c>
      <c r="C33" s="308"/>
      <c r="D33" s="113">
        <v>8.0236418103797256</v>
      </c>
      <c r="E33" s="115">
        <v>991</v>
      </c>
      <c r="F33" s="114">
        <v>225</v>
      </c>
      <c r="G33" s="114">
        <v>669</v>
      </c>
      <c r="H33" s="114">
        <v>769</v>
      </c>
      <c r="I33" s="140">
        <v>1035</v>
      </c>
      <c r="J33" s="115">
        <v>-44</v>
      </c>
      <c r="K33" s="116">
        <v>-4.2512077294685993</v>
      </c>
    </row>
    <row r="34" spans="1:11" ht="14.1" customHeight="1" x14ac:dyDescent="0.2">
      <c r="A34" s="306">
        <v>33</v>
      </c>
      <c r="B34" s="307" t="s">
        <v>253</v>
      </c>
      <c r="C34" s="308"/>
      <c r="D34" s="113">
        <v>4.534045826248887</v>
      </c>
      <c r="E34" s="115">
        <v>560</v>
      </c>
      <c r="F34" s="114">
        <v>89</v>
      </c>
      <c r="G34" s="114">
        <v>377</v>
      </c>
      <c r="H34" s="114">
        <v>400</v>
      </c>
      <c r="I34" s="140">
        <v>645</v>
      </c>
      <c r="J34" s="115">
        <v>-85</v>
      </c>
      <c r="K34" s="116">
        <v>-13.178294573643411</v>
      </c>
    </row>
    <row r="35" spans="1:11" ht="14.1" customHeight="1" x14ac:dyDescent="0.2">
      <c r="A35" s="306">
        <v>34</v>
      </c>
      <c r="B35" s="307" t="s">
        <v>254</v>
      </c>
      <c r="C35" s="308"/>
      <c r="D35" s="113">
        <v>2.6232693709011414</v>
      </c>
      <c r="E35" s="115">
        <v>324</v>
      </c>
      <c r="F35" s="114">
        <v>159</v>
      </c>
      <c r="G35" s="114">
        <v>262</v>
      </c>
      <c r="H35" s="114">
        <v>248</v>
      </c>
      <c r="I35" s="140">
        <v>316</v>
      </c>
      <c r="J35" s="115">
        <v>8</v>
      </c>
      <c r="K35" s="116">
        <v>2.5316455696202533</v>
      </c>
    </row>
    <row r="36" spans="1:11" ht="14.1" customHeight="1" x14ac:dyDescent="0.2">
      <c r="A36" s="306">
        <v>41</v>
      </c>
      <c r="B36" s="307" t="s">
        <v>255</v>
      </c>
      <c r="C36" s="308"/>
      <c r="D36" s="113">
        <v>0.50198364504898385</v>
      </c>
      <c r="E36" s="115">
        <v>62</v>
      </c>
      <c r="F36" s="114">
        <v>49</v>
      </c>
      <c r="G36" s="114">
        <v>128</v>
      </c>
      <c r="H36" s="114">
        <v>67</v>
      </c>
      <c r="I36" s="140">
        <v>77</v>
      </c>
      <c r="J36" s="115">
        <v>-15</v>
      </c>
      <c r="K36" s="116">
        <v>-19.480519480519479</v>
      </c>
    </row>
    <row r="37" spans="1:11" ht="14.1" customHeight="1" x14ac:dyDescent="0.2">
      <c r="A37" s="306">
        <v>42</v>
      </c>
      <c r="B37" s="307" t="s">
        <v>256</v>
      </c>
      <c r="C37" s="308"/>
      <c r="D37" s="113">
        <v>0.11335114565622217</v>
      </c>
      <c r="E37" s="115">
        <v>14</v>
      </c>
      <c r="F37" s="114">
        <v>4</v>
      </c>
      <c r="G37" s="114">
        <v>19</v>
      </c>
      <c r="H37" s="114">
        <v>7</v>
      </c>
      <c r="I37" s="140" t="s">
        <v>514</v>
      </c>
      <c r="J37" s="115" t="s">
        <v>514</v>
      </c>
      <c r="K37" s="116" t="s">
        <v>514</v>
      </c>
    </row>
    <row r="38" spans="1:11" ht="14.1" customHeight="1" x14ac:dyDescent="0.2">
      <c r="A38" s="306">
        <v>43</v>
      </c>
      <c r="B38" s="307" t="s">
        <v>257</v>
      </c>
      <c r="C38" s="308"/>
      <c r="D38" s="113">
        <v>0.89061614444174564</v>
      </c>
      <c r="E38" s="115">
        <v>110</v>
      </c>
      <c r="F38" s="114">
        <v>62</v>
      </c>
      <c r="G38" s="114">
        <v>230</v>
      </c>
      <c r="H38" s="114">
        <v>76</v>
      </c>
      <c r="I38" s="140">
        <v>126</v>
      </c>
      <c r="J38" s="115">
        <v>-16</v>
      </c>
      <c r="K38" s="116">
        <v>-12.698412698412698</v>
      </c>
    </row>
    <row r="39" spans="1:11" ht="14.1" customHeight="1" x14ac:dyDescent="0.2">
      <c r="A39" s="306">
        <v>51</v>
      </c>
      <c r="B39" s="307" t="s">
        <v>258</v>
      </c>
      <c r="C39" s="308"/>
      <c r="D39" s="113">
        <v>7.3759209780584571</v>
      </c>
      <c r="E39" s="115">
        <v>911</v>
      </c>
      <c r="F39" s="114">
        <v>547</v>
      </c>
      <c r="G39" s="114">
        <v>871</v>
      </c>
      <c r="H39" s="114">
        <v>758</v>
      </c>
      <c r="I39" s="140">
        <v>845</v>
      </c>
      <c r="J39" s="115">
        <v>66</v>
      </c>
      <c r="K39" s="116">
        <v>7.8106508875739644</v>
      </c>
    </row>
    <row r="40" spans="1:11" ht="14.1" customHeight="1" x14ac:dyDescent="0.2">
      <c r="A40" s="306" t="s">
        <v>259</v>
      </c>
      <c r="B40" s="307" t="s">
        <v>260</v>
      </c>
      <c r="C40" s="308"/>
      <c r="D40" s="113">
        <v>6.5824629584649017</v>
      </c>
      <c r="E40" s="115">
        <v>813</v>
      </c>
      <c r="F40" s="114">
        <v>503</v>
      </c>
      <c r="G40" s="114">
        <v>777</v>
      </c>
      <c r="H40" s="114">
        <v>672</v>
      </c>
      <c r="I40" s="140">
        <v>787</v>
      </c>
      <c r="J40" s="115">
        <v>26</v>
      </c>
      <c r="K40" s="116">
        <v>3.3036848792884372</v>
      </c>
    </row>
    <row r="41" spans="1:11" ht="14.1" customHeight="1" x14ac:dyDescent="0.2">
      <c r="A41" s="306"/>
      <c r="B41" s="307" t="s">
        <v>261</v>
      </c>
      <c r="C41" s="308"/>
      <c r="D41" s="113">
        <v>5.9023560845275682</v>
      </c>
      <c r="E41" s="115">
        <v>729</v>
      </c>
      <c r="F41" s="114">
        <v>390</v>
      </c>
      <c r="G41" s="114">
        <v>654</v>
      </c>
      <c r="H41" s="114">
        <v>586</v>
      </c>
      <c r="I41" s="140">
        <v>674</v>
      </c>
      <c r="J41" s="115">
        <v>55</v>
      </c>
      <c r="K41" s="116">
        <v>8.1602373887240365</v>
      </c>
    </row>
    <row r="42" spans="1:11" ht="14.1" customHeight="1" x14ac:dyDescent="0.2">
      <c r="A42" s="306">
        <v>52</v>
      </c>
      <c r="B42" s="307" t="s">
        <v>262</v>
      </c>
      <c r="C42" s="308"/>
      <c r="D42" s="113">
        <v>8.1450894664399645</v>
      </c>
      <c r="E42" s="115">
        <v>1006</v>
      </c>
      <c r="F42" s="114">
        <v>380</v>
      </c>
      <c r="G42" s="114">
        <v>613</v>
      </c>
      <c r="H42" s="114">
        <v>689</v>
      </c>
      <c r="I42" s="140">
        <v>1012</v>
      </c>
      <c r="J42" s="115">
        <v>-6</v>
      </c>
      <c r="K42" s="116">
        <v>-0.59288537549407117</v>
      </c>
    </row>
    <row r="43" spans="1:11" ht="14.1" customHeight="1" x14ac:dyDescent="0.2">
      <c r="A43" s="306" t="s">
        <v>263</v>
      </c>
      <c r="B43" s="307" t="s">
        <v>264</v>
      </c>
      <c r="C43" s="308"/>
      <c r="D43" s="113">
        <v>6.258602542304267</v>
      </c>
      <c r="E43" s="115">
        <v>773</v>
      </c>
      <c r="F43" s="114">
        <v>320</v>
      </c>
      <c r="G43" s="114">
        <v>506</v>
      </c>
      <c r="H43" s="114">
        <v>536</v>
      </c>
      <c r="I43" s="140">
        <v>774</v>
      </c>
      <c r="J43" s="115">
        <v>-1</v>
      </c>
      <c r="K43" s="116">
        <v>-0.12919896640826872</v>
      </c>
    </row>
    <row r="44" spans="1:11" ht="14.1" customHeight="1" x14ac:dyDescent="0.2">
      <c r="A44" s="306">
        <v>53</v>
      </c>
      <c r="B44" s="307" t="s">
        <v>265</v>
      </c>
      <c r="C44" s="308"/>
      <c r="D44" s="113">
        <v>0.9715812484819043</v>
      </c>
      <c r="E44" s="115">
        <v>120</v>
      </c>
      <c r="F44" s="114">
        <v>125</v>
      </c>
      <c r="G44" s="114">
        <v>159</v>
      </c>
      <c r="H44" s="114">
        <v>131</v>
      </c>
      <c r="I44" s="140">
        <v>116</v>
      </c>
      <c r="J44" s="115">
        <v>4</v>
      </c>
      <c r="K44" s="116">
        <v>3.4482758620689653</v>
      </c>
    </row>
    <row r="45" spans="1:11" ht="14.1" customHeight="1" x14ac:dyDescent="0.2">
      <c r="A45" s="306" t="s">
        <v>266</v>
      </c>
      <c r="B45" s="307" t="s">
        <v>267</v>
      </c>
      <c r="C45" s="308"/>
      <c r="D45" s="113">
        <v>0.96348473807788848</v>
      </c>
      <c r="E45" s="115">
        <v>119</v>
      </c>
      <c r="F45" s="114">
        <v>120</v>
      </c>
      <c r="G45" s="114">
        <v>156</v>
      </c>
      <c r="H45" s="114">
        <v>126</v>
      </c>
      <c r="I45" s="140">
        <v>111</v>
      </c>
      <c r="J45" s="115">
        <v>8</v>
      </c>
      <c r="K45" s="116">
        <v>7.2072072072072073</v>
      </c>
    </row>
    <row r="46" spans="1:11" ht="14.1" customHeight="1" x14ac:dyDescent="0.2">
      <c r="A46" s="306">
        <v>54</v>
      </c>
      <c r="B46" s="307" t="s">
        <v>268</v>
      </c>
      <c r="C46" s="308"/>
      <c r="D46" s="113">
        <v>2.7123309853453161</v>
      </c>
      <c r="E46" s="115">
        <v>335</v>
      </c>
      <c r="F46" s="114">
        <v>312</v>
      </c>
      <c r="G46" s="114">
        <v>346</v>
      </c>
      <c r="H46" s="114">
        <v>366</v>
      </c>
      <c r="I46" s="140">
        <v>352</v>
      </c>
      <c r="J46" s="115">
        <v>-17</v>
      </c>
      <c r="K46" s="116">
        <v>-4.8295454545454541</v>
      </c>
    </row>
    <row r="47" spans="1:11" ht="14.1" customHeight="1" x14ac:dyDescent="0.2">
      <c r="A47" s="306">
        <v>61</v>
      </c>
      <c r="B47" s="307" t="s">
        <v>269</v>
      </c>
      <c r="C47" s="308"/>
      <c r="D47" s="113">
        <v>1.4978544247429357</v>
      </c>
      <c r="E47" s="115">
        <v>185</v>
      </c>
      <c r="F47" s="114">
        <v>106</v>
      </c>
      <c r="G47" s="114">
        <v>245</v>
      </c>
      <c r="H47" s="114">
        <v>152</v>
      </c>
      <c r="I47" s="140">
        <v>254</v>
      </c>
      <c r="J47" s="115">
        <v>-69</v>
      </c>
      <c r="K47" s="116">
        <v>-27.165354330708663</v>
      </c>
    </row>
    <row r="48" spans="1:11" ht="14.1" customHeight="1" x14ac:dyDescent="0.2">
      <c r="A48" s="306">
        <v>62</v>
      </c>
      <c r="B48" s="307" t="s">
        <v>270</v>
      </c>
      <c r="C48" s="308"/>
      <c r="D48" s="113">
        <v>5.8537770221034737</v>
      </c>
      <c r="E48" s="115">
        <v>723</v>
      </c>
      <c r="F48" s="114">
        <v>645</v>
      </c>
      <c r="G48" s="114">
        <v>1047</v>
      </c>
      <c r="H48" s="114">
        <v>632</v>
      </c>
      <c r="I48" s="140">
        <v>905</v>
      </c>
      <c r="J48" s="115">
        <v>-182</v>
      </c>
      <c r="K48" s="116">
        <v>-20.11049723756906</v>
      </c>
    </row>
    <row r="49" spans="1:11" ht="14.1" customHeight="1" x14ac:dyDescent="0.2">
      <c r="A49" s="306">
        <v>63</v>
      </c>
      <c r="B49" s="307" t="s">
        <v>271</v>
      </c>
      <c r="C49" s="308"/>
      <c r="D49" s="113">
        <v>3.3195692656465066</v>
      </c>
      <c r="E49" s="115">
        <v>410</v>
      </c>
      <c r="F49" s="114">
        <v>388</v>
      </c>
      <c r="G49" s="114">
        <v>496</v>
      </c>
      <c r="H49" s="114">
        <v>433</v>
      </c>
      <c r="I49" s="140">
        <v>424</v>
      </c>
      <c r="J49" s="115">
        <v>-14</v>
      </c>
      <c r="K49" s="116">
        <v>-3.3018867924528301</v>
      </c>
    </row>
    <row r="50" spans="1:11" ht="14.1" customHeight="1" x14ac:dyDescent="0.2">
      <c r="A50" s="306" t="s">
        <v>272</v>
      </c>
      <c r="B50" s="307" t="s">
        <v>273</v>
      </c>
      <c r="C50" s="308"/>
      <c r="D50" s="113">
        <v>0.89871265484576146</v>
      </c>
      <c r="E50" s="115">
        <v>111</v>
      </c>
      <c r="F50" s="114">
        <v>91</v>
      </c>
      <c r="G50" s="114">
        <v>163</v>
      </c>
      <c r="H50" s="114">
        <v>89</v>
      </c>
      <c r="I50" s="140">
        <v>92</v>
      </c>
      <c r="J50" s="115">
        <v>19</v>
      </c>
      <c r="K50" s="116">
        <v>20.652173913043477</v>
      </c>
    </row>
    <row r="51" spans="1:11" ht="14.1" customHeight="1" x14ac:dyDescent="0.2">
      <c r="A51" s="306" t="s">
        <v>274</v>
      </c>
      <c r="B51" s="307" t="s">
        <v>275</v>
      </c>
      <c r="C51" s="308"/>
      <c r="D51" s="113">
        <v>2.1860578090842848</v>
      </c>
      <c r="E51" s="115">
        <v>270</v>
      </c>
      <c r="F51" s="114">
        <v>270</v>
      </c>
      <c r="G51" s="114">
        <v>296</v>
      </c>
      <c r="H51" s="114">
        <v>322</v>
      </c>
      <c r="I51" s="140">
        <v>304</v>
      </c>
      <c r="J51" s="115">
        <v>-34</v>
      </c>
      <c r="K51" s="116">
        <v>-11.184210526315789</v>
      </c>
    </row>
    <row r="52" spans="1:11" ht="14.1" customHeight="1" x14ac:dyDescent="0.2">
      <c r="A52" s="306">
        <v>71</v>
      </c>
      <c r="B52" s="307" t="s">
        <v>276</v>
      </c>
      <c r="C52" s="308"/>
      <c r="D52" s="113">
        <v>7.5378511861387745</v>
      </c>
      <c r="E52" s="115">
        <v>931</v>
      </c>
      <c r="F52" s="114">
        <v>599</v>
      </c>
      <c r="G52" s="114">
        <v>1180</v>
      </c>
      <c r="H52" s="114">
        <v>784</v>
      </c>
      <c r="I52" s="140">
        <v>937</v>
      </c>
      <c r="J52" s="115">
        <v>-6</v>
      </c>
      <c r="K52" s="116">
        <v>-0.64034151547491991</v>
      </c>
    </row>
    <row r="53" spans="1:11" ht="14.1" customHeight="1" x14ac:dyDescent="0.2">
      <c r="A53" s="306" t="s">
        <v>277</v>
      </c>
      <c r="B53" s="307" t="s">
        <v>278</v>
      </c>
      <c r="C53" s="308"/>
      <c r="D53" s="113">
        <v>2.2670229131244435</v>
      </c>
      <c r="E53" s="115">
        <v>280</v>
      </c>
      <c r="F53" s="114">
        <v>159</v>
      </c>
      <c r="G53" s="114">
        <v>370</v>
      </c>
      <c r="H53" s="114">
        <v>205</v>
      </c>
      <c r="I53" s="140">
        <v>242</v>
      </c>
      <c r="J53" s="115">
        <v>38</v>
      </c>
      <c r="K53" s="116">
        <v>15.702479338842975</v>
      </c>
    </row>
    <row r="54" spans="1:11" ht="14.1" customHeight="1" x14ac:dyDescent="0.2">
      <c r="A54" s="306" t="s">
        <v>279</v>
      </c>
      <c r="B54" s="307" t="s">
        <v>280</v>
      </c>
      <c r="C54" s="308"/>
      <c r="D54" s="113">
        <v>4.6312039510970768</v>
      </c>
      <c r="E54" s="115">
        <v>572</v>
      </c>
      <c r="F54" s="114">
        <v>390</v>
      </c>
      <c r="G54" s="114">
        <v>731</v>
      </c>
      <c r="H54" s="114">
        <v>517</v>
      </c>
      <c r="I54" s="140">
        <v>622</v>
      </c>
      <c r="J54" s="115">
        <v>-50</v>
      </c>
      <c r="K54" s="116">
        <v>-8.0385852090032159</v>
      </c>
    </row>
    <row r="55" spans="1:11" ht="14.1" customHeight="1" x14ac:dyDescent="0.2">
      <c r="A55" s="306">
        <v>72</v>
      </c>
      <c r="B55" s="307" t="s">
        <v>281</v>
      </c>
      <c r="C55" s="308"/>
      <c r="D55" s="113">
        <v>1.7812322888834913</v>
      </c>
      <c r="E55" s="115">
        <v>220</v>
      </c>
      <c r="F55" s="114">
        <v>136</v>
      </c>
      <c r="G55" s="114">
        <v>407</v>
      </c>
      <c r="H55" s="114">
        <v>123</v>
      </c>
      <c r="I55" s="140">
        <v>221</v>
      </c>
      <c r="J55" s="115">
        <v>-1</v>
      </c>
      <c r="K55" s="116">
        <v>-0.45248868778280543</v>
      </c>
    </row>
    <row r="56" spans="1:11" ht="14.1" customHeight="1" x14ac:dyDescent="0.2">
      <c r="A56" s="306" t="s">
        <v>282</v>
      </c>
      <c r="B56" s="307" t="s">
        <v>283</v>
      </c>
      <c r="C56" s="308"/>
      <c r="D56" s="113">
        <v>0.64772083232126954</v>
      </c>
      <c r="E56" s="115">
        <v>80</v>
      </c>
      <c r="F56" s="114">
        <v>56</v>
      </c>
      <c r="G56" s="114">
        <v>241</v>
      </c>
      <c r="H56" s="114">
        <v>38</v>
      </c>
      <c r="I56" s="140">
        <v>95</v>
      </c>
      <c r="J56" s="115">
        <v>-15</v>
      </c>
      <c r="K56" s="116">
        <v>-15.789473684210526</v>
      </c>
    </row>
    <row r="57" spans="1:11" ht="14.1" customHeight="1" x14ac:dyDescent="0.2">
      <c r="A57" s="306" t="s">
        <v>284</v>
      </c>
      <c r="B57" s="307" t="s">
        <v>285</v>
      </c>
      <c r="C57" s="308"/>
      <c r="D57" s="113">
        <v>0.64772083232126954</v>
      </c>
      <c r="E57" s="115">
        <v>80</v>
      </c>
      <c r="F57" s="114">
        <v>55</v>
      </c>
      <c r="G57" s="114">
        <v>69</v>
      </c>
      <c r="H57" s="114">
        <v>52</v>
      </c>
      <c r="I57" s="140">
        <v>71</v>
      </c>
      <c r="J57" s="115">
        <v>9</v>
      </c>
      <c r="K57" s="116">
        <v>12.67605633802817</v>
      </c>
    </row>
    <row r="58" spans="1:11" ht="14.1" customHeight="1" x14ac:dyDescent="0.2">
      <c r="A58" s="306">
        <v>73</v>
      </c>
      <c r="B58" s="307" t="s">
        <v>286</v>
      </c>
      <c r="C58" s="308"/>
      <c r="D58" s="113">
        <v>1.2225730710063962</v>
      </c>
      <c r="E58" s="115">
        <v>151</v>
      </c>
      <c r="F58" s="114">
        <v>141</v>
      </c>
      <c r="G58" s="114">
        <v>235</v>
      </c>
      <c r="H58" s="114">
        <v>116</v>
      </c>
      <c r="I58" s="140">
        <v>115</v>
      </c>
      <c r="J58" s="115">
        <v>36</v>
      </c>
      <c r="K58" s="116">
        <v>31.304347826086957</v>
      </c>
    </row>
    <row r="59" spans="1:11" ht="14.1" customHeight="1" x14ac:dyDescent="0.2">
      <c r="A59" s="306" t="s">
        <v>287</v>
      </c>
      <c r="B59" s="307" t="s">
        <v>288</v>
      </c>
      <c r="C59" s="308"/>
      <c r="D59" s="113">
        <v>0.99587077969395188</v>
      </c>
      <c r="E59" s="115">
        <v>123</v>
      </c>
      <c r="F59" s="114">
        <v>112</v>
      </c>
      <c r="G59" s="114">
        <v>190</v>
      </c>
      <c r="H59" s="114">
        <v>96</v>
      </c>
      <c r="I59" s="140">
        <v>92</v>
      </c>
      <c r="J59" s="115">
        <v>31</v>
      </c>
      <c r="K59" s="116">
        <v>33.695652173913047</v>
      </c>
    </row>
    <row r="60" spans="1:11" ht="14.1" customHeight="1" x14ac:dyDescent="0.2">
      <c r="A60" s="306">
        <v>81</v>
      </c>
      <c r="B60" s="307" t="s">
        <v>289</v>
      </c>
      <c r="C60" s="308"/>
      <c r="D60" s="113">
        <v>5.7242328556392197</v>
      </c>
      <c r="E60" s="115">
        <v>707</v>
      </c>
      <c r="F60" s="114">
        <v>740</v>
      </c>
      <c r="G60" s="114">
        <v>936</v>
      </c>
      <c r="H60" s="114">
        <v>548</v>
      </c>
      <c r="I60" s="140">
        <v>742</v>
      </c>
      <c r="J60" s="115">
        <v>-35</v>
      </c>
      <c r="K60" s="116">
        <v>-4.716981132075472</v>
      </c>
    </row>
    <row r="61" spans="1:11" ht="14.1" customHeight="1" x14ac:dyDescent="0.2">
      <c r="A61" s="306" t="s">
        <v>290</v>
      </c>
      <c r="B61" s="307" t="s">
        <v>291</v>
      </c>
      <c r="C61" s="308"/>
      <c r="D61" s="113">
        <v>1.8702939033276658</v>
      </c>
      <c r="E61" s="115">
        <v>231</v>
      </c>
      <c r="F61" s="114">
        <v>156</v>
      </c>
      <c r="G61" s="114">
        <v>442</v>
      </c>
      <c r="H61" s="114">
        <v>171</v>
      </c>
      <c r="I61" s="140">
        <v>239</v>
      </c>
      <c r="J61" s="115">
        <v>-8</v>
      </c>
      <c r="K61" s="116">
        <v>-3.3472803347280333</v>
      </c>
    </row>
    <row r="62" spans="1:11" ht="14.1" customHeight="1" x14ac:dyDescent="0.2">
      <c r="A62" s="306" t="s">
        <v>292</v>
      </c>
      <c r="B62" s="307" t="s">
        <v>293</v>
      </c>
      <c r="C62" s="308"/>
      <c r="D62" s="113">
        <v>1.926969476155777</v>
      </c>
      <c r="E62" s="115">
        <v>238</v>
      </c>
      <c r="F62" s="114">
        <v>422</v>
      </c>
      <c r="G62" s="114">
        <v>292</v>
      </c>
      <c r="H62" s="114">
        <v>201</v>
      </c>
      <c r="I62" s="140">
        <v>232</v>
      </c>
      <c r="J62" s="115">
        <v>6</v>
      </c>
      <c r="K62" s="116">
        <v>2.5862068965517242</v>
      </c>
    </row>
    <row r="63" spans="1:11" ht="14.1" customHeight="1" x14ac:dyDescent="0.2">
      <c r="A63" s="306"/>
      <c r="B63" s="307" t="s">
        <v>294</v>
      </c>
      <c r="C63" s="308"/>
      <c r="D63" s="113">
        <v>1.7488462472674278</v>
      </c>
      <c r="E63" s="115">
        <v>216</v>
      </c>
      <c r="F63" s="114">
        <v>369</v>
      </c>
      <c r="G63" s="114">
        <v>248</v>
      </c>
      <c r="H63" s="114">
        <v>188</v>
      </c>
      <c r="I63" s="140">
        <v>221</v>
      </c>
      <c r="J63" s="115">
        <v>-5</v>
      </c>
      <c r="K63" s="116">
        <v>-2.2624434389140271</v>
      </c>
    </row>
    <row r="64" spans="1:11" ht="14.1" customHeight="1" x14ac:dyDescent="0.2">
      <c r="A64" s="306" t="s">
        <v>295</v>
      </c>
      <c r="B64" s="307" t="s">
        <v>296</v>
      </c>
      <c r="C64" s="308"/>
      <c r="D64" s="113">
        <v>0.65581734272528536</v>
      </c>
      <c r="E64" s="115">
        <v>81</v>
      </c>
      <c r="F64" s="114">
        <v>69</v>
      </c>
      <c r="G64" s="114">
        <v>77</v>
      </c>
      <c r="H64" s="114">
        <v>76</v>
      </c>
      <c r="I64" s="140">
        <v>97</v>
      </c>
      <c r="J64" s="115">
        <v>-16</v>
      </c>
      <c r="K64" s="116">
        <v>-16.494845360824741</v>
      </c>
    </row>
    <row r="65" spans="1:11" ht="14.1" customHeight="1" x14ac:dyDescent="0.2">
      <c r="A65" s="306" t="s">
        <v>297</v>
      </c>
      <c r="B65" s="307" t="s">
        <v>298</v>
      </c>
      <c r="C65" s="308"/>
      <c r="D65" s="113">
        <v>0.65581734272528536</v>
      </c>
      <c r="E65" s="115">
        <v>81</v>
      </c>
      <c r="F65" s="114">
        <v>53</v>
      </c>
      <c r="G65" s="114">
        <v>75</v>
      </c>
      <c r="H65" s="114">
        <v>47</v>
      </c>
      <c r="I65" s="140">
        <v>86</v>
      </c>
      <c r="J65" s="115">
        <v>-5</v>
      </c>
      <c r="K65" s="116">
        <v>-5.8139534883720927</v>
      </c>
    </row>
    <row r="66" spans="1:11" ht="14.1" customHeight="1" x14ac:dyDescent="0.2">
      <c r="A66" s="306">
        <v>82</v>
      </c>
      <c r="B66" s="307" t="s">
        <v>299</v>
      </c>
      <c r="C66" s="308"/>
      <c r="D66" s="113">
        <v>2.7204274957493322</v>
      </c>
      <c r="E66" s="115">
        <v>336</v>
      </c>
      <c r="F66" s="114">
        <v>350</v>
      </c>
      <c r="G66" s="114">
        <v>605</v>
      </c>
      <c r="H66" s="114">
        <v>299</v>
      </c>
      <c r="I66" s="140">
        <v>375</v>
      </c>
      <c r="J66" s="115">
        <v>-39</v>
      </c>
      <c r="K66" s="116">
        <v>-10.4</v>
      </c>
    </row>
    <row r="67" spans="1:11" ht="14.1" customHeight="1" x14ac:dyDescent="0.2">
      <c r="A67" s="306" t="s">
        <v>300</v>
      </c>
      <c r="B67" s="307" t="s">
        <v>301</v>
      </c>
      <c r="C67" s="308"/>
      <c r="D67" s="113">
        <v>1.8945834345397135</v>
      </c>
      <c r="E67" s="115">
        <v>234</v>
      </c>
      <c r="F67" s="114">
        <v>268</v>
      </c>
      <c r="G67" s="114">
        <v>418</v>
      </c>
      <c r="H67" s="114">
        <v>200</v>
      </c>
      <c r="I67" s="140">
        <v>282</v>
      </c>
      <c r="J67" s="115">
        <v>-48</v>
      </c>
      <c r="K67" s="116">
        <v>-17.021276595744681</v>
      </c>
    </row>
    <row r="68" spans="1:11" ht="14.1" customHeight="1" x14ac:dyDescent="0.2">
      <c r="A68" s="306" t="s">
        <v>302</v>
      </c>
      <c r="B68" s="307" t="s">
        <v>303</v>
      </c>
      <c r="C68" s="308"/>
      <c r="D68" s="113">
        <v>0.55865921787709494</v>
      </c>
      <c r="E68" s="115">
        <v>69</v>
      </c>
      <c r="F68" s="114">
        <v>54</v>
      </c>
      <c r="G68" s="114">
        <v>106</v>
      </c>
      <c r="H68" s="114">
        <v>64</v>
      </c>
      <c r="I68" s="140">
        <v>56</v>
      </c>
      <c r="J68" s="115">
        <v>13</v>
      </c>
      <c r="K68" s="116">
        <v>23.214285714285715</v>
      </c>
    </row>
    <row r="69" spans="1:11" ht="14.1" customHeight="1" x14ac:dyDescent="0.2">
      <c r="A69" s="306">
        <v>83</v>
      </c>
      <c r="B69" s="307" t="s">
        <v>304</v>
      </c>
      <c r="C69" s="308"/>
      <c r="D69" s="113">
        <v>2.8337786414055541</v>
      </c>
      <c r="E69" s="115">
        <v>350</v>
      </c>
      <c r="F69" s="114">
        <v>339</v>
      </c>
      <c r="G69" s="114">
        <v>891</v>
      </c>
      <c r="H69" s="114">
        <v>222</v>
      </c>
      <c r="I69" s="140">
        <v>374</v>
      </c>
      <c r="J69" s="115">
        <v>-24</v>
      </c>
      <c r="K69" s="116">
        <v>-6.4171122994652405</v>
      </c>
    </row>
    <row r="70" spans="1:11" ht="14.1" customHeight="1" x14ac:dyDescent="0.2">
      <c r="A70" s="306" t="s">
        <v>305</v>
      </c>
      <c r="B70" s="307" t="s">
        <v>306</v>
      </c>
      <c r="C70" s="308"/>
      <c r="D70" s="113">
        <v>2.1212857258521578</v>
      </c>
      <c r="E70" s="115">
        <v>262</v>
      </c>
      <c r="F70" s="114">
        <v>241</v>
      </c>
      <c r="G70" s="114">
        <v>782</v>
      </c>
      <c r="H70" s="114">
        <v>136</v>
      </c>
      <c r="I70" s="140">
        <v>292</v>
      </c>
      <c r="J70" s="115">
        <v>-30</v>
      </c>
      <c r="K70" s="116">
        <v>-10.273972602739725</v>
      </c>
    </row>
    <row r="71" spans="1:11" ht="14.1" customHeight="1" x14ac:dyDescent="0.2">
      <c r="A71" s="306"/>
      <c r="B71" s="307" t="s">
        <v>307</v>
      </c>
      <c r="C71" s="308"/>
      <c r="D71" s="113">
        <v>1.3035381750465549</v>
      </c>
      <c r="E71" s="115">
        <v>161</v>
      </c>
      <c r="F71" s="114">
        <v>124</v>
      </c>
      <c r="G71" s="114">
        <v>574</v>
      </c>
      <c r="H71" s="114">
        <v>74</v>
      </c>
      <c r="I71" s="140">
        <v>171</v>
      </c>
      <c r="J71" s="115">
        <v>-10</v>
      </c>
      <c r="K71" s="116">
        <v>-5.8479532163742691</v>
      </c>
    </row>
    <row r="72" spans="1:11" ht="14.1" customHeight="1" x14ac:dyDescent="0.2">
      <c r="A72" s="306">
        <v>84</v>
      </c>
      <c r="B72" s="307" t="s">
        <v>308</v>
      </c>
      <c r="C72" s="308"/>
      <c r="D72" s="113">
        <v>0.76107197797749171</v>
      </c>
      <c r="E72" s="115">
        <v>94</v>
      </c>
      <c r="F72" s="114">
        <v>103</v>
      </c>
      <c r="G72" s="114">
        <v>252</v>
      </c>
      <c r="H72" s="114">
        <v>56</v>
      </c>
      <c r="I72" s="140">
        <v>109</v>
      </c>
      <c r="J72" s="115">
        <v>-15</v>
      </c>
      <c r="K72" s="116">
        <v>-13.761467889908257</v>
      </c>
    </row>
    <row r="73" spans="1:11" ht="14.1" customHeight="1" x14ac:dyDescent="0.2">
      <c r="A73" s="306" t="s">
        <v>309</v>
      </c>
      <c r="B73" s="307" t="s">
        <v>310</v>
      </c>
      <c r="C73" s="308"/>
      <c r="D73" s="113">
        <v>0.34005343696866652</v>
      </c>
      <c r="E73" s="115">
        <v>42</v>
      </c>
      <c r="F73" s="114">
        <v>40</v>
      </c>
      <c r="G73" s="114">
        <v>95</v>
      </c>
      <c r="H73" s="114">
        <v>7</v>
      </c>
      <c r="I73" s="140">
        <v>46</v>
      </c>
      <c r="J73" s="115">
        <v>-4</v>
      </c>
      <c r="K73" s="116">
        <v>-8.695652173913043</v>
      </c>
    </row>
    <row r="74" spans="1:11" ht="14.1" customHeight="1" x14ac:dyDescent="0.2">
      <c r="A74" s="306" t="s">
        <v>311</v>
      </c>
      <c r="B74" s="307" t="s">
        <v>312</v>
      </c>
      <c r="C74" s="308"/>
      <c r="D74" s="113">
        <v>8.9061614444174556E-2</v>
      </c>
      <c r="E74" s="115">
        <v>11</v>
      </c>
      <c r="F74" s="114">
        <v>13</v>
      </c>
      <c r="G74" s="114">
        <v>39</v>
      </c>
      <c r="H74" s="114">
        <v>7</v>
      </c>
      <c r="I74" s="140">
        <v>21</v>
      </c>
      <c r="J74" s="115">
        <v>-10</v>
      </c>
      <c r="K74" s="116">
        <v>-47.61904761904762</v>
      </c>
    </row>
    <row r="75" spans="1:11" ht="14.1" customHeight="1" x14ac:dyDescent="0.2">
      <c r="A75" s="306" t="s">
        <v>313</v>
      </c>
      <c r="B75" s="307" t="s">
        <v>314</v>
      </c>
      <c r="C75" s="308"/>
      <c r="D75" s="113">
        <v>9.7158124848190433E-2</v>
      </c>
      <c r="E75" s="115">
        <v>12</v>
      </c>
      <c r="F75" s="114">
        <v>18</v>
      </c>
      <c r="G75" s="114">
        <v>11</v>
      </c>
      <c r="H75" s="114">
        <v>18</v>
      </c>
      <c r="I75" s="140">
        <v>8</v>
      </c>
      <c r="J75" s="115">
        <v>4</v>
      </c>
      <c r="K75" s="116">
        <v>50</v>
      </c>
    </row>
    <row r="76" spans="1:11" ht="14.1" customHeight="1" x14ac:dyDescent="0.2">
      <c r="A76" s="306">
        <v>91</v>
      </c>
      <c r="B76" s="307" t="s">
        <v>315</v>
      </c>
      <c r="C76" s="308"/>
      <c r="D76" s="113">
        <v>8.0965104040158692E-2</v>
      </c>
      <c r="E76" s="115">
        <v>10</v>
      </c>
      <c r="F76" s="114">
        <v>8</v>
      </c>
      <c r="G76" s="114">
        <v>17</v>
      </c>
      <c r="H76" s="114" t="s">
        <v>514</v>
      </c>
      <c r="I76" s="140">
        <v>18</v>
      </c>
      <c r="J76" s="115">
        <v>-8</v>
      </c>
      <c r="K76" s="116">
        <v>-44.444444444444443</v>
      </c>
    </row>
    <row r="77" spans="1:11" ht="14.1" customHeight="1" x14ac:dyDescent="0.2">
      <c r="A77" s="306">
        <v>92</v>
      </c>
      <c r="B77" s="307" t="s">
        <v>316</v>
      </c>
      <c r="C77" s="308"/>
      <c r="D77" s="113">
        <v>0.4695976034329204</v>
      </c>
      <c r="E77" s="115">
        <v>58</v>
      </c>
      <c r="F77" s="114">
        <v>48</v>
      </c>
      <c r="G77" s="114">
        <v>69</v>
      </c>
      <c r="H77" s="114">
        <v>51</v>
      </c>
      <c r="I77" s="140">
        <v>77</v>
      </c>
      <c r="J77" s="115">
        <v>-19</v>
      </c>
      <c r="K77" s="116">
        <v>-24.675324675324674</v>
      </c>
    </row>
    <row r="78" spans="1:11" ht="14.1" customHeight="1" x14ac:dyDescent="0.2">
      <c r="A78" s="306">
        <v>93</v>
      </c>
      <c r="B78" s="307" t="s">
        <v>317</v>
      </c>
      <c r="C78" s="308"/>
      <c r="D78" s="113">
        <v>0.11335114565622217</v>
      </c>
      <c r="E78" s="115">
        <v>14</v>
      </c>
      <c r="F78" s="114">
        <v>11</v>
      </c>
      <c r="G78" s="114">
        <v>14</v>
      </c>
      <c r="H78" s="114">
        <v>14</v>
      </c>
      <c r="I78" s="140">
        <v>25</v>
      </c>
      <c r="J78" s="115">
        <v>-11</v>
      </c>
      <c r="K78" s="116">
        <v>-44</v>
      </c>
    </row>
    <row r="79" spans="1:11" ht="14.1" customHeight="1" x14ac:dyDescent="0.2">
      <c r="A79" s="306">
        <v>94</v>
      </c>
      <c r="B79" s="307" t="s">
        <v>318</v>
      </c>
      <c r="C79" s="308"/>
      <c r="D79" s="113" t="s">
        <v>514</v>
      </c>
      <c r="E79" s="115" t="s">
        <v>514</v>
      </c>
      <c r="F79" s="114">
        <v>7</v>
      </c>
      <c r="G79" s="114">
        <v>17</v>
      </c>
      <c r="H79" s="114">
        <v>23</v>
      </c>
      <c r="I79" s="140">
        <v>14</v>
      </c>
      <c r="J79" s="115" t="s">
        <v>514</v>
      </c>
      <c r="K79" s="116" t="s">
        <v>514</v>
      </c>
    </row>
    <row r="80" spans="1:11" ht="14.1" customHeight="1" x14ac:dyDescent="0.2">
      <c r="A80" s="306" t="s">
        <v>319</v>
      </c>
      <c r="B80" s="307" t="s">
        <v>320</v>
      </c>
      <c r="C80" s="308"/>
      <c r="D80" s="113" t="s">
        <v>514</v>
      </c>
      <c r="E80" s="115" t="s">
        <v>514</v>
      </c>
      <c r="F80" s="114">
        <v>0</v>
      </c>
      <c r="G80" s="114">
        <v>0</v>
      </c>
      <c r="H80" s="114" t="s">
        <v>514</v>
      </c>
      <c r="I80" s="140" t="s">
        <v>514</v>
      </c>
      <c r="J80" s="115" t="s">
        <v>514</v>
      </c>
      <c r="K80" s="116" t="s">
        <v>514</v>
      </c>
    </row>
    <row r="81" spans="1:11" ht="14.1" customHeight="1" x14ac:dyDescent="0.2">
      <c r="A81" s="310" t="s">
        <v>321</v>
      </c>
      <c r="B81" s="311" t="s">
        <v>334</v>
      </c>
      <c r="C81" s="312"/>
      <c r="D81" s="125">
        <v>0.19431624969638087</v>
      </c>
      <c r="E81" s="143">
        <v>24</v>
      </c>
      <c r="F81" s="144">
        <v>24</v>
      </c>
      <c r="G81" s="144">
        <v>118</v>
      </c>
      <c r="H81" s="144">
        <v>21</v>
      </c>
      <c r="I81" s="145">
        <v>37</v>
      </c>
      <c r="J81" s="143">
        <v>-13</v>
      </c>
      <c r="K81" s="146">
        <v>-35.135135135135137</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12064</v>
      </c>
      <c r="E11" s="114">
        <v>11358</v>
      </c>
      <c r="F11" s="114">
        <v>12724</v>
      </c>
      <c r="G11" s="114">
        <v>8969</v>
      </c>
      <c r="H11" s="140">
        <v>12625</v>
      </c>
      <c r="I11" s="115">
        <v>-561</v>
      </c>
      <c r="J11" s="116">
        <v>-4.443564356435644</v>
      </c>
    </row>
    <row r="12" spans="1:15" s="110" customFormat="1" ht="24.95" customHeight="1" x14ac:dyDescent="0.2">
      <c r="A12" s="193" t="s">
        <v>132</v>
      </c>
      <c r="B12" s="194" t="s">
        <v>133</v>
      </c>
      <c r="C12" s="113">
        <v>1.1438992042440319</v>
      </c>
      <c r="D12" s="115">
        <v>138</v>
      </c>
      <c r="E12" s="114">
        <v>143</v>
      </c>
      <c r="F12" s="114">
        <v>162</v>
      </c>
      <c r="G12" s="114">
        <v>65</v>
      </c>
      <c r="H12" s="140">
        <v>159</v>
      </c>
      <c r="I12" s="115">
        <v>-21</v>
      </c>
      <c r="J12" s="116">
        <v>-13.20754716981132</v>
      </c>
    </row>
    <row r="13" spans="1:15" s="110" customFormat="1" ht="24.95" customHeight="1" x14ac:dyDescent="0.2">
      <c r="A13" s="193" t="s">
        <v>134</v>
      </c>
      <c r="B13" s="199" t="s">
        <v>214</v>
      </c>
      <c r="C13" s="113">
        <v>1.5086206896551724</v>
      </c>
      <c r="D13" s="115">
        <v>182</v>
      </c>
      <c r="E13" s="114">
        <v>188</v>
      </c>
      <c r="F13" s="114">
        <v>123</v>
      </c>
      <c r="G13" s="114">
        <v>124</v>
      </c>
      <c r="H13" s="140">
        <v>206</v>
      </c>
      <c r="I13" s="115">
        <v>-24</v>
      </c>
      <c r="J13" s="116">
        <v>-11.650485436893204</v>
      </c>
    </row>
    <row r="14" spans="1:15" s="287" customFormat="1" ht="24.95" customHeight="1" x14ac:dyDescent="0.2">
      <c r="A14" s="193" t="s">
        <v>215</v>
      </c>
      <c r="B14" s="199" t="s">
        <v>137</v>
      </c>
      <c r="C14" s="113">
        <v>23.309018567639257</v>
      </c>
      <c r="D14" s="115">
        <v>2812</v>
      </c>
      <c r="E14" s="114">
        <v>2153</v>
      </c>
      <c r="F14" s="114">
        <v>2876</v>
      </c>
      <c r="G14" s="114">
        <v>2082</v>
      </c>
      <c r="H14" s="140">
        <v>3051</v>
      </c>
      <c r="I14" s="115">
        <v>-239</v>
      </c>
      <c r="J14" s="116">
        <v>-7.8334972140281875</v>
      </c>
      <c r="K14" s="110"/>
      <c r="L14" s="110"/>
      <c r="M14" s="110"/>
      <c r="N14" s="110"/>
      <c r="O14" s="110"/>
    </row>
    <row r="15" spans="1:15" s="110" customFormat="1" ht="24.95" customHeight="1" x14ac:dyDescent="0.2">
      <c r="A15" s="193" t="s">
        <v>216</v>
      </c>
      <c r="B15" s="199" t="s">
        <v>217</v>
      </c>
      <c r="C15" s="113">
        <v>3.7218169761273208</v>
      </c>
      <c r="D15" s="115">
        <v>449</v>
      </c>
      <c r="E15" s="114">
        <v>394</v>
      </c>
      <c r="F15" s="114">
        <v>525</v>
      </c>
      <c r="G15" s="114">
        <v>354</v>
      </c>
      <c r="H15" s="140">
        <v>508</v>
      </c>
      <c r="I15" s="115">
        <v>-59</v>
      </c>
      <c r="J15" s="116">
        <v>-11.614173228346457</v>
      </c>
    </row>
    <row r="16" spans="1:15" s="287" customFormat="1" ht="24.95" customHeight="1" x14ac:dyDescent="0.2">
      <c r="A16" s="193" t="s">
        <v>218</v>
      </c>
      <c r="B16" s="199" t="s">
        <v>141</v>
      </c>
      <c r="C16" s="113">
        <v>14.762931034482758</v>
      </c>
      <c r="D16" s="115">
        <v>1781</v>
      </c>
      <c r="E16" s="114">
        <v>1220</v>
      </c>
      <c r="F16" s="114">
        <v>1854</v>
      </c>
      <c r="G16" s="114">
        <v>1339</v>
      </c>
      <c r="H16" s="140">
        <v>2016</v>
      </c>
      <c r="I16" s="115">
        <v>-235</v>
      </c>
      <c r="J16" s="116">
        <v>-11.656746031746032</v>
      </c>
      <c r="K16" s="110"/>
      <c r="L16" s="110"/>
      <c r="M16" s="110"/>
      <c r="N16" s="110"/>
      <c r="O16" s="110"/>
    </row>
    <row r="17" spans="1:15" s="110" customFormat="1" ht="24.95" customHeight="1" x14ac:dyDescent="0.2">
      <c r="A17" s="193" t="s">
        <v>142</v>
      </c>
      <c r="B17" s="199" t="s">
        <v>220</v>
      </c>
      <c r="C17" s="113">
        <v>4.8242705570291777</v>
      </c>
      <c r="D17" s="115">
        <v>582</v>
      </c>
      <c r="E17" s="114">
        <v>539</v>
      </c>
      <c r="F17" s="114">
        <v>497</v>
      </c>
      <c r="G17" s="114">
        <v>389</v>
      </c>
      <c r="H17" s="140">
        <v>527</v>
      </c>
      <c r="I17" s="115">
        <v>55</v>
      </c>
      <c r="J17" s="116">
        <v>10.436432637571157</v>
      </c>
    </row>
    <row r="18" spans="1:15" s="287" customFormat="1" ht="24.95" customHeight="1" x14ac:dyDescent="0.2">
      <c r="A18" s="201" t="s">
        <v>144</v>
      </c>
      <c r="B18" s="202" t="s">
        <v>145</v>
      </c>
      <c r="C18" s="113">
        <v>12.425397877984086</v>
      </c>
      <c r="D18" s="115">
        <v>1499</v>
      </c>
      <c r="E18" s="114">
        <v>1961</v>
      </c>
      <c r="F18" s="114">
        <v>1156</v>
      </c>
      <c r="G18" s="114">
        <v>786</v>
      </c>
      <c r="H18" s="140">
        <v>1484</v>
      </c>
      <c r="I18" s="115">
        <v>15</v>
      </c>
      <c r="J18" s="116">
        <v>1.0107816711590296</v>
      </c>
      <c r="K18" s="110"/>
      <c r="L18" s="110"/>
      <c r="M18" s="110"/>
      <c r="N18" s="110"/>
      <c r="O18" s="110"/>
    </row>
    <row r="19" spans="1:15" s="110" customFormat="1" ht="24.95" customHeight="1" x14ac:dyDescent="0.2">
      <c r="A19" s="193" t="s">
        <v>146</v>
      </c>
      <c r="B19" s="199" t="s">
        <v>147</v>
      </c>
      <c r="C19" s="113">
        <v>11.803713527851459</v>
      </c>
      <c r="D19" s="115">
        <v>1424</v>
      </c>
      <c r="E19" s="114">
        <v>1369</v>
      </c>
      <c r="F19" s="114">
        <v>1695</v>
      </c>
      <c r="G19" s="114">
        <v>1261</v>
      </c>
      <c r="H19" s="140">
        <v>1960</v>
      </c>
      <c r="I19" s="115">
        <v>-536</v>
      </c>
      <c r="J19" s="116">
        <v>-27.346938775510203</v>
      </c>
    </row>
    <row r="20" spans="1:15" s="287" customFormat="1" ht="24.95" customHeight="1" x14ac:dyDescent="0.2">
      <c r="A20" s="193" t="s">
        <v>148</v>
      </c>
      <c r="B20" s="199" t="s">
        <v>149</v>
      </c>
      <c r="C20" s="113">
        <v>5.3547745358090184</v>
      </c>
      <c r="D20" s="115">
        <v>646</v>
      </c>
      <c r="E20" s="114">
        <v>639</v>
      </c>
      <c r="F20" s="114">
        <v>542</v>
      </c>
      <c r="G20" s="114">
        <v>465</v>
      </c>
      <c r="H20" s="140">
        <v>655</v>
      </c>
      <c r="I20" s="115">
        <v>-9</v>
      </c>
      <c r="J20" s="116">
        <v>-1.3740458015267176</v>
      </c>
      <c r="K20" s="110"/>
      <c r="L20" s="110"/>
      <c r="M20" s="110"/>
      <c r="N20" s="110"/>
      <c r="O20" s="110"/>
    </row>
    <row r="21" spans="1:15" s="110" customFormat="1" ht="24.95" customHeight="1" x14ac:dyDescent="0.2">
      <c r="A21" s="201" t="s">
        <v>150</v>
      </c>
      <c r="B21" s="202" t="s">
        <v>151</v>
      </c>
      <c r="C21" s="113">
        <v>6.5815649867374004</v>
      </c>
      <c r="D21" s="115">
        <v>794</v>
      </c>
      <c r="E21" s="114">
        <v>788</v>
      </c>
      <c r="F21" s="114">
        <v>837</v>
      </c>
      <c r="G21" s="114">
        <v>599</v>
      </c>
      <c r="H21" s="140">
        <v>634</v>
      </c>
      <c r="I21" s="115">
        <v>160</v>
      </c>
      <c r="J21" s="116">
        <v>25.236593059936908</v>
      </c>
    </row>
    <row r="22" spans="1:15" s="110" customFormat="1" ht="24.95" customHeight="1" x14ac:dyDescent="0.2">
      <c r="A22" s="201" t="s">
        <v>152</v>
      </c>
      <c r="B22" s="199" t="s">
        <v>153</v>
      </c>
      <c r="C22" s="113">
        <v>1.1107427055702919</v>
      </c>
      <c r="D22" s="115">
        <v>134</v>
      </c>
      <c r="E22" s="114">
        <v>59</v>
      </c>
      <c r="F22" s="114">
        <v>171</v>
      </c>
      <c r="G22" s="114">
        <v>60</v>
      </c>
      <c r="H22" s="140">
        <v>106</v>
      </c>
      <c r="I22" s="115">
        <v>28</v>
      </c>
      <c r="J22" s="116">
        <v>26.415094339622641</v>
      </c>
    </row>
    <row r="23" spans="1:15" s="110" customFormat="1" ht="24.95" customHeight="1" x14ac:dyDescent="0.2">
      <c r="A23" s="193" t="s">
        <v>154</v>
      </c>
      <c r="B23" s="199" t="s">
        <v>155</v>
      </c>
      <c r="C23" s="113">
        <v>1.5251989389920424</v>
      </c>
      <c r="D23" s="115">
        <v>184</v>
      </c>
      <c r="E23" s="114">
        <v>81</v>
      </c>
      <c r="F23" s="114">
        <v>258</v>
      </c>
      <c r="G23" s="114">
        <v>85</v>
      </c>
      <c r="H23" s="140">
        <v>178</v>
      </c>
      <c r="I23" s="115">
        <v>6</v>
      </c>
      <c r="J23" s="116">
        <v>3.3707865168539324</v>
      </c>
    </row>
    <row r="24" spans="1:15" s="110" customFormat="1" ht="24.95" customHeight="1" x14ac:dyDescent="0.2">
      <c r="A24" s="193" t="s">
        <v>156</v>
      </c>
      <c r="B24" s="199" t="s">
        <v>221</v>
      </c>
      <c r="C24" s="113">
        <v>4.0533819628647212</v>
      </c>
      <c r="D24" s="115">
        <v>489</v>
      </c>
      <c r="E24" s="114">
        <v>349</v>
      </c>
      <c r="F24" s="114">
        <v>448</v>
      </c>
      <c r="G24" s="114">
        <v>309</v>
      </c>
      <c r="H24" s="140">
        <v>453</v>
      </c>
      <c r="I24" s="115">
        <v>36</v>
      </c>
      <c r="J24" s="116">
        <v>7.9470198675496686</v>
      </c>
    </row>
    <row r="25" spans="1:15" s="110" customFormat="1" ht="24.95" customHeight="1" x14ac:dyDescent="0.2">
      <c r="A25" s="193" t="s">
        <v>222</v>
      </c>
      <c r="B25" s="204" t="s">
        <v>159</v>
      </c>
      <c r="C25" s="113">
        <v>4.0616710875331563</v>
      </c>
      <c r="D25" s="115">
        <v>490</v>
      </c>
      <c r="E25" s="114">
        <v>487</v>
      </c>
      <c r="F25" s="114">
        <v>410</v>
      </c>
      <c r="G25" s="114">
        <v>383</v>
      </c>
      <c r="H25" s="140">
        <v>433</v>
      </c>
      <c r="I25" s="115">
        <v>57</v>
      </c>
      <c r="J25" s="116">
        <v>13.163972286374134</v>
      </c>
    </row>
    <row r="26" spans="1:15" s="110" customFormat="1" ht="24.95" customHeight="1" x14ac:dyDescent="0.2">
      <c r="A26" s="201">
        <v>782.78300000000002</v>
      </c>
      <c r="B26" s="203" t="s">
        <v>160</v>
      </c>
      <c r="C26" s="113">
        <v>10.195623342175066</v>
      </c>
      <c r="D26" s="115">
        <v>1230</v>
      </c>
      <c r="E26" s="114">
        <v>1361</v>
      </c>
      <c r="F26" s="114">
        <v>1245</v>
      </c>
      <c r="G26" s="114">
        <v>1191</v>
      </c>
      <c r="H26" s="140">
        <v>1271</v>
      </c>
      <c r="I26" s="115">
        <v>-41</v>
      </c>
      <c r="J26" s="116">
        <v>-3.225806451612903</v>
      </c>
    </row>
    <row r="27" spans="1:15" s="110" customFormat="1" ht="24.95" customHeight="1" x14ac:dyDescent="0.2">
      <c r="A27" s="193" t="s">
        <v>161</v>
      </c>
      <c r="B27" s="199" t="s">
        <v>162</v>
      </c>
      <c r="C27" s="113">
        <v>2.0142572944297084</v>
      </c>
      <c r="D27" s="115">
        <v>243</v>
      </c>
      <c r="E27" s="114">
        <v>176</v>
      </c>
      <c r="F27" s="114">
        <v>270</v>
      </c>
      <c r="G27" s="114">
        <v>175</v>
      </c>
      <c r="H27" s="140">
        <v>263</v>
      </c>
      <c r="I27" s="115">
        <v>-20</v>
      </c>
      <c r="J27" s="116">
        <v>-7.6045627376425857</v>
      </c>
    </row>
    <row r="28" spans="1:15" s="110" customFormat="1" ht="24.95" customHeight="1" x14ac:dyDescent="0.2">
      <c r="A28" s="193" t="s">
        <v>163</v>
      </c>
      <c r="B28" s="199" t="s">
        <v>164</v>
      </c>
      <c r="C28" s="113">
        <v>2.1137267904509285</v>
      </c>
      <c r="D28" s="115">
        <v>255</v>
      </c>
      <c r="E28" s="114">
        <v>140</v>
      </c>
      <c r="F28" s="114">
        <v>589</v>
      </c>
      <c r="G28" s="114">
        <v>137</v>
      </c>
      <c r="H28" s="140">
        <v>214</v>
      </c>
      <c r="I28" s="115">
        <v>41</v>
      </c>
      <c r="J28" s="116">
        <v>19.158878504672899</v>
      </c>
    </row>
    <row r="29" spans="1:15" s="110" customFormat="1" ht="24.95" customHeight="1" x14ac:dyDescent="0.2">
      <c r="A29" s="193">
        <v>86</v>
      </c>
      <c r="B29" s="199" t="s">
        <v>165</v>
      </c>
      <c r="C29" s="113">
        <v>5.1641246684350133</v>
      </c>
      <c r="D29" s="115">
        <v>623</v>
      </c>
      <c r="E29" s="114">
        <v>570</v>
      </c>
      <c r="F29" s="114">
        <v>721</v>
      </c>
      <c r="G29" s="114">
        <v>524</v>
      </c>
      <c r="H29" s="140">
        <v>644</v>
      </c>
      <c r="I29" s="115">
        <v>-21</v>
      </c>
      <c r="J29" s="116">
        <v>-3.2608695652173911</v>
      </c>
    </row>
    <row r="30" spans="1:15" s="110" customFormat="1" ht="24.95" customHeight="1" x14ac:dyDescent="0.2">
      <c r="A30" s="193">
        <v>87.88</v>
      </c>
      <c r="B30" s="204" t="s">
        <v>166</v>
      </c>
      <c r="C30" s="113">
        <v>5.1972811671087529</v>
      </c>
      <c r="D30" s="115">
        <v>627</v>
      </c>
      <c r="E30" s="114">
        <v>597</v>
      </c>
      <c r="F30" s="114">
        <v>839</v>
      </c>
      <c r="G30" s="114">
        <v>456</v>
      </c>
      <c r="H30" s="140">
        <v>664</v>
      </c>
      <c r="I30" s="115">
        <v>-37</v>
      </c>
      <c r="J30" s="116">
        <v>-5.572289156626506</v>
      </c>
    </row>
    <row r="31" spans="1:15" s="110" customFormat="1" ht="24.95" customHeight="1" x14ac:dyDescent="0.2">
      <c r="A31" s="193" t="s">
        <v>167</v>
      </c>
      <c r="B31" s="199" t="s">
        <v>168</v>
      </c>
      <c r="C31" s="113">
        <v>2.4370026525198938</v>
      </c>
      <c r="D31" s="115">
        <v>294</v>
      </c>
      <c r="E31" s="114">
        <v>297</v>
      </c>
      <c r="F31" s="114">
        <v>382</v>
      </c>
      <c r="G31" s="114">
        <v>267</v>
      </c>
      <c r="H31" s="140">
        <v>250</v>
      </c>
      <c r="I31" s="115">
        <v>44</v>
      </c>
      <c r="J31" s="116">
        <v>17.600000000000001</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1.1438992042440319</v>
      </c>
      <c r="D34" s="115">
        <v>138</v>
      </c>
      <c r="E34" s="114">
        <v>143</v>
      </c>
      <c r="F34" s="114">
        <v>162</v>
      </c>
      <c r="G34" s="114">
        <v>65</v>
      </c>
      <c r="H34" s="140">
        <v>159</v>
      </c>
      <c r="I34" s="115">
        <v>-21</v>
      </c>
      <c r="J34" s="116">
        <v>-13.20754716981132</v>
      </c>
    </row>
    <row r="35" spans="1:10" s="110" customFormat="1" ht="24.95" customHeight="1" x14ac:dyDescent="0.2">
      <c r="A35" s="292" t="s">
        <v>171</v>
      </c>
      <c r="B35" s="293" t="s">
        <v>172</v>
      </c>
      <c r="C35" s="113">
        <v>37.243037135278513</v>
      </c>
      <c r="D35" s="115">
        <v>4493</v>
      </c>
      <c r="E35" s="114">
        <v>4302</v>
      </c>
      <c r="F35" s="114">
        <v>4155</v>
      </c>
      <c r="G35" s="114">
        <v>2992</v>
      </c>
      <c r="H35" s="140">
        <v>4741</v>
      </c>
      <c r="I35" s="115">
        <v>-248</v>
      </c>
      <c r="J35" s="116">
        <v>-5.2309639316599874</v>
      </c>
    </row>
    <row r="36" spans="1:10" s="110" customFormat="1" ht="24.95" customHeight="1" x14ac:dyDescent="0.2">
      <c r="A36" s="294" t="s">
        <v>173</v>
      </c>
      <c r="B36" s="295" t="s">
        <v>174</v>
      </c>
      <c r="C36" s="125">
        <v>61.613063660477451</v>
      </c>
      <c r="D36" s="143">
        <v>7433</v>
      </c>
      <c r="E36" s="144">
        <v>6913</v>
      </c>
      <c r="F36" s="144">
        <v>8407</v>
      </c>
      <c r="G36" s="144">
        <v>5912</v>
      </c>
      <c r="H36" s="145">
        <v>7725</v>
      </c>
      <c r="I36" s="143">
        <v>-292</v>
      </c>
      <c r="J36" s="146">
        <v>-3.7799352750809061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12064</v>
      </c>
      <c r="F11" s="264">
        <v>11358</v>
      </c>
      <c r="G11" s="264">
        <v>12724</v>
      </c>
      <c r="H11" s="264">
        <v>8969</v>
      </c>
      <c r="I11" s="265">
        <v>12625</v>
      </c>
      <c r="J11" s="263">
        <v>-561</v>
      </c>
      <c r="K11" s="266">
        <v>-4.443564356435644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26.989389920424404</v>
      </c>
      <c r="E13" s="115">
        <v>3256</v>
      </c>
      <c r="F13" s="114">
        <v>3699</v>
      </c>
      <c r="G13" s="114">
        <v>3577</v>
      </c>
      <c r="H13" s="114">
        <v>2872</v>
      </c>
      <c r="I13" s="140">
        <v>3262</v>
      </c>
      <c r="J13" s="115">
        <v>-6</v>
      </c>
      <c r="K13" s="116">
        <v>-0.18393623543838136</v>
      </c>
    </row>
    <row r="14" spans="1:17" ht="15.95" customHeight="1" x14ac:dyDescent="0.2">
      <c r="A14" s="306" t="s">
        <v>230</v>
      </c>
      <c r="B14" s="307"/>
      <c r="C14" s="308"/>
      <c r="D14" s="113">
        <v>60.469164456233422</v>
      </c>
      <c r="E14" s="115">
        <v>7295</v>
      </c>
      <c r="F14" s="114">
        <v>6572</v>
      </c>
      <c r="G14" s="114">
        <v>7460</v>
      </c>
      <c r="H14" s="114">
        <v>5015</v>
      </c>
      <c r="I14" s="140">
        <v>7757</v>
      </c>
      <c r="J14" s="115">
        <v>-462</v>
      </c>
      <c r="K14" s="116">
        <v>-5.9559107902539639</v>
      </c>
    </row>
    <row r="15" spans="1:17" ht="15.95" customHeight="1" x14ac:dyDescent="0.2">
      <c r="A15" s="306" t="s">
        <v>231</v>
      </c>
      <c r="B15" s="307"/>
      <c r="C15" s="308"/>
      <c r="D15" s="113">
        <v>7.2529840848806364</v>
      </c>
      <c r="E15" s="115">
        <v>875</v>
      </c>
      <c r="F15" s="114">
        <v>633</v>
      </c>
      <c r="G15" s="114">
        <v>823</v>
      </c>
      <c r="H15" s="114">
        <v>571</v>
      </c>
      <c r="I15" s="140">
        <v>877</v>
      </c>
      <c r="J15" s="115">
        <v>-2</v>
      </c>
      <c r="K15" s="116">
        <v>-0.22805017103762829</v>
      </c>
    </row>
    <row r="16" spans="1:17" ht="15.95" customHeight="1" x14ac:dyDescent="0.2">
      <c r="A16" s="306" t="s">
        <v>232</v>
      </c>
      <c r="B16" s="307"/>
      <c r="C16" s="308"/>
      <c r="D16" s="113">
        <v>4.9817639257294433</v>
      </c>
      <c r="E16" s="115">
        <v>601</v>
      </c>
      <c r="F16" s="114">
        <v>428</v>
      </c>
      <c r="G16" s="114">
        <v>762</v>
      </c>
      <c r="H16" s="114">
        <v>482</v>
      </c>
      <c r="I16" s="140">
        <v>695</v>
      </c>
      <c r="J16" s="115">
        <v>-94</v>
      </c>
      <c r="K16" s="116">
        <v>-13.525179856115107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1.0941644562334218</v>
      </c>
      <c r="E18" s="115">
        <v>132</v>
      </c>
      <c r="F18" s="114">
        <v>124</v>
      </c>
      <c r="G18" s="114">
        <v>156</v>
      </c>
      <c r="H18" s="114">
        <v>69</v>
      </c>
      <c r="I18" s="140">
        <v>168</v>
      </c>
      <c r="J18" s="115">
        <v>-36</v>
      </c>
      <c r="K18" s="116">
        <v>-21.428571428571427</v>
      </c>
    </row>
    <row r="19" spans="1:11" ht="14.1" customHeight="1" x14ac:dyDescent="0.2">
      <c r="A19" s="306" t="s">
        <v>235</v>
      </c>
      <c r="B19" s="307" t="s">
        <v>236</v>
      </c>
      <c r="C19" s="308"/>
      <c r="D19" s="113">
        <v>0.26525198938992045</v>
      </c>
      <c r="E19" s="115">
        <v>32</v>
      </c>
      <c r="F19" s="114">
        <v>87</v>
      </c>
      <c r="G19" s="114">
        <v>111</v>
      </c>
      <c r="H19" s="114">
        <v>28</v>
      </c>
      <c r="I19" s="140">
        <v>46</v>
      </c>
      <c r="J19" s="115">
        <v>-14</v>
      </c>
      <c r="K19" s="116">
        <v>-30.434782608695652</v>
      </c>
    </row>
    <row r="20" spans="1:11" ht="14.1" customHeight="1" x14ac:dyDescent="0.2">
      <c r="A20" s="306">
        <v>12</v>
      </c>
      <c r="B20" s="307" t="s">
        <v>237</v>
      </c>
      <c r="C20" s="308"/>
      <c r="D20" s="113">
        <v>0.96153846153846156</v>
      </c>
      <c r="E20" s="115">
        <v>116</v>
      </c>
      <c r="F20" s="114">
        <v>160</v>
      </c>
      <c r="G20" s="114">
        <v>82</v>
      </c>
      <c r="H20" s="114">
        <v>63</v>
      </c>
      <c r="I20" s="140">
        <v>88</v>
      </c>
      <c r="J20" s="115">
        <v>28</v>
      </c>
      <c r="K20" s="116">
        <v>31.818181818181817</v>
      </c>
    </row>
    <row r="21" spans="1:11" ht="14.1" customHeight="1" x14ac:dyDescent="0.2">
      <c r="A21" s="306">
        <v>21</v>
      </c>
      <c r="B21" s="307" t="s">
        <v>238</v>
      </c>
      <c r="C21" s="308"/>
      <c r="D21" s="113">
        <v>1.6826923076923077</v>
      </c>
      <c r="E21" s="115">
        <v>203</v>
      </c>
      <c r="F21" s="114">
        <v>241</v>
      </c>
      <c r="G21" s="114">
        <v>175</v>
      </c>
      <c r="H21" s="114">
        <v>184</v>
      </c>
      <c r="I21" s="140">
        <v>207</v>
      </c>
      <c r="J21" s="115">
        <v>-4</v>
      </c>
      <c r="K21" s="116">
        <v>-1.932367149758454</v>
      </c>
    </row>
    <row r="22" spans="1:11" ht="14.1" customHeight="1" x14ac:dyDescent="0.2">
      <c r="A22" s="306">
        <v>22</v>
      </c>
      <c r="B22" s="307" t="s">
        <v>239</v>
      </c>
      <c r="C22" s="308"/>
      <c r="D22" s="113">
        <v>2.8265915119363396</v>
      </c>
      <c r="E22" s="115">
        <v>341</v>
      </c>
      <c r="F22" s="114">
        <v>362</v>
      </c>
      <c r="G22" s="114">
        <v>382</v>
      </c>
      <c r="H22" s="114">
        <v>265</v>
      </c>
      <c r="I22" s="140">
        <v>349</v>
      </c>
      <c r="J22" s="115">
        <v>-8</v>
      </c>
      <c r="K22" s="116">
        <v>-2.2922636103151861</v>
      </c>
    </row>
    <row r="23" spans="1:11" ht="14.1" customHeight="1" x14ac:dyDescent="0.2">
      <c r="A23" s="306">
        <v>23</v>
      </c>
      <c r="B23" s="307" t="s">
        <v>240</v>
      </c>
      <c r="C23" s="308"/>
      <c r="D23" s="113">
        <v>0.36472148541114058</v>
      </c>
      <c r="E23" s="115">
        <v>44</v>
      </c>
      <c r="F23" s="114">
        <v>39</v>
      </c>
      <c r="G23" s="114">
        <v>67</v>
      </c>
      <c r="H23" s="114">
        <v>34</v>
      </c>
      <c r="I23" s="140">
        <v>51</v>
      </c>
      <c r="J23" s="115">
        <v>-7</v>
      </c>
      <c r="K23" s="116">
        <v>-13.725490196078431</v>
      </c>
    </row>
    <row r="24" spans="1:11" ht="14.1" customHeight="1" x14ac:dyDescent="0.2">
      <c r="A24" s="306">
        <v>24</v>
      </c>
      <c r="B24" s="307" t="s">
        <v>241</v>
      </c>
      <c r="C24" s="308"/>
      <c r="D24" s="113">
        <v>6.5401193633952257</v>
      </c>
      <c r="E24" s="115">
        <v>789</v>
      </c>
      <c r="F24" s="114">
        <v>790</v>
      </c>
      <c r="G24" s="114">
        <v>783</v>
      </c>
      <c r="H24" s="114">
        <v>767</v>
      </c>
      <c r="I24" s="140">
        <v>1082</v>
      </c>
      <c r="J24" s="115">
        <v>-293</v>
      </c>
      <c r="K24" s="116">
        <v>-27.079482439926064</v>
      </c>
    </row>
    <row r="25" spans="1:11" ht="14.1" customHeight="1" x14ac:dyDescent="0.2">
      <c r="A25" s="306">
        <v>25</v>
      </c>
      <c r="B25" s="307" t="s">
        <v>242</v>
      </c>
      <c r="C25" s="308"/>
      <c r="D25" s="113">
        <v>7.0540450928381961</v>
      </c>
      <c r="E25" s="115">
        <v>851</v>
      </c>
      <c r="F25" s="114">
        <v>586</v>
      </c>
      <c r="G25" s="114">
        <v>682</v>
      </c>
      <c r="H25" s="114">
        <v>576</v>
      </c>
      <c r="I25" s="140">
        <v>830</v>
      </c>
      <c r="J25" s="115">
        <v>21</v>
      </c>
      <c r="K25" s="116">
        <v>2.5301204819277108</v>
      </c>
    </row>
    <row r="26" spans="1:11" ht="14.1" customHeight="1" x14ac:dyDescent="0.2">
      <c r="A26" s="306">
        <v>26</v>
      </c>
      <c r="B26" s="307" t="s">
        <v>243</v>
      </c>
      <c r="C26" s="308"/>
      <c r="D26" s="113">
        <v>4.3352122015915118</v>
      </c>
      <c r="E26" s="115">
        <v>523</v>
      </c>
      <c r="F26" s="114">
        <v>290</v>
      </c>
      <c r="G26" s="114">
        <v>405</v>
      </c>
      <c r="H26" s="114">
        <v>271</v>
      </c>
      <c r="I26" s="140">
        <v>526</v>
      </c>
      <c r="J26" s="115">
        <v>-3</v>
      </c>
      <c r="K26" s="116">
        <v>-0.57034220532319391</v>
      </c>
    </row>
    <row r="27" spans="1:11" ht="14.1" customHeight="1" x14ac:dyDescent="0.2">
      <c r="A27" s="306">
        <v>27</v>
      </c>
      <c r="B27" s="307" t="s">
        <v>244</v>
      </c>
      <c r="C27" s="308"/>
      <c r="D27" s="113">
        <v>2.1800397877984086</v>
      </c>
      <c r="E27" s="115">
        <v>263</v>
      </c>
      <c r="F27" s="114">
        <v>192</v>
      </c>
      <c r="G27" s="114">
        <v>312</v>
      </c>
      <c r="H27" s="114">
        <v>239</v>
      </c>
      <c r="I27" s="140">
        <v>302</v>
      </c>
      <c r="J27" s="115">
        <v>-39</v>
      </c>
      <c r="K27" s="116">
        <v>-12.913907284768213</v>
      </c>
    </row>
    <row r="28" spans="1:11" ht="14.1" customHeight="1" x14ac:dyDescent="0.2">
      <c r="A28" s="306">
        <v>28</v>
      </c>
      <c r="B28" s="307" t="s">
        <v>245</v>
      </c>
      <c r="C28" s="308"/>
      <c r="D28" s="113">
        <v>1.4008620689655173</v>
      </c>
      <c r="E28" s="115">
        <v>169</v>
      </c>
      <c r="F28" s="114">
        <v>82</v>
      </c>
      <c r="G28" s="114">
        <v>193</v>
      </c>
      <c r="H28" s="114">
        <v>83</v>
      </c>
      <c r="I28" s="140">
        <v>116</v>
      </c>
      <c r="J28" s="115">
        <v>53</v>
      </c>
      <c r="K28" s="116">
        <v>45.689655172413794</v>
      </c>
    </row>
    <row r="29" spans="1:11" ht="14.1" customHeight="1" x14ac:dyDescent="0.2">
      <c r="A29" s="306">
        <v>29</v>
      </c>
      <c r="B29" s="307" t="s">
        <v>246</v>
      </c>
      <c r="C29" s="308"/>
      <c r="D29" s="113">
        <v>4.4844164456233422</v>
      </c>
      <c r="E29" s="115">
        <v>541</v>
      </c>
      <c r="F29" s="114">
        <v>465</v>
      </c>
      <c r="G29" s="114">
        <v>551</v>
      </c>
      <c r="H29" s="114">
        <v>448</v>
      </c>
      <c r="I29" s="140">
        <v>459</v>
      </c>
      <c r="J29" s="115">
        <v>82</v>
      </c>
      <c r="K29" s="116">
        <v>17.864923747276688</v>
      </c>
    </row>
    <row r="30" spans="1:11" ht="14.1" customHeight="1" x14ac:dyDescent="0.2">
      <c r="A30" s="306" t="s">
        <v>247</v>
      </c>
      <c r="B30" s="307" t="s">
        <v>248</v>
      </c>
      <c r="C30" s="308"/>
      <c r="D30" s="113">
        <v>1.4505968169761274</v>
      </c>
      <c r="E30" s="115">
        <v>175</v>
      </c>
      <c r="F30" s="114">
        <v>142</v>
      </c>
      <c r="G30" s="114">
        <v>184</v>
      </c>
      <c r="H30" s="114">
        <v>138</v>
      </c>
      <c r="I30" s="140">
        <v>170</v>
      </c>
      <c r="J30" s="115">
        <v>5</v>
      </c>
      <c r="K30" s="116">
        <v>2.9411764705882355</v>
      </c>
    </row>
    <row r="31" spans="1:11" ht="14.1" customHeight="1" x14ac:dyDescent="0.2">
      <c r="A31" s="306" t="s">
        <v>249</v>
      </c>
      <c r="B31" s="307" t="s">
        <v>250</v>
      </c>
      <c r="C31" s="308"/>
      <c r="D31" s="113">
        <v>2.9509283819628647</v>
      </c>
      <c r="E31" s="115">
        <v>356</v>
      </c>
      <c r="F31" s="114">
        <v>319</v>
      </c>
      <c r="G31" s="114">
        <v>357</v>
      </c>
      <c r="H31" s="114">
        <v>304</v>
      </c>
      <c r="I31" s="140">
        <v>284</v>
      </c>
      <c r="J31" s="115">
        <v>72</v>
      </c>
      <c r="K31" s="116">
        <v>25.35211267605634</v>
      </c>
    </row>
    <row r="32" spans="1:11" ht="14.1" customHeight="1" x14ac:dyDescent="0.2">
      <c r="A32" s="306">
        <v>31</v>
      </c>
      <c r="B32" s="307" t="s">
        <v>251</v>
      </c>
      <c r="C32" s="308"/>
      <c r="D32" s="113">
        <v>0.35643236074270557</v>
      </c>
      <c r="E32" s="115">
        <v>43</v>
      </c>
      <c r="F32" s="114">
        <v>45</v>
      </c>
      <c r="G32" s="114">
        <v>48</v>
      </c>
      <c r="H32" s="114">
        <v>33</v>
      </c>
      <c r="I32" s="140">
        <v>77</v>
      </c>
      <c r="J32" s="115">
        <v>-34</v>
      </c>
      <c r="K32" s="116">
        <v>-44.155844155844157</v>
      </c>
    </row>
    <row r="33" spans="1:11" ht="14.1" customHeight="1" x14ac:dyDescent="0.2">
      <c r="A33" s="306">
        <v>32</v>
      </c>
      <c r="B33" s="307" t="s">
        <v>252</v>
      </c>
      <c r="C33" s="308"/>
      <c r="D33" s="113">
        <v>5.4791114058355435</v>
      </c>
      <c r="E33" s="115">
        <v>661</v>
      </c>
      <c r="F33" s="114">
        <v>1053</v>
      </c>
      <c r="G33" s="114">
        <v>515</v>
      </c>
      <c r="H33" s="114">
        <v>343</v>
      </c>
      <c r="I33" s="140">
        <v>605</v>
      </c>
      <c r="J33" s="115">
        <v>56</v>
      </c>
      <c r="K33" s="116">
        <v>9.2561983471074374</v>
      </c>
    </row>
    <row r="34" spans="1:11" ht="14.1" customHeight="1" x14ac:dyDescent="0.2">
      <c r="A34" s="306">
        <v>33</v>
      </c>
      <c r="B34" s="307" t="s">
        <v>253</v>
      </c>
      <c r="C34" s="308"/>
      <c r="D34" s="113">
        <v>2.7354111405835542</v>
      </c>
      <c r="E34" s="115">
        <v>330</v>
      </c>
      <c r="F34" s="114">
        <v>601</v>
      </c>
      <c r="G34" s="114">
        <v>306</v>
      </c>
      <c r="H34" s="114">
        <v>190</v>
      </c>
      <c r="I34" s="140">
        <v>406</v>
      </c>
      <c r="J34" s="115">
        <v>-76</v>
      </c>
      <c r="K34" s="116">
        <v>-18.7192118226601</v>
      </c>
    </row>
    <row r="35" spans="1:11" ht="14.1" customHeight="1" x14ac:dyDescent="0.2">
      <c r="A35" s="306">
        <v>34</v>
      </c>
      <c r="B35" s="307" t="s">
        <v>254</v>
      </c>
      <c r="C35" s="308"/>
      <c r="D35" s="113">
        <v>2.5281830238726792</v>
      </c>
      <c r="E35" s="115">
        <v>305</v>
      </c>
      <c r="F35" s="114">
        <v>243</v>
      </c>
      <c r="G35" s="114">
        <v>200</v>
      </c>
      <c r="H35" s="114">
        <v>207</v>
      </c>
      <c r="I35" s="140">
        <v>325</v>
      </c>
      <c r="J35" s="115">
        <v>-20</v>
      </c>
      <c r="K35" s="116">
        <v>-6.1538461538461542</v>
      </c>
    </row>
    <row r="36" spans="1:11" ht="14.1" customHeight="1" x14ac:dyDescent="0.2">
      <c r="A36" s="306">
        <v>41</v>
      </c>
      <c r="B36" s="307" t="s">
        <v>255</v>
      </c>
      <c r="C36" s="308"/>
      <c r="D36" s="113">
        <v>0.62997347480106103</v>
      </c>
      <c r="E36" s="115">
        <v>76</v>
      </c>
      <c r="F36" s="114">
        <v>62</v>
      </c>
      <c r="G36" s="114">
        <v>113</v>
      </c>
      <c r="H36" s="114">
        <v>55</v>
      </c>
      <c r="I36" s="140">
        <v>66</v>
      </c>
      <c r="J36" s="115">
        <v>10</v>
      </c>
      <c r="K36" s="116">
        <v>15.151515151515152</v>
      </c>
    </row>
    <row r="37" spans="1:11" ht="14.1" customHeight="1" x14ac:dyDescent="0.2">
      <c r="A37" s="306">
        <v>42</v>
      </c>
      <c r="B37" s="307" t="s">
        <v>256</v>
      </c>
      <c r="C37" s="308"/>
      <c r="D37" s="113">
        <v>0.1243368700265252</v>
      </c>
      <c r="E37" s="115">
        <v>15</v>
      </c>
      <c r="F37" s="114" t="s">
        <v>514</v>
      </c>
      <c r="G37" s="114">
        <v>18</v>
      </c>
      <c r="H37" s="114">
        <v>11</v>
      </c>
      <c r="I37" s="140" t="s">
        <v>514</v>
      </c>
      <c r="J37" s="115" t="s">
        <v>514</v>
      </c>
      <c r="K37" s="116" t="s">
        <v>514</v>
      </c>
    </row>
    <row r="38" spans="1:11" ht="14.1" customHeight="1" x14ac:dyDescent="0.2">
      <c r="A38" s="306">
        <v>43</v>
      </c>
      <c r="B38" s="307" t="s">
        <v>257</v>
      </c>
      <c r="C38" s="308"/>
      <c r="D38" s="113">
        <v>0.94496021220159154</v>
      </c>
      <c r="E38" s="115">
        <v>114</v>
      </c>
      <c r="F38" s="114">
        <v>64</v>
      </c>
      <c r="G38" s="114">
        <v>154</v>
      </c>
      <c r="H38" s="114">
        <v>54</v>
      </c>
      <c r="I38" s="140">
        <v>115</v>
      </c>
      <c r="J38" s="115">
        <v>-1</v>
      </c>
      <c r="K38" s="116">
        <v>-0.86956521739130432</v>
      </c>
    </row>
    <row r="39" spans="1:11" ht="14.1" customHeight="1" x14ac:dyDescent="0.2">
      <c r="A39" s="306">
        <v>51</v>
      </c>
      <c r="B39" s="307" t="s">
        <v>258</v>
      </c>
      <c r="C39" s="308"/>
      <c r="D39" s="113">
        <v>6.8799734748010613</v>
      </c>
      <c r="E39" s="115">
        <v>830</v>
      </c>
      <c r="F39" s="114">
        <v>902</v>
      </c>
      <c r="G39" s="114">
        <v>879</v>
      </c>
      <c r="H39" s="114">
        <v>699</v>
      </c>
      <c r="I39" s="140">
        <v>808</v>
      </c>
      <c r="J39" s="115">
        <v>22</v>
      </c>
      <c r="K39" s="116">
        <v>2.722772277227723</v>
      </c>
    </row>
    <row r="40" spans="1:11" ht="14.1" customHeight="1" x14ac:dyDescent="0.2">
      <c r="A40" s="306" t="s">
        <v>259</v>
      </c>
      <c r="B40" s="307" t="s">
        <v>260</v>
      </c>
      <c r="C40" s="308"/>
      <c r="D40" s="113">
        <v>6.191976127320955</v>
      </c>
      <c r="E40" s="115">
        <v>747</v>
      </c>
      <c r="F40" s="114">
        <v>827</v>
      </c>
      <c r="G40" s="114">
        <v>817</v>
      </c>
      <c r="H40" s="114">
        <v>640</v>
      </c>
      <c r="I40" s="140">
        <v>744</v>
      </c>
      <c r="J40" s="115">
        <v>3</v>
      </c>
      <c r="K40" s="116">
        <v>0.40322580645161288</v>
      </c>
    </row>
    <row r="41" spans="1:11" ht="14.1" customHeight="1" x14ac:dyDescent="0.2">
      <c r="A41" s="306"/>
      <c r="B41" s="307" t="s">
        <v>261</v>
      </c>
      <c r="C41" s="308"/>
      <c r="D41" s="113">
        <v>5.4459549071618039</v>
      </c>
      <c r="E41" s="115">
        <v>657</v>
      </c>
      <c r="F41" s="114">
        <v>722</v>
      </c>
      <c r="G41" s="114">
        <v>727</v>
      </c>
      <c r="H41" s="114">
        <v>554</v>
      </c>
      <c r="I41" s="140">
        <v>615</v>
      </c>
      <c r="J41" s="115">
        <v>42</v>
      </c>
      <c r="K41" s="116">
        <v>6.8292682926829267</v>
      </c>
    </row>
    <row r="42" spans="1:11" ht="14.1" customHeight="1" x14ac:dyDescent="0.2">
      <c r="A42" s="306">
        <v>52</v>
      </c>
      <c r="B42" s="307" t="s">
        <v>262</v>
      </c>
      <c r="C42" s="308"/>
      <c r="D42" s="113">
        <v>6.8551061007957559</v>
      </c>
      <c r="E42" s="115">
        <v>827</v>
      </c>
      <c r="F42" s="114">
        <v>852</v>
      </c>
      <c r="G42" s="114">
        <v>576</v>
      </c>
      <c r="H42" s="114">
        <v>520</v>
      </c>
      <c r="I42" s="140">
        <v>815</v>
      </c>
      <c r="J42" s="115">
        <v>12</v>
      </c>
      <c r="K42" s="116">
        <v>1.4723926380368098</v>
      </c>
    </row>
    <row r="43" spans="1:11" ht="14.1" customHeight="1" x14ac:dyDescent="0.2">
      <c r="A43" s="306" t="s">
        <v>263</v>
      </c>
      <c r="B43" s="307" t="s">
        <v>264</v>
      </c>
      <c r="C43" s="308"/>
      <c r="D43" s="113">
        <v>5.205570291777188</v>
      </c>
      <c r="E43" s="115">
        <v>628</v>
      </c>
      <c r="F43" s="114">
        <v>653</v>
      </c>
      <c r="G43" s="114">
        <v>455</v>
      </c>
      <c r="H43" s="114">
        <v>433</v>
      </c>
      <c r="I43" s="140">
        <v>623</v>
      </c>
      <c r="J43" s="115">
        <v>5</v>
      </c>
      <c r="K43" s="116">
        <v>0.8025682182985554</v>
      </c>
    </row>
    <row r="44" spans="1:11" ht="14.1" customHeight="1" x14ac:dyDescent="0.2">
      <c r="A44" s="306">
        <v>53</v>
      </c>
      <c r="B44" s="307" t="s">
        <v>265</v>
      </c>
      <c r="C44" s="308"/>
      <c r="D44" s="113">
        <v>0.8454907161803713</v>
      </c>
      <c r="E44" s="115">
        <v>102</v>
      </c>
      <c r="F44" s="114">
        <v>164</v>
      </c>
      <c r="G44" s="114">
        <v>131</v>
      </c>
      <c r="H44" s="114">
        <v>121</v>
      </c>
      <c r="I44" s="140">
        <v>128</v>
      </c>
      <c r="J44" s="115">
        <v>-26</v>
      </c>
      <c r="K44" s="116">
        <v>-20.3125</v>
      </c>
    </row>
    <row r="45" spans="1:11" ht="14.1" customHeight="1" x14ac:dyDescent="0.2">
      <c r="A45" s="306" t="s">
        <v>266</v>
      </c>
      <c r="B45" s="307" t="s">
        <v>267</v>
      </c>
      <c r="C45" s="308"/>
      <c r="D45" s="113">
        <v>0.78746684350132623</v>
      </c>
      <c r="E45" s="115">
        <v>95</v>
      </c>
      <c r="F45" s="114">
        <v>161</v>
      </c>
      <c r="G45" s="114">
        <v>127</v>
      </c>
      <c r="H45" s="114">
        <v>117</v>
      </c>
      <c r="I45" s="140">
        <v>119</v>
      </c>
      <c r="J45" s="115">
        <v>-24</v>
      </c>
      <c r="K45" s="116">
        <v>-20.168067226890756</v>
      </c>
    </row>
    <row r="46" spans="1:11" ht="14.1" customHeight="1" x14ac:dyDescent="0.2">
      <c r="A46" s="306">
        <v>54</v>
      </c>
      <c r="B46" s="307" t="s">
        <v>268</v>
      </c>
      <c r="C46" s="308"/>
      <c r="D46" s="113">
        <v>2.6690981432360741</v>
      </c>
      <c r="E46" s="115">
        <v>322</v>
      </c>
      <c r="F46" s="114">
        <v>315</v>
      </c>
      <c r="G46" s="114">
        <v>333</v>
      </c>
      <c r="H46" s="114">
        <v>300</v>
      </c>
      <c r="I46" s="140">
        <v>325</v>
      </c>
      <c r="J46" s="115">
        <v>-3</v>
      </c>
      <c r="K46" s="116">
        <v>-0.92307692307692313</v>
      </c>
    </row>
    <row r="47" spans="1:11" ht="14.1" customHeight="1" x14ac:dyDescent="0.2">
      <c r="A47" s="306">
        <v>61</v>
      </c>
      <c r="B47" s="307" t="s">
        <v>269</v>
      </c>
      <c r="C47" s="308"/>
      <c r="D47" s="113">
        <v>1.8899204244031831</v>
      </c>
      <c r="E47" s="115">
        <v>228</v>
      </c>
      <c r="F47" s="114">
        <v>162</v>
      </c>
      <c r="G47" s="114">
        <v>219</v>
      </c>
      <c r="H47" s="114">
        <v>194</v>
      </c>
      <c r="I47" s="140">
        <v>260</v>
      </c>
      <c r="J47" s="115">
        <v>-32</v>
      </c>
      <c r="K47" s="116">
        <v>-12.307692307692308</v>
      </c>
    </row>
    <row r="48" spans="1:11" ht="14.1" customHeight="1" x14ac:dyDescent="0.2">
      <c r="A48" s="306">
        <v>62</v>
      </c>
      <c r="B48" s="307" t="s">
        <v>270</v>
      </c>
      <c r="C48" s="308"/>
      <c r="D48" s="113">
        <v>6.1671087533156497</v>
      </c>
      <c r="E48" s="115">
        <v>744</v>
      </c>
      <c r="F48" s="114">
        <v>795</v>
      </c>
      <c r="G48" s="114">
        <v>936</v>
      </c>
      <c r="H48" s="114">
        <v>632</v>
      </c>
      <c r="I48" s="140">
        <v>997</v>
      </c>
      <c r="J48" s="115">
        <v>-253</v>
      </c>
      <c r="K48" s="116">
        <v>-25.376128385155468</v>
      </c>
    </row>
    <row r="49" spans="1:11" ht="14.1" customHeight="1" x14ac:dyDescent="0.2">
      <c r="A49" s="306">
        <v>63</v>
      </c>
      <c r="B49" s="307" t="s">
        <v>271</v>
      </c>
      <c r="C49" s="308"/>
      <c r="D49" s="113">
        <v>3.9870689655172415</v>
      </c>
      <c r="E49" s="115">
        <v>481</v>
      </c>
      <c r="F49" s="114">
        <v>439</v>
      </c>
      <c r="G49" s="114">
        <v>495</v>
      </c>
      <c r="H49" s="114">
        <v>339</v>
      </c>
      <c r="I49" s="140">
        <v>394</v>
      </c>
      <c r="J49" s="115">
        <v>87</v>
      </c>
      <c r="K49" s="116">
        <v>22.081218274111674</v>
      </c>
    </row>
    <row r="50" spans="1:11" ht="14.1" customHeight="1" x14ac:dyDescent="0.2">
      <c r="A50" s="306" t="s">
        <v>272</v>
      </c>
      <c r="B50" s="307" t="s">
        <v>273</v>
      </c>
      <c r="C50" s="308"/>
      <c r="D50" s="113">
        <v>1.0941644562334218</v>
      </c>
      <c r="E50" s="115">
        <v>132</v>
      </c>
      <c r="F50" s="114">
        <v>103</v>
      </c>
      <c r="G50" s="114">
        <v>127</v>
      </c>
      <c r="H50" s="114">
        <v>63</v>
      </c>
      <c r="I50" s="140">
        <v>83</v>
      </c>
      <c r="J50" s="115">
        <v>49</v>
      </c>
      <c r="K50" s="116">
        <v>59.036144578313255</v>
      </c>
    </row>
    <row r="51" spans="1:11" ht="14.1" customHeight="1" x14ac:dyDescent="0.2">
      <c r="A51" s="306" t="s">
        <v>274</v>
      </c>
      <c r="B51" s="307" t="s">
        <v>275</v>
      </c>
      <c r="C51" s="308"/>
      <c r="D51" s="113">
        <v>2.6110742705570291</v>
      </c>
      <c r="E51" s="115">
        <v>315</v>
      </c>
      <c r="F51" s="114">
        <v>312</v>
      </c>
      <c r="G51" s="114">
        <v>336</v>
      </c>
      <c r="H51" s="114">
        <v>250</v>
      </c>
      <c r="I51" s="140">
        <v>282</v>
      </c>
      <c r="J51" s="115">
        <v>33</v>
      </c>
      <c r="K51" s="116">
        <v>11.702127659574469</v>
      </c>
    </row>
    <row r="52" spans="1:11" ht="14.1" customHeight="1" x14ac:dyDescent="0.2">
      <c r="A52" s="306">
        <v>71</v>
      </c>
      <c r="B52" s="307" t="s">
        <v>276</v>
      </c>
      <c r="C52" s="308"/>
      <c r="D52" s="113">
        <v>7.7420424403183024</v>
      </c>
      <c r="E52" s="115">
        <v>934</v>
      </c>
      <c r="F52" s="114">
        <v>696</v>
      </c>
      <c r="G52" s="114">
        <v>1046</v>
      </c>
      <c r="H52" s="114">
        <v>728</v>
      </c>
      <c r="I52" s="140">
        <v>974</v>
      </c>
      <c r="J52" s="115">
        <v>-40</v>
      </c>
      <c r="K52" s="116">
        <v>-4.1067761806981515</v>
      </c>
    </row>
    <row r="53" spans="1:11" ht="14.1" customHeight="1" x14ac:dyDescent="0.2">
      <c r="A53" s="306" t="s">
        <v>277</v>
      </c>
      <c r="B53" s="307" t="s">
        <v>278</v>
      </c>
      <c r="C53" s="308"/>
      <c r="D53" s="113">
        <v>2.0308355437665782</v>
      </c>
      <c r="E53" s="115">
        <v>245</v>
      </c>
      <c r="F53" s="114">
        <v>186</v>
      </c>
      <c r="G53" s="114">
        <v>311</v>
      </c>
      <c r="H53" s="114">
        <v>183</v>
      </c>
      <c r="I53" s="140">
        <v>265</v>
      </c>
      <c r="J53" s="115">
        <v>-20</v>
      </c>
      <c r="K53" s="116">
        <v>-7.5471698113207548</v>
      </c>
    </row>
    <row r="54" spans="1:11" ht="14.1" customHeight="1" x14ac:dyDescent="0.2">
      <c r="A54" s="306" t="s">
        <v>279</v>
      </c>
      <c r="B54" s="307" t="s">
        <v>280</v>
      </c>
      <c r="C54" s="308"/>
      <c r="D54" s="113">
        <v>5.023209549071618</v>
      </c>
      <c r="E54" s="115">
        <v>606</v>
      </c>
      <c r="F54" s="114">
        <v>456</v>
      </c>
      <c r="G54" s="114">
        <v>664</v>
      </c>
      <c r="H54" s="114">
        <v>480</v>
      </c>
      <c r="I54" s="140">
        <v>625</v>
      </c>
      <c r="J54" s="115">
        <v>-19</v>
      </c>
      <c r="K54" s="116">
        <v>-3.04</v>
      </c>
    </row>
    <row r="55" spans="1:11" ht="14.1" customHeight="1" x14ac:dyDescent="0.2">
      <c r="A55" s="306">
        <v>72</v>
      </c>
      <c r="B55" s="307" t="s">
        <v>281</v>
      </c>
      <c r="C55" s="308"/>
      <c r="D55" s="113">
        <v>2.3043766578249336</v>
      </c>
      <c r="E55" s="115">
        <v>278</v>
      </c>
      <c r="F55" s="114">
        <v>157</v>
      </c>
      <c r="G55" s="114">
        <v>331</v>
      </c>
      <c r="H55" s="114">
        <v>172</v>
      </c>
      <c r="I55" s="140">
        <v>244</v>
      </c>
      <c r="J55" s="115">
        <v>34</v>
      </c>
      <c r="K55" s="116">
        <v>13.934426229508198</v>
      </c>
    </row>
    <row r="56" spans="1:11" ht="14.1" customHeight="1" x14ac:dyDescent="0.2">
      <c r="A56" s="306" t="s">
        <v>282</v>
      </c>
      <c r="B56" s="307" t="s">
        <v>283</v>
      </c>
      <c r="C56" s="308"/>
      <c r="D56" s="113">
        <v>1.1438992042440319</v>
      </c>
      <c r="E56" s="115">
        <v>138</v>
      </c>
      <c r="F56" s="114">
        <v>59</v>
      </c>
      <c r="G56" s="114">
        <v>210</v>
      </c>
      <c r="H56" s="114">
        <v>71</v>
      </c>
      <c r="I56" s="140">
        <v>142</v>
      </c>
      <c r="J56" s="115">
        <v>-4</v>
      </c>
      <c r="K56" s="116">
        <v>-2.816901408450704</v>
      </c>
    </row>
    <row r="57" spans="1:11" ht="14.1" customHeight="1" x14ac:dyDescent="0.2">
      <c r="A57" s="306" t="s">
        <v>284</v>
      </c>
      <c r="B57" s="307" t="s">
        <v>285</v>
      </c>
      <c r="C57" s="308"/>
      <c r="D57" s="113">
        <v>0.67970822281167109</v>
      </c>
      <c r="E57" s="115">
        <v>82</v>
      </c>
      <c r="F57" s="114">
        <v>67</v>
      </c>
      <c r="G57" s="114">
        <v>66</v>
      </c>
      <c r="H57" s="114">
        <v>55</v>
      </c>
      <c r="I57" s="140">
        <v>50</v>
      </c>
      <c r="J57" s="115">
        <v>32</v>
      </c>
      <c r="K57" s="116">
        <v>64</v>
      </c>
    </row>
    <row r="58" spans="1:11" ht="14.1" customHeight="1" x14ac:dyDescent="0.2">
      <c r="A58" s="306">
        <v>73</v>
      </c>
      <c r="B58" s="307" t="s">
        <v>286</v>
      </c>
      <c r="C58" s="308"/>
      <c r="D58" s="113">
        <v>1.226790450928382</v>
      </c>
      <c r="E58" s="115">
        <v>148</v>
      </c>
      <c r="F58" s="114">
        <v>91</v>
      </c>
      <c r="G58" s="114">
        <v>148</v>
      </c>
      <c r="H58" s="114">
        <v>97</v>
      </c>
      <c r="I58" s="140">
        <v>135</v>
      </c>
      <c r="J58" s="115">
        <v>13</v>
      </c>
      <c r="K58" s="116">
        <v>9.6296296296296298</v>
      </c>
    </row>
    <row r="59" spans="1:11" ht="14.1" customHeight="1" x14ac:dyDescent="0.2">
      <c r="A59" s="306" t="s">
        <v>287</v>
      </c>
      <c r="B59" s="307" t="s">
        <v>288</v>
      </c>
      <c r="C59" s="308"/>
      <c r="D59" s="113">
        <v>0.97811671087533159</v>
      </c>
      <c r="E59" s="115">
        <v>118</v>
      </c>
      <c r="F59" s="114">
        <v>62</v>
      </c>
      <c r="G59" s="114">
        <v>108</v>
      </c>
      <c r="H59" s="114">
        <v>75</v>
      </c>
      <c r="I59" s="140">
        <v>103</v>
      </c>
      <c r="J59" s="115">
        <v>15</v>
      </c>
      <c r="K59" s="116">
        <v>14.563106796116505</v>
      </c>
    </row>
    <row r="60" spans="1:11" ht="14.1" customHeight="1" x14ac:dyDescent="0.2">
      <c r="A60" s="306">
        <v>81</v>
      </c>
      <c r="B60" s="307" t="s">
        <v>289</v>
      </c>
      <c r="C60" s="308"/>
      <c r="D60" s="113">
        <v>5.9433023872679049</v>
      </c>
      <c r="E60" s="115">
        <v>717</v>
      </c>
      <c r="F60" s="114">
        <v>650</v>
      </c>
      <c r="G60" s="114">
        <v>792</v>
      </c>
      <c r="H60" s="114">
        <v>558</v>
      </c>
      <c r="I60" s="140">
        <v>794</v>
      </c>
      <c r="J60" s="115">
        <v>-77</v>
      </c>
      <c r="K60" s="116">
        <v>-9.6977329974811077</v>
      </c>
    </row>
    <row r="61" spans="1:11" ht="14.1" customHeight="1" x14ac:dyDescent="0.2">
      <c r="A61" s="306" t="s">
        <v>290</v>
      </c>
      <c r="B61" s="307" t="s">
        <v>291</v>
      </c>
      <c r="C61" s="308"/>
      <c r="D61" s="113">
        <v>1.9728116710875332</v>
      </c>
      <c r="E61" s="115">
        <v>238</v>
      </c>
      <c r="F61" s="114">
        <v>183</v>
      </c>
      <c r="G61" s="114">
        <v>354</v>
      </c>
      <c r="H61" s="114">
        <v>192</v>
      </c>
      <c r="I61" s="140">
        <v>274</v>
      </c>
      <c r="J61" s="115">
        <v>-36</v>
      </c>
      <c r="K61" s="116">
        <v>-13.138686131386862</v>
      </c>
    </row>
    <row r="62" spans="1:11" ht="14.1" customHeight="1" x14ac:dyDescent="0.2">
      <c r="A62" s="306" t="s">
        <v>292</v>
      </c>
      <c r="B62" s="307" t="s">
        <v>293</v>
      </c>
      <c r="C62" s="308"/>
      <c r="D62" s="113">
        <v>2.0722811671087533</v>
      </c>
      <c r="E62" s="115">
        <v>250</v>
      </c>
      <c r="F62" s="114">
        <v>318</v>
      </c>
      <c r="G62" s="114">
        <v>258</v>
      </c>
      <c r="H62" s="114">
        <v>215</v>
      </c>
      <c r="I62" s="140">
        <v>256</v>
      </c>
      <c r="J62" s="115">
        <v>-6</v>
      </c>
      <c r="K62" s="116">
        <v>-2.34375</v>
      </c>
    </row>
    <row r="63" spans="1:11" ht="14.1" customHeight="1" x14ac:dyDescent="0.2">
      <c r="A63" s="306"/>
      <c r="B63" s="307" t="s">
        <v>294</v>
      </c>
      <c r="C63" s="308"/>
      <c r="D63" s="113">
        <v>1.931366047745358</v>
      </c>
      <c r="E63" s="115">
        <v>233</v>
      </c>
      <c r="F63" s="114">
        <v>263</v>
      </c>
      <c r="G63" s="114">
        <v>230</v>
      </c>
      <c r="H63" s="114">
        <v>197</v>
      </c>
      <c r="I63" s="140">
        <v>240</v>
      </c>
      <c r="J63" s="115">
        <v>-7</v>
      </c>
      <c r="K63" s="116">
        <v>-2.9166666666666665</v>
      </c>
    </row>
    <row r="64" spans="1:11" ht="14.1" customHeight="1" x14ac:dyDescent="0.2">
      <c r="A64" s="306" t="s">
        <v>295</v>
      </c>
      <c r="B64" s="307" t="s">
        <v>296</v>
      </c>
      <c r="C64" s="308"/>
      <c r="D64" s="113">
        <v>0.65484084880636606</v>
      </c>
      <c r="E64" s="115">
        <v>79</v>
      </c>
      <c r="F64" s="114">
        <v>58</v>
      </c>
      <c r="G64" s="114">
        <v>61</v>
      </c>
      <c r="H64" s="114">
        <v>77</v>
      </c>
      <c r="I64" s="140">
        <v>91</v>
      </c>
      <c r="J64" s="115">
        <v>-12</v>
      </c>
      <c r="K64" s="116">
        <v>-13.186813186813186</v>
      </c>
    </row>
    <row r="65" spans="1:11" ht="14.1" customHeight="1" x14ac:dyDescent="0.2">
      <c r="A65" s="306" t="s">
        <v>297</v>
      </c>
      <c r="B65" s="307" t="s">
        <v>298</v>
      </c>
      <c r="C65" s="308"/>
      <c r="D65" s="113">
        <v>0.67970822281167109</v>
      </c>
      <c r="E65" s="115">
        <v>82</v>
      </c>
      <c r="F65" s="114">
        <v>55</v>
      </c>
      <c r="G65" s="114">
        <v>64</v>
      </c>
      <c r="H65" s="114">
        <v>34</v>
      </c>
      <c r="I65" s="140">
        <v>73</v>
      </c>
      <c r="J65" s="115">
        <v>9</v>
      </c>
      <c r="K65" s="116">
        <v>12.328767123287671</v>
      </c>
    </row>
    <row r="66" spans="1:11" ht="14.1" customHeight="1" x14ac:dyDescent="0.2">
      <c r="A66" s="306">
        <v>82</v>
      </c>
      <c r="B66" s="307" t="s">
        <v>299</v>
      </c>
      <c r="C66" s="308"/>
      <c r="D66" s="113">
        <v>3.2659151193633953</v>
      </c>
      <c r="E66" s="115">
        <v>394</v>
      </c>
      <c r="F66" s="114">
        <v>338</v>
      </c>
      <c r="G66" s="114">
        <v>487</v>
      </c>
      <c r="H66" s="114">
        <v>312</v>
      </c>
      <c r="I66" s="140">
        <v>408</v>
      </c>
      <c r="J66" s="115">
        <v>-14</v>
      </c>
      <c r="K66" s="116">
        <v>-3.4313725490196076</v>
      </c>
    </row>
    <row r="67" spans="1:11" ht="14.1" customHeight="1" x14ac:dyDescent="0.2">
      <c r="A67" s="306" t="s">
        <v>300</v>
      </c>
      <c r="B67" s="307" t="s">
        <v>301</v>
      </c>
      <c r="C67" s="308"/>
      <c r="D67" s="113">
        <v>2.2795092838196287</v>
      </c>
      <c r="E67" s="115">
        <v>275</v>
      </c>
      <c r="F67" s="114">
        <v>248</v>
      </c>
      <c r="G67" s="114">
        <v>349</v>
      </c>
      <c r="H67" s="114">
        <v>211</v>
      </c>
      <c r="I67" s="140">
        <v>307</v>
      </c>
      <c r="J67" s="115">
        <v>-32</v>
      </c>
      <c r="K67" s="116">
        <v>-10.423452768729641</v>
      </c>
    </row>
    <row r="68" spans="1:11" ht="14.1" customHeight="1" x14ac:dyDescent="0.2">
      <c r="A68" s="306" t="s">
        <v>302</v>
      </c>
      <c r="B68" s="307" t="s">
        <v>303</v>
      </c>
      <c r="C68" s="308"/>
      <c r="D68" s="113">
        <v>0.64655172413793105</v>
      </c>
      <c r="E68" s="115">
        <v>78</v>
      </c>
      <c r="F68" s="114">
        <v>61</v>
      </c>
      <c r="G68" s="114">
        <v>84</v>
      </c>
      <c r="H68" s="114">
        <v>69</v>
      </c>
      <c r="I68" s="140">
        <v>65</v>
      </c>
      <c r="J68" s="115">
        <v>13</v>
      </c>
      <c r="K68" s="116">
        <v>20</v>
      </c>
    </row>
    <row r="69" spans="1:11" ht="14.1" customHeight="1" x14ac:dyDescent="0.2">
      <c r="A69" s="306">
        <v>83</v>
      </c>
      <c r="B69" s="307" t="s">
        <v>304</v>
      </c>
      <c r="C69" s="308"/>
      <c r="D69" s="113">
        <v>2.6773872679045092</v>
      </c>
      <c r="E69" s="115">
        <v>323</v>
      </c>
      <c r="F69" s="114">
        <v>240</v>
      </c>
      <c r="G69" s="114">
        <v>695</v>
      </c>
      <c r="H69" s="114">
        <v>213</v>
      </c>
      <c r="I69" s="140">
        <v>316</v>
      </c>
      <c r="J69" s="115">
        <v>7</v>
      </c>
      <c r="K69" s="116">
        <v>2.2151898734177213</v>
      </c>
    </row>
    <row r="70" spans="1:11" ht="14.1" customHeight="1" x14ac:dyDescent="0.2">
      <c r="A70" s="306" t="s">
        <v>305</v>
      </c>
      <c r="B70" s="307" t="s">
        <v>306</v>
      </c>
      <c r="C70" s="308"/>
      <c r="D70" s="113">
        <v>1.8899204244031831</v>
      </c>
      <c r="E70" s="115">
        <v>228</v>
      </c>
      <c r="F70" s="114">
        <v>172</v>
      </c>
      <c r="G70" s="114">
        <v>619</v>
      </c>
      <c r="H70" s="114">
        <v>139</v>
      </c>
      <c r="I70" s="140">
        <v>243</v>
      </c>
      <c r="J70" s="115">
        <v>-15</v>
      </c>
      <c r="K70" s="116">
        <v>-6.1728395061728394</v>
      </c>
    </row>
    <row r="71" spans="1:11" ht="14.1" customHeight="1" x14ac:dyDescent="0.2">
      <c r="A71" s="306"/>
      <c r="B71" s="307" t="s">
        <v>307</v>
      </c>
      <c r="C71" s="308"/>
      <c r="D71" s="113">
        <v>0.96982758620689657</v>
      </c>
      <c r="E71" s="115">
        <v>117</v>
      </c>
      <c r="F71" s="114">
        <v>93</v>
      </c>
      <c r="G71" s="114">
        <v>431</v>
      </c>
      <c r="H71" s="114">
        <v>72</v>
      </c>
      <c r="I71" s="140">
        <v>148</v>
      </c>
      <c r="J71" s="115">
        <v>-31</v>
      </c>
      <c r="K71" s="116">
        <v>-20.945945945945947</v>
      </c>
    </row>
    <row r="72" spans="1:11" ht="14.1" customHeight="1" x14ac:dyDescent="0.2">
      <c r="A72" s="306">
        <v>84</v>
      </c>
      <c r="B72" s="307" t="s">
        <v>308</v>
      </c>
      <c r="C72" s="308"/>
      <c r="D72" s="113">
        <v>0.90351458885941649</v>
      </c>
      <c r="E72" s="115">
        <v>109</v>
      </c>
      <c r="F72" s="114">
        <v>56</v>
      </c>
      <c r="G72" s="114">
        <v>280</v>
      </c>
      <c r="H72" s="114">
        <v>67</v>
      </c>
      <c r="I72" s="140">
        <v>97</v>
      </c>
      <c r="J72" s="115">
        <v>12</v>
      </c>
      <c r="K72" s="116">
        <v>12.371134020618557</v>
      </c>
    </row>
    <row r="73" spans="1:11" ht="14.1" customHeight="1" x14ac:dyDescent="0.2">
      <c r="A73" s="306" t="s">
        <v>309</v>
      </c>
      <c r="B73" s="307" t="s">
        <v>310</v>
      </c>
      <c r="C73" s="308"/>
      <c r="D73" s="113">
        <v>0.2486737400530504</v>
      </c>
      <c r="E73" s="115">
        <v>30</v>
      </c>
      <c r="F73" s="114">
        <v>9</v>
      </c>
      <c r="G73" s="114">
        <v>151</v>
      </c>
      <c r="H73" s="114">
        <v>11</v>
      </c>
      <c r="I73" s="140">
        <v>21</v>
      </c>
      <c r="J73" s="115">
        <v>9</v>
      </c>
      <c r="K73" s="116">
        <v>42.857142857142854</v>
      </c>
    </row>
    <row r="74" spans="1:11" ht="14.1" customHeight="1" x14ac:dyDescent="0.2">
      <c r="A74" s="306" t="s">
        <v>311</v>
      </c>
      <c r="B74" s="307" t="s">
        <v>312</v>
      </c>
      <c r="C74" s="308"/>
      <c r="D74" s="113">
        <v>0.14920424403183025</v>
      </c>
      <c r="E74" s="115">
        <v>18</v>
      </c>
      <c r="F74" s="114">
        <v>7</v>
      </c>
      <c r="G74" s="114">
        <v>47</v>
      </c>
      <c r="H74" s="114">
        <v>12</v>
      </c>
      <c r="I74" s="140">
        <v>16</v>
      </c>
      <c r="J74" s="115">
        <v>2</v>
      </c>
      <c r="K74" s="116">
        <v>12.5</v>
      </c>
    </row>
    <row r="75" spans="1:11" ht="14.1" customHeight="1" x14ac:dyDescent="0.2">
      <c r="A75" s="306" t="s">
        <v>313</v>
      </c>
      <c r="B75" s="307" t="s">
        <v>314</v>
      </c>
      <c r="C75" s="308"/>
      <c r="D75" s="113">
        <v>8.2891246684350134E-2</v>
      </c>
      <c r="E75" s="115">
        <v>10</v>
      </c>
      <c r="F75" s="114">
        <v>11</v>
      </c>
      <c r="G75" s="114">
        <v>7</v>
      </c>
      <c r="H75" s="114">
        <v>13</v>
      </c>
      <c r="I75" s="140">
        <v>8</v>
      </c>
      <c r="J75" s="115">
        <v>2</v>
      </c>
      <c r="K75" s="116">
        <v>25</v>
      </c>
    </row>
    <row r="76" spans="1:11" ht="14.1" customHeight="1" x14ac:dyDescent="0.2">
      <c r="A76" s="306">
        <v>91</v>
      </c>
      <c r="B76" s="307" t="s">
        <v>315</v>
      </c>
      <c r="C76" s="308"/>
      <c r="D76" s="113" t="s">
        <v>514</v>
      </c>
      <c r="E76" s="115" t="s">
        <v>514</v>
      </c>
      <c r="F76" s="114">
        <v>6</v>
      </c>
      <c r="G76" s="114">
        <v>13</v>
      </c>
      <c r="H76" s="114" t="s">
        <v>514</v>
      </c>
      <c r="I76" s="140">
        <v>12</v>
      </c>
      <c r="J76" s="115" t="s">
        <v>514</v>
      </c>
      <c r="K76" s="116" t="s">
        <v>514</v>
      </c>
    </row>
    <row r="77" spans="1:11" ht="14.1" customHeight="1" x14ac:dyDescent="0.2">
      <c r="A77" s="306">
        <v>92</v>
      </c>
      <c r="B77" s="307" t="s">
        <v>316</v>
      </c>
      <c r="C77" s="308"/>
      <c r="D77" s="113">
        <v>0.37301061007957559</v>
      </c>
      <c r="E77" s="115">
        <v>45</v>
      </c>
      <c r="F77" s="114">
        <v>37</v>
      </c>
      <c r="G77" s="114">
        <v>65</v>
      </c>
      <c r="H77" s="114">
        <v>51</v>
      </c>
      <c r="I77" s="140">
        <v>56</v>
      </c>
      <c r="J77" s="115">
        <v>-11</v>
      </c>
      <c r="K77" s="116">
        <v>-19.642857142857142</v>
      </c>
    </row>
    <row r="78" spans="1:11" ht="14.1" customHeight="1" x14ac:dyDescent="0.2">
      <c r="A78" s="306">
        <v>93</v>
      </c>
      <c r="B78" s="307" t="s">
        <v>317</v>
      </c>
      <c r="C78" s="308"/>
      <c r="D78" s="113">
        <v>9.9469496021220155E-2</v>
      </c>
      <c r="E78" s="115">
        <v>12</v>
      </c>
      <c r="F78" s="114">
        <v>17</v>
      </c>
      <c r="G78" s="114">
        <v>23</v>
      </c>
      <c r="H78" s="114">
        <v>22</v>
      </c>
      <c r="I78" s="140">
        <v>38</v>
      </c>
      <c r="J78" s="115">
        <v>-26</v>
      </c>
      <c r="K78" s="116">
        <v>-68.421052631578945</v>
      </c>
    </row>
    <row r="79" spans="1:11" ht="14.1" customHeight="1" x14ac:dyDescent="0.2">
      <c r="A79" s="306">
        <v>94</v>
      </c>
      <c r="B79" s="307" t="s">
        <v>318</v>
      </c>
      <c r="C79" s="308"/>
      <c r="D79" s="113">
        <v>7.4602122015915123E-2</v>
      </c>
      <c r="E79" s="115">
        <v>9</v>
      </c>
      <c r="F79" s="114">
        <v>11</v>
      </c>
      <c r="G79" s="114">
        <v>28</v>
      </c>
      <c r="H79" s="114">
        <v>13</v>
      </c>
      <c r="I79" s="140">
        <v>11</v>
      </c>
      <c r="J79" s="115">
        <v>-2</v>
      </c>
      <c r="K79" s="116">
        <v>-18.181818181818183</v>
      </c>
    </row>
    <row r="80" spans="1:11" ht="14.1" customHeight="1" x14ac:dyDescent="0.2">
      <c r="A80" s="306" t="s">
        <v>319</v>
      </c>
      <c r="B80" s="307" t="s">
        <v>320</v>
      </c>
      <c r="C80" s="308"/>
      <c r="D80" s="113" t="s">
        <v>514</v>
      </c>
      <c r="E80" s="115" t="s">
        <v>514</v>
      </c>
      <c r="F80" s="114" t="s">
        <v>514</v>
      </c>
      <c r="G80" s="114">
        <v>3</v>
      </c>
      <c r="H80" s="114" t="s">
        <v>514</v>
      </c>
      <c r="I80" s="140" t="s">
        <v>514</v>
      </c>
      <c r="J80" s="115" t="s">
        <v>514</v>
      </c>
      <c r="K80" s="116" t="s">
        <v>514</v>
      </c>
    </row>
    <row r="81" spans="1:11" ht="14.1" customHeight="1" x14ac:dyDescent="0.2">
      <c r="A81" s="310" t="s">
        <v>321</v>
      </c>
      <c r="B81" s="311" t="s">
        <v>334</v>
      </c>
      <c r="C81" s="312"/>
      <c r="D81" s="125">
        <v>0.3066976127320955</v>
      </c>
      <c r="E81" s="143">
        <v>37</v>
      </c>
      <c r="F81" s="144">
        <v>26</v>
      </c>
      <c r="G81" s="144">
        <v>102</v>
      </c>
      <c r="H81" s="144">
        <v>29</v>
      </c>
      <c r="I81" s="145">
        <v>34</v>
      </c>
      <c r="J81" s="143">
        <v>3</v>
      </c>
      <c r="K81" s="146">
        <v>8.8235294117647065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134715</v>
      </c>
      <c r="C10" s="114">
        <v>74906</v>
      </c>
      <c r="D10" s="114">
        <v>59809</v>
      </c>
      <c r="E10" s="114">
        <v>105117</v>
      </c>
      <c r="F10" s="114">
        <v>27550</v>
      </c>
      <c r="G10" s="114">
        <v>21969</v>
      </c>
      <c r="H10" s="114">
        <v>32178</v>
      </c>
      <c r="I10" s="115">
        <v>33835</v>
      </c>
      <c r="J10" s="114">
        <v>24968</v>
      </c>
      <c r="K10" s="114">
        <v>8867</v>
      </c>
      <c r="L10" s="423">
        <v>9854</v>
      </c>
      <c r="M10" s="424">
        <v>10306</v>
      </c>
    </row>
    <row r="11" spans="1:13" ht="11.1" customHeight="1" x14ac:dyDescent="0.2">
      <c r="A11" s="422" t="s">
        <v>388</v>
      </c>
      <c r="B11" s="115">
        <v>138244</v>
      </c>
      <c r="C11" s="114">
        <v>77930</v>
      </c>
      <c r="D11" s="114">
        <v>60314</v>
      </c>
      <c r="E11" s="114">
        <v>108346</v>
      </c>
      <c r="F11" s="114">
        <v>27864</v>
      </c>
      <c r="G11" s="114">
        <v>22043</v>
      </c>
      <c r="H11" s="114">
        <v>33565</v>
      </c>
      <c r="I11" s="115">
        <v>34664</v>
      </c>
      <c r="J11" s="114">
        <v>25175</v>
      </c>
      <c r="K11" s="114">
        <v>9489</v>
      </c>
      <c r="L11" s="423">
        <v>10436</v>
      </c>
      <c r="M11" s="424">
        <v>7191</v>
      </c>
    </row>
    <row r="12" spans="1:13" ht="11.1" customHeight="1" x14ac:dyDescent="0.2">
      <c r="A12" s="422" t="s">
        <v>389</v>
      </c>
      <c r="B12" s="115">
        <v>141350</v>
      </c>
      <c r="C12" s="114">
        <v>79938</v>
      </c>
      <c r="D12" s="114">
        <v>61412</v>
      </c>
      <c r="E12" s="114">
        <v>110972</v>
      </c>
      <c r="F12" s="114">
        <v>28265</v>
      </c>
      <c r="G12" s="114">
        <v>23963</v>
      </c>
      <c r="H12" s="114">
        <v>34249</v>
      </c>
      <c r="I12" s="115">
        <v>35231</v>
      </c>
      <c r="J12" s="114">
        <v>25363</v>
      </c>
      <c r="K12" s="114">
        <v>9868</v>
      </c>
      <c r="L12" s="423">
        <v>14375</v>
      </c>
      <c r="M12" s="424">
        <v>11779</v>
      </c>
    </row>
    <row r="13" spans="1:13" s="110" customFormat="1" ht="11.1" customHeight="1" x14ac:dyDescent="0.2">
      <c r="A13" s="422" t="s">
        <v>390</v>
      </c>
      <c r="B13" s="115">
        <v>138134</v>
      </c>
      <c r="C13" s="114">
        <v>76736</v>
      </c>
      <c r="D13" s="114">
        <v>61398</v>
      </c>
      <c r="E13" s="114">
        <v>107764</v>
      </c>
      <c r="F13" s="114">
        <v>28270</v>
      </c>
      <c r="G13" s="114">
        <v>22925</v>
      </c>
      <c r="H13" s="114">
        <v>33972</v>
      </c>
      <c r="I13" s="115">
        <v>35142</v>
      </c>
      <c r="J13" s="114">
        <v>25271</v>
      </c>
      <c r="K13" s="114">
        <v>9871</v>
      </c>
      <c r="L13" s="423">
        <v>7076</v>
      </c>
      <c r="M13" s="424">
        <v>10655</v>
      </c>
    </row>
    <row r="14" spans="1:13" ht="15" customHeight="1" x14ac:dyDescent="0.2">
      <c r="A14" s="422" t="s">
        <v>391</v>
      </c>
      <c r="B14" s="115">
        <v>140201</v>
      </c>
      <c r="C14" s="114">
        <v>78391</v>
      </c>
      <c r="D14" s="114">
        <v>61810</v>
      </c>
      <c r="E14" s="114">
        <v>106497</v>
      </c>
      <c r="F14" s="114">
        <v>31908</v>
      </c>
      <c r="G14" s="114">
        <v>22756</v>
      </c>
      <c r="H14" s="114">
        <v>34990</v>
      </c>
      <c r="I14" s="115">
        <v>34924</v>
      </c>
      <c r="J14" s="114">
        <v>24946</v>
      </c>
      <c r="K14" s="114">
        <v>9978</v>
      </c>
      <c r="L14" s="423">
        <v>13763</v>
      </c>
      <c r="M14" s="424">
        <v>11903</v>
      </c>
    </row>
    <row r="15" spans="1:13" ht="11.1" customHeight="1" x14ac:dyDescent="0.2">
      <c r="A15" s="422" t="s">
        <v>388</v>
      </c>
      <c r="B15" s="115">
        <v>142953</v>
      </c>
      <c r="C15" s="114">
        <v>80676</v>
      </c>
      <c r="D15" s="114">
        <v>62277</v>
      </c>
      <c r="E15" s="114">
        <v>108234</v>
      </c>
      <c r="F15" s="114">
        <v>32937</v>
      </c>
      <c r="G15" s="114">
        <v>22587</v>
      </c>
      <c r="H15" s="114">
        <v>36290</v>
      </c>
      <c r="I15" s="115">
        <v>35532</v>
      </c>
      <c r="J15" s="114">
        <v>25105</v>
      </c>
      <c r="K15" s="114">
        <v>10427</v>
      </c>
      <c r="L15" s="423">
        <v>10127</v>
      </c>
      <c r="M15" s="424">
        <v>7583</v>
      </c>
    </row>
    <row r="16" spans="1:13" ht="11.1" customHeight="1" x14ac:dyDescent="0.2">
      <c r="A16" s="422" t="s">
        <v>389</v>
      </c>
      <c r="B16" s="115">
        <v>146290</v>
      </c>
      <c r="C16" s="114">
        <v>82599</v>
      </c>
      <c r="D16" s="114">
        <v>63691</v>
      </c>
      <c r="E16" s="114">
        <v>110971</v>
      </c>
      <c r="F16" s="114">
        <v>33542</v>
      </c>
      <c r="G16" s="114">
        <v>24535</v>
      </c>
      <c r="H16" s="114">
        <v>37085</v>
      </c>
      <c r="I16" s="115">
        <v>36098</v>
      </c>
      <c r="J16" s="114">
        <v>25201</v>
      </c>
      <c r="K16" s="114">
        <v>10897</v>
      </c>
      <c r="L16" s="423">
        <v>16188</v>
      </c>
      <c r="M16" s="424">
        <v>13356</v>
      </c>
    </row>
    <row r="17" spans="1:13" s="110" customFormat="1" ht="11.1" customHeight="1" x14ac:dyDescent="0.2">
      <c r="A17" s="422" t="s">
        <v>390</v>
      </c>
      <c r="B17" s="115">
        <v>143465</v>
      </c>
      <c r="C17" s="114">
        <v>79756</v>
      </c>
      <c r="D17" s="114">
        <v>63709</v>
      </c>
      <c r="E17" s="114">
        <v>109796</v>
      </c>
      <c r="F17" s="114">
        <v>33514</v>
      </c>
      <c r="G17" s="114">
        <v>23443</v>
      </c>
      <c r="H17" s="114">
        <v>36975</v>
      </c>
      <c r="I17" s="115">
        <v>36118</v>
      </c>
      <c r="J17" s="114">
        <v>25323</v>
      </c>
      <c r="K17" s="114">
        <v>10795</v>
      </c>
      <c r="L17" s="423">
        <v>7240</v>
      </c>
      <c r="M17" s="424">
        <v>10385</v>
      </c>
    </row>
    <row r="18" spans="1:13" ht="15" customHeight="1" x14ac:dyDescent="0.2">
      <c r="A18" s="422" t="s">
        <v>392</v>
      </c>
      <c r="B18" s="115">
        <v>144441</v>
      </c>
      <c r="C18" s="114">
        <v>80676</v>
      </c>
      <c r="D18" s="114">
        <v>63765</v>
      </c>
      <c r="E18" s="114">
        <v>110066</v>
      </c>
      <c r="F18" s="114">
        <v>34229</v>
      </c>
      <c r="G18" s="114">
        <v>22927</v>
      </c>
      <c r="H18" s="114">
        <v>37751</v>
      </c>
      <c r="I18" s="115">
        <v>35585</v>
      </c>
      <c r="J18" s="114">
        <v>24918</v>
      </c>
      <c r="K18" s="114">
        <v>10667</v>
      </c>
      <c r="L18" s="423">
        <v>12020</v>
      </c>
      <c r="M18" s="424">
        <v>11110</v>
      </c>
    </row>
    <row r="19" spans="1:13" ht="11.1" customHeight="1" x14ac:dyDescent="0.2">
      <c r="A19" s="422" t="s">
        <v>388</v>
      </c>
      <c r="B19" s="115">
        <v>146529</v>
      </c>
      <c r="C19" s="114">
        <v>82375</v>
      </c>
      <c r="D19" s="114">
        <v>64154</v>
      </c>
      <c r="E19" s="114">
        <v>111623</v>
      </c>
      <c r="F19" s="114">
        <v>34769</v>
      </c>
      <c r="G19" s="114">
        <v>22451</v>
      </c>
      <c r="H19" s="114">
        <v>39069</v>
      </c>
      <c r="I19" s="115">
        <v>36501</v>
      </c>
      <c r="J19" s="114">
        <v>25268</v>
      </c>
      <c r="K19" s="114">
        <v>11233</v>
      </c>
      <c r="L19" s="423">
        <v>9383</v>
      </c>
      <c r="M19" s="424">
        <v>7506</v>
      </c>
    </row>
    <row r="20" spans="1:13" ht="11.1" customHeight="1" x14ac:dyDescent="0.2">
      <c r="A20" s="422" t="s">
        <v>389</v>
      </c>
      <c r="B20" s="115">
        <v>148937</v>
      </c>
      <c r="C20" s="114">
        <v>83605</v>
      </c>
      <c r="D20" s="114">
        <v>65332</v>
      </c>
      <c r="E20" s="114">
        <v>113595</v>
      </c>
      <c r="F20" s="114">
        <v>35142</v>
      </c>
      <c r="G20" s="114">
        <v>24269</v>
      </c>
      <c r="H20" s="114">
        <v>39686</v>
      </c>
      <c r="I20" s="115">
        <v>37002</v>
      </c>
      <c r="J20" s="114">
        <v>25357</v>
      </c>
      <c r="K20" s="114">
        <v>11645</v>
      </c>
      <c r="L20" s="423">
        <v>13257</v>
      </c>
      <c r="M20" s="424">
        <v>11154</v>
      </c>
    </row>
    <row r="21" spans="1:13" s="110" customFormat="1" ht="11.1" customHeight="1" x14ac:dyDescent="0.2">
      <c r="A21" s="422" t="s">
        <v>390</v>
      </c>
      <c r="B21" s="115">
        <v>145475</v>
      </c>
      <c r="C21" s="114">
        <v>80370</v>
      </c>
      <c r="D21" s="114">
        <v>65105</v>
      </c>
      <c r="E21" s="114">
        <v>110678</v>
      </c>
      <c r="F21" s="114">
        <v>34762</v>
      </c>
      <c r="G21" s="114">
        <v>23306</v>
      </c>
      <c r="H21" s="114">
        <v>39314</v>
      </c>
      <c r="I21" s="115">
        <v>36838</v>
      </c>
      <c r="J21" s="114">
        <v>25422</v>
      </c>
      <c r="K21" s="114">
        <v>11416</v>
      </c>
      <c r="L21" s="423">
        <v>7026</v>
      </c>
      <c r="M21" s="424">
        <v>10914</v>
      </c>
    </row>
    <row r="22" spans="1:13" ht="15" customHeight="1" x14ac:dyDescent="0.2">
      <c r="A22" s="422" t="s">
        <v>393</v>
      </c>
      <c r="B22" s="115">
        <v>145531</v>
      </c>
      <c r="C22" s="114">
        <v>80740</v>
      </c>
      <c r="D22" s="114">
        <v>64791</v>
      </c>
      <c r="E22" s="114">
        <v>110249</v>
      </c>
      <c r="F22" s="114">
        <v>34640</v>
      </c>
      <c r="G22" s="114">
        <v>22449</v>
      </c>
      <c r="H22" s="114">
        <v>39815</v>
      </c>
      <c r="I22" s="115">
        <v>36679</v>
      </c>
      <c r="J22" s="114">
        <v>25260</v>
      </c>
      <c r="K22" s="114">
        <v>11419</v>
      </c>
      <c r="L22" s="423">
        <v>11187</v>
      </c>
      <c r="M22" s="424">
        <v>11436</v>
      </c>
    </row>
    <row r="23" spans="1:13" ht="11.1" customHeight="1" x14ac:dyDescent="0.2">
      <c r="A23" s="422" t="s">
        <v>388</v>
      </c>
      <c r="B23" s="115">
        <v>148632</v>
      </c>
      <c r="C23" s="114">
        <v>83397</v>
      </c>
      <c r="D23" s="114">
        <v>65235</v>
      </c>
      <c r="E23" s="114">
        <v>112896</v>
      </c>
      <c r="F23" s="114">
        <v>35055</v>
      </c>
      <c r="G23" s="114">
        <v>22155</v>
      </c>
      <c r="H23" s="114">
        <v>41604</v>
      </c>
      <c r="I23" s="115">
        <v>37239</v>
      </c>
      <c r="J23" s="114">
        <v>25328</v>
      </c>
      <c r="K23" s="114">
        <v>11911</v>
      </c>
      <c r="L23" s="423">
        <v>10148</v>
      </c>
      <c r="M23" s="424">
        <v>7220</v>
      </c>
    </row>
    <row r="24" spans="1:13" ht="11.1" customHeight="1" x14ac:dyDescent="0.2">
      <c r="A24" s="422" t="s">
        <v>389</v>
      </c>
      <c r="B24" s="115">
        <v>151701</v>
      </c>
      <c r="C24" s="114">
        <v>85196</v>
      </c>
      <c r="D24" s="114">
        <v>66505</v>
      </c>
      <c r="E24" s="114">
        <v>114248</v>
      </c>
      <c r="F24" s="114">
        <v>35471</v>
      </c>
      <c r="G24" s="114">
        <v>24013</v>
      </c>
      <c r="H24" s="114">
        <v>42361</v>
      </c>
      <c r="I24" s="115">
        <v>37708</v>
      </c>
      <c r="J24" s="114">
        <v>25360</v>
      </c>
      <c r="K24" s="114">
        <v>12348</v>
      </c>
      <c r="L24" s="423">
        <v>14167</v>
      </c>
      <c r="M24" s="424">
        <v>11545</v>
      </c>
    </row>
    <row r="25" spans="1:13" s="110" customFormat="1" ht="11.1" customHeight="1" x14ac:dyDescent="0.2">
      <c r="A25" s="422" t="s">
        <v>390</v>
      </c>
      <c r="B25" s="115">
        <v>147836</v>
      </c>
      <c r="C25" s="114">
        <v>81790</v>
      </c>
      <c r="D25" s="114">
        <v>66046</v>
      </c>
      <c r="E25" s="114">
        <v>110487</v>
      </c>
      <c r="F25" s="114">
        <v>35297</v>
      </c>
      <c r="G25" s="114">
        <v>22813</v>
      </c>
      <c r="H25" s="114">
        <v>41929</v>
      </c>
      <c r="I25" s="115">
        <v>37663</v>
      </c>
      <c r="J25" s="114">
        <v>25508</v>
      </c>
      <c r="K25" s="114">
        <v>12155</v>
      </c>
      <c r="L25" s="423">
        <v>7212</v>
      </c>
      <c r="M25" s="424">
        <v>10973</v>
      </c>
    </row>
    <row r="26" spans="1:13" ht="15" customHeight="1" x14ac:dyDescent="0.2">
      <c r="A26" s="422" t="s">
        <v>394</v>
      </c>
      <c r="B26" s="115">
        <v>149425</v>
      </c>
      <c r="C26" s="114">
        <v>83074</v>
      </c>
      <c r="D26" s="114">
        <v>66351</v>
      </c>
      <c r="E26" s="114">
        <v>111803</v>
      </c>
      <c r="F26" s="114">
        <v>35570</v>
      </c>
      <c r="G26" s="114">
        <v>22294</v>
      </c>
      <c r="H26" s="114">
        <v>42889</v>
      </c>
      <c r="I26" s="115">
        <v>37422</v>
      </c>
      <c r="J26" s="114">
        <v>25313</v>
      </c>
      <c r="K26" s="114">
        <v>12109</v>
      </c>
      <c r="L26" s="423">
        <v>13607</v>
      </c>
      <c r="M26" s="424">
        <v>12266</v>
      </c>
    </row>
    <row r="27" spans="1:13" ht="11.1" customHeight="1" x14ac:dyDescent="0.2">
      <c r="A27" s="422" t="s">
        <v>388</v>
      </c>
      <c r="B27" s="115">
        <v>151885</v>
      </c>
      <c r="C27" s="114">
        <v>85049</v>
      </c>
      <c r="D27" s="114">
        <v>66836</v>
      </c>
      <c r="E27" s="114">
        <v>113776</v>
      </c>
      <c r="F27" s="114">
        <v>36077</v>
      </c>
      <c r="G27" s="114">
        <v>22028</v>
      </c>
      <c r="H27" s="114">
        <v>44315</v>
      </c>
      <c r="I27" s="115">
        <v>38084</v>
      </c>
      <c r="J27" s="114">
        <v>25460</v>
      </c>
      <c r="K27" s="114">
        <v>12624</v>
      </c>
      <c r="L27" s="423">
        <v>10014</v>
      </c>
      <c r="M27" s="424">
        <v>7733</v>
      </c>
    </row>
    <row r="28" spans="1:13" ht="11.1" customHeight="1" x14ac:dyDescent="0.2">
      <c r="A28" s="422" t="s">
        <v>389</v>
      </c>
      <c r="B28" s="115">
        <v>154520</v>
      </c>
      <c r="C28" s="114">
        <v>86409</v>
      </c>
      <c r="D28" s="114">
        <v>68111</v>
      </c>
      <c r="E28" s="114">
        <v>117423</v>
      </c>
      <c r="F28" s="114">
        <v>36772</v>
      </c>
      <c r="G28" s="114">
        <v>23654</v>
      </c>
      <c r="H28" s="114">
        <v>44986</v>
      </c>
      <c r="I28" s="115">
        <v>38315</v>
      </c>
      <c r="J28" s="114">
        <v>25410</v>
      </c>
      <c r="K28" s="114">
        <v>12905</v>
      </c>
      <c r="L28" s="423">
        <v>14086</v>
      </c>
      <c r="M28" s="424">
        <v>11915</v>
      </c>
    </row>
    <row r="29" spans="1:13" s="110" customFormat="1" ht="11.1" customHeight="1" x14ac:dyDescent="0.2">
      <c r="A29" s="422" t="s">
        <v>390</v>
      </c>
      <c r="B29" s="115">
        <v>150542</v>
      </c>
      <c r="C29" s="114">
        <v>82795</v>
      </c>
      <c r="D29" s="114">
        <v>67747</v>
      </c>
      <c r="E29" s="114">
        <v>113622</v>
      </c>
      <c r="F29" s="114">
        <v>36825</v>
      </c>
      <c r="G29" s="114">
        <v>22537</v>
      </c>
      <c r="H29" s="114">
        <v>44473</v>
      </c>
      <c r="I29" s="115">
        <v>38072</v>
      </c>
      <c r="J29" s="114">
        <v>25442</v>
      </c>
      <c r="K29" s="114">
        <v>12630</v>
      </c>
      <c r="L29" s="423">
        <v>6983</v>
      </c>
      <c r="M29" s="424">
        <v>11108</v>
      </c>
    </row>
    <row r="30" spans="1:13" ht="15" customHeight="1" x14ac:dyDescent="0.2">
      <c r="A30" s="422" t="s">
        <v>395</v>
      </c>
      <c r="B30" s="115">
        <v>152643</v>
      </c>
      <c r="C30" s="114">
        <v>84111</v>
      </c>
      <c r="D30" s="114">
        <v>68532</v>
      </c>
      <c r="E30" s="114">
        <v>114845</v>
      </c>
      <c r="F30" s="114">
        <v>37739</v>
      </c>
      <c r="G30" s="114">
        <v>22092</v>
      </c>
      <c r="H30" s="114">
        <v>45392</v>
      </c>
      <c r="I30" s="115">
        <v>37300</v>
      </c>
      <c r="J30" s="114">
        <v>24597</v>
      </c>
      <c r="K30" s="114">
        <v>12703</v>
      </c>
      <c r="L30" s="423">
        <v>13135</v>
      </c>
      <c r="M30" s="424">
        <v>11260</v>
      </c>
    </row>
    <row r="31" spans="1:13" ht="11.1" customHeight="1" x14ac:dyDescent="0.2">
      <c r="A31" s="422" t="s">
        <v>388</v>
      </c>
      <c r="B31" s="115">
        <v>154922</v>
      </c>
      <c r="C31" s="114">
        <v>86102</v>
      </c>
      <c r="D31" s="114">
        <v>68820</v>
      </c>
      <c r="E31" s="114">
        <v>116416</v>
      </c>
      <c r="F31" s="114">
        <v>38473</v>
      </c>
      <c r="G31" s="114">
        <v>21784</v>
      </c>
      <c r="H31" s="114">
        <v>46766</v>
      </c>
      <c r="I31" s="115">
        <v>38041</v>
      </c>
      <c r="J31" s="114">
        <v>24784</v>
      </c>
      <c r="K31" s="114">
        <v>13257</v>
      </c>
      <c r="L31" s="423">
        <v>9991</v>
      </c>
      <c r="M31" s="424">
        <v>7804</v>
      </c>
    </row>
    <row r="32" spans="1:13" ht="11.1" customHeight="1" x14ac:dyDescent="0.2">
      <c r="A32" s="422" t="s">
        <v>389</v>
      </c>
      <c r="B32" s="115">
        <v>157838</v>
      </c>
      <c r="C32" s="114">
        <v>87695</v>
      </c>
      <c r="D32" s="114">
        <v>70143</v>
      </c>
      <c r="E32" s="114">
        <v>117744</v>
      </c>
      <c r="F32" s="114">
        <v>40090</v>
      </c>
      <c r="G32" s="114">
        <v>23338</v>
      </c>
      <c r="H32" s="114">
        <v>47454</v>
      </c>
      <c r="I32" s="115">
        <v>38293</v>
      </c>
      <c r="J32" s="114">
        <v>24672</v>
      </c>
      <c r="K32" s="114">
        <v>13621</v>
      </c>
      <c r="L32" s="423">
        <v>14048</v>
      </c>
      <c r="M32" s="424">
        <v>11696</v>
      </c>
    </row>
    <row r="33" spans="1:13" s="110" customFormat="1" ht="11.1" customHeight="1" x14ac:dyDescent="0.2">
      <c r="A33" s="422" t="s">
        <v>390</v>
      </c>
      <c r="B33" s="115">
        <v>154333</v>
      </c>
      <c r="C33" s="114">
        <v>84416</v>
      </c>
      <c r="D33" s="114">
        <v>69917</v>
      </c>
      <c r="E33" s="114">
        <v>114320</v>
      </c>
      <c r="F33" s="114">
        <v>40011</v>
      </c>
      <c r="G33" s="114">
        <v>22337</v>
      </c>
      <c r="H33" s="114">
        <v>46761</v>
      </c>
      <c r="I33" s="115">
        <v>38179</v>
      </c>
      <c r="J33" s="114">
        <v>24779</v>
      </c>
      <c r="K33" s="114">
        <v>13400</v>
      </c>
      <c r="L33" s="423">
        <v>7781</v>
      </c>
      <c r="M33" s="424">
        <v>11473</v>
      </c>
    </row>
    <row r="34" spans="1:13" ht="15" customHeight="1" x14ac:dyDescent="0.2">
      <c r="A34" s="422" t="s">
        <v>396</v>
      </c>
      <c r="B34" s="115">
        <v>155519</v>
      </c>
      <c r="C34" s="114">
        <v>85429</v>
      </c>
      <c r="D34" s="114">
        <v>70090</v>
      </c>
      <c r="E34" s="114">
        <v>115154</v>
      </c>
      <c r="F34" s="114">
        <v>40365</v>
      </c>
      <c r="G34" s="114">
        <v>21709</v>
      </c>
      <c r="H34" s="114">
        <v>47751</v>
      </c>
      <c r="I34" s="115">
        <v>38130</v>
      </c>
      <c r="J34" s="114">
        <v>24538</v>
      </c>
      <c r="K34" s="114">
        <v>13592</v>
      </c>
      <c r="L34" s="423">
        <v>13412</v>
      </c>
      <c r="M34" s="424">
        <v>12272</v>
      </c>
    </row>
    <row r="35" spans="1:13" ht="11.1" customHeight="1" x14ac:dyDescent="0.2">
      <c r="A35" s="422" t="s">
        <v>388</v>
      </c>
      <c r="B35" s="115">
        <v>157727</v>
      </c>
      <c r="C35" s="114">
        <v>87249</v>
      </c>
      <c r="D35" s="114">
        <v>70478</v>
      </c>
      <c r="E35" s="114">
        <v>116640</v>
      </c>
      <c r="F35" s="114">
        <v>41087</v>
      </c>
      <c r="G35" s="114">
        <v>21351</v>
      </c>
      <c r="H35" s="114">
        <v>49064</v>
      </c>
      <c r="I35" s="115">
        <v>38980</v>
      </c>
      <c r="J35" s="114">
        <v>24765</v>
      </c>
      <c r="K35" s="114">
        <v>14215</v>
      </c>
      <c r="L35" s="423">
        <v>9939</v>
      </c>
      <c r="M35" s="424">
        <v>7875</v>
      </c>
    </row>
    <row r="36" spans="1:13" ht="11.1" customHeight="1" x14ac:dyDescent="0.2">
      <c r="A36" s="422" t="s">
        <v>389</v>
      </c>
      <c r="B36" s="115">
        <v>160678</v>
      </c>
      <c r="C36" s="114">
        <v>88854</v>
      </c>
      <c r="D36" s="114">
        <v>71824</v>
      </c>
      <c r="E36" s="114">
        <v>118914</v>
      </c>
      <c r="F36" s="114">
        <v>41764</v>
      </c>
      <c r="G36" s="114">
        <v>23191</v>
      </c>
      <c r="H36" s="114">
        <v>49677</v>
      </c>
      <c r="I36" s="115">
        <v>39058</v>
      </c>
      <c r="J36" s="114">
        <v>24534</v>
      </c>
      <c r="K36" s="114">
        <v>14524</v>
      </c>
      <c r="L36" s="423">
        <v>14348</v>
      </c>
      <c r="M36" s="424">
        <v>11798</v>
      </c>
    </row>
    <row r="37" spans="1:13" s="110" customFormat="1" ht="11.1" customHeight="1" x14ac:dyDescent="0.2">
      <c r="A37" s="422" t="s">
        <v>390</v>
      </c>
      <c r="B37" s="115">
        <v>157488</v>
      </c>
      <c r="C37" s="114">
        <v>85932</v>
      </c>
      <c r="D37" s="114">
        <v>71556</v>
      </c>
      <c r="E37" s="114">
        <v>115650</v>
      </c>
      <c r="F37" s="114">
        <v>41838</v>
      </c>
      <c r="G37" s="114">
        <v>22285</v>
      </c>
      <c r="H37" s="114">
        <v>49182</v>
      </c>
      <c r="I37" s="115">
        <v>38826</v>
      </c>
      <c r="J37" s="114">
        <v>24541</v>
      </c>
      <c r="K37" s="114">
        <v>14285</v>
      </c>
      <c r="L37" s="423">
        <v>7618</v>
      </c>
      <c r="M37" s="424">
        <v>10973</v>
      </c>
    </row>
    <row r="38" spans="1:13" ht="15" customHeight="1" x14ac:dyDescent="0.2">
      <c r="A38" s="425" t="s">
        <v>397</v>
      </c>
      <c r="B38" s="115">
        <v>159720</v>
      </c>
      <c r="C38" s="114">
        <v>87775</v>
      </c>
      <c r="D38" s="114">
        <v>71945</v>
      </c>
      <c r="E38" s="114">
        <v>117405</v>
      </c>
      <c r="F38" s="114">
        <v>42315</v>
      </c>
      <c r="G38" s="114">
        <v>21970</v>
      </c>
      <c r="H38" s="114">
        <v>50093</v>
      </c>
      <c r="I38" s="115">
        <v>38767</v>
      </c>
      <c r="J38" s="114">
        <v>24297</v>
      </c>
      <c r="K38" s="114">
        <v>14470</v>
      </c>
      <c r="L38" s="423">
        <v>13672</v>
      </c>
      <c r="M38" s="424">
        <v>11451</v>
      </c>
    </row>
    <row r="39" spans="1:13" ht="11.1" customHeight="1" x14ac:dyDescent="0.2">
      <c r="A39" s="422" t="s">
        <v>388</v>
      </c>
      <c r="B39" s="115">
        <v>161888</v>
      </c>
      <c r="C39" s="114">
        <v>89612</v>
      </c>
      <c r="D39" s="114">
        <v>72276</v>
      </c>
      <c r="E39" s="114">
        <v>118987</v>
      </c>
      <c r="F39" s="114">
        <v>42901</v>
      </c>
      <c r="G39" s="114">
        <v>21558</v>
      </c>
      <c r="H39" s="114">
        <v>51345</v>
      </c>
      <c r="I39" s="115">
        <v>39718</v>
      </c>
      <c r="J39" s="114">
        <v>24487</v>
      </c>
      <c r="K39" s="114">
        <v>15231</v>
      </c>
      <c r="L39" s="423">
        <v>10340</v>
      </c>
      <c r="M39" s="424">
        <v>8315</v>
      </c>
    </row>
    <row r="40" spans="1:13" ht="11.1" customHeight="1" x14ac:dyDescent="0.2">
      <c r="A40" s="425" t="s">
        <v>389</v>
      </c>
      <c r="B40" s="115">
        <v>165123</v>
      </c>
      <c r="C40" s="114">
        <v>91414</v>
      </c>
      <c r="D40" s="114">
        <v>73709</v>
      </c>
      <c r="E40" s="114">
        <v>121731</v>
      </c>
      <c r="F40" s="114">
        <v>43392</v>
      </c>
      <c r="G40" s="114">
        <v>23535</v>
      </c>
      <c r="H40" s="114">
        <v>52054</v>
      </c>
      <c r="I40" s="115">
        <v>39850</v>
      </c>
      <c r="J40" s="114">
        <v>24363</v>
      </c>
      <c r="K40" s="114">
        <v>15487</v>
      </c>
      <c r="L40" s="423">
        <v>15935</v>
      </c>
      <c r="M40" s="424">
        <v>13065</v>
      </c>
    </row>
    <row r="41" spans="1:13" s="110" customFormat="1" ht="11.1" customHeight="1" x14ac:dyDescent="0.2">
      <c r="A41" s="422" t="s">
        <v>390</v>
      </c>
      <c r="B41" s="115">
        <v>162187</v>
      </c>
      <c r="C41" s="114">
        <v>88588</v>
      </c>
      <c r="D41" s="114">
        <v>73599</v>
      </c>
      <c r="E41" s="114">
        <v>118745</v>
      </c>
      <c r="F41" s="114">
        <v>43442</v>
      </c>
      <c r="G41" s="114">
        <v>22677</v>
      </c>
      <c r="H41" s="114">
        <v>51528</v>
      </c>
      <c r="I41" s="115">
        <v>39575</v>
      </c>
      <c r="J41" s="114">
        <v>24367</v>
      </c>
      <c r="K41" s="114">
        <v>15208</v>
      </c>
      <c r="L41" s="423">
        <v>8359</v>
      </c>
      <c r="M41" s="424">
        <v>11334</v>
      </c>
    </row>
    <row r="42" spans="1:13" ht="15" customHeight="1" x14ac:dyDescent="0.2">
      <c r="A42" s="422" t="s">
        <v>398</v>
      </c>
      <c r="B42" s="115">
        <v>163211</v>
      </c>
      <c r="C42" s="114">
        <v>89493</v>
      </c>
      <c r="D42" s="114">
        <v>73718</v>
      </c>
      <c r="E42" s="114">
        <v>119427</v>
      </c>
      <c r="F42" s="114">
        <v>43784</v>
      </c>
      <c r="G42" s="114">
        <v>22019</v>
      </c>
      <c r="H42" s="114">
        <v>52195</v>
      </c>
      <c r="I42" s="115">
        <v>39504</v>
      </c>
      <c r="J42" s="114">
        <v>24126</v>
      </c>
      <c r="K42" s="114">
        <v>15378</v>
      </c>
      <c r="L42" s="423">
        <v>13073</v>
      </c>
      <c r="M42" s="424">
        <v>12064</v>
      </c>
    </row>
    <row r="43" spans="1:13" ht="11.1" customHeight="1" x14ac:dyDescent="0.2">
      <c r="A43" s="422" t="s">
        <v>388</v>
      </c>
      <c r="B43" s="115">
        <v>165480</v>
      </c>
      <c r="C43" s="114">
        <v>91433</v>
      </c>
      <c r="D43" s="114">
        <v>74047</v>
      </c>
      <c r="E43" s="114">
        <v>121133</v>
      </c>
      <c r="F43" s="114">
        <v>44347</v>
      </c>
      <c r="G43" s="114">
        <v>21768</v>
      </c>
      <c r="H43" s="114">
        <v>53556</v>
      </c>
      <c r="I43" s="115">
        <v>40396</v>
      </c>
      <c r="J43" s="114">
        <v>24314</v>
      </c>
      <c r="K43" s="114">
        <v>16082</v>
      </c>
      <c r="L43" s="423">
        <v>11540</v>
      </c>
      <c r="M43" s="424">
        <v>9532</v>
      </c>
    </row>
    <row r="44" spans="1:13" ht="11.1" customHeight="1" x14ac:dyDescent="0.2">
      <c r="A44" s="422" t="s">
        <v>389</v>
      </c>
      <c r="B44" s="115">
        <v>168094</v>
      </c>
      <c r="C44" s="114">
        <v>92978</v>
      </c>
      <c r="D44" s="114">
        <v>75116</v>
      </c>
      <c r="E44" s="114">
        <v>123291</v>
      </c>
      <c r="F44" s="114">
        <v>44803</v>
      </c>
      <c r="G44" s="114">
        <v>23474</v>
      </c>
      <c r="H44" s="114">
        <v>54145</v>
      </c>
      <c r="I44" s="115">
        <v>40491</v>
      </c>
      <c r="J44" s="114">
        <v>24103</v>
      </c>
      <c r="K44" s="114">
        <v>16388</v>
      </c>
      <c r="L44" s="423">
        <v>15617</v>
      </c>
      <c r="M44" s="424">
        <v>13462</v>
      </c>
    </row>
    <row r="45" spans="1:13" s="110" customFormat="1" ht="11.1" customHeight="1" x14ac:dyDescent="0.2">
      <c r="A45" s="422" t="s">
        <v>390</v>
      </c>
      <c r="B45" s="115">
        <v>165133</v>
      </c>
      <c r="C45" s="114">
        <v>90218</v>
      </c>
      <c r="D45" s="114">
        <v>74915</v>
      </c>
      <c r="E45" s="114">
        <v>120216</v>
      </c>
      <c r="F45" s="114">
        <v>44917</v>
      </c>
      <c r="G45" s="114">
        <v>22605</v>
      </c>
      <c r="H45" s="114">
        <v>53497</v>
      </c>
      <c r="I45" s="115">
        <v>40362</v>
      </c>
      <c r="J45" s="114">
        <v>24239</v>
      </c>
      <c r="K45" s="114">
        <v>16123</v>
      </c>
      <c r="L45" s="423">
        <v>8514</v>
      </c>
      <c r="M45" s="424">
        <v>11655</v>
      </c>
    </row>
    <row r="46" spans="1:13" ht="15" customHeight="1" x14ac:dyDescent="0.2">
      <c r="A46" s="422" t="s">
        <v>399</v>
      </c>
      <c r="B46" s="115">
        <v>166377</v>
      </c>
      <c r="C46" s="114">
        <v>91307</v>
      </c>
      <c r="D46" s="114">
        <v>75070</v>
      </c>
      <c r="E46" s="114">
        <v>121134</v>
      </c>
      <c r="F46" s="114">
        <v>45243</v>
      </c>
      <c r="G46" s="114">
        <v>22058</v>
      </c>
      <c r="H46" s="114">
        <v>54247</v>
      </c>
      <c r="I46" s="115">
        <v>40291</v>
      </c>
      <c r="J46" s="114">
        <v>23871</v>
      </c>
      <c r="K46" s="114">
        <v>16420</v>
      </c>
      <c r="L46" s="423">
        <v>13653</v>
      </c>
      <c r="M46" s="424">
        <v>12625</v>
      </c>
    </row>
    <row r="47" spans="1:13" ht="11.1" customHeight="1" x14ac:dyDescent="0.2">
      <c r="A47" s="422" t="s">
        <v>388</v>
      </c>
      <c r="B47" s="115">
        <v>167721</v>
      </c>
      <c r="C47" s="114">
        <v>92557</v>
      </c>
      <c r="D47" s="114">
        <v>75164</v>
      </c>
      <c r="E47" s="114">
        <v>122078</v>
      </c>
      <c r="F47" s="114">
        <v>45643</v>
      </c>
      <c r="G47" s="114">
        <v>21658</v>
      </c>
      <c r="H47" s="114">
        <v>55316</v>
      </c>
      <c r="I47" s="115">
        <v>41067</v>
      </c>
      <c r="J47" s="114">
        <v>24055</v>
      </c>
      <c r="K47" s="114">
        <v>17012</v>
      </c>
      <c r="L47" s="423">
        <v>10198</v>
      </c>
      <c r="M47" s="424">
        <v>8969</v>
      </c>
    </row>
    <row r="48" spans="1:13" ht="11.1" customHeight="1" x14ac:dyDescent="0.2">
      <c r="A48" s="422" t="s">
        <v>389</v>
      </c>
      <c r="B48" s="115">
        <v>170300</v>
      </c>
      <c r="C48" s="114">
        <v>93975</v>
      </c>
      <c r="D48" s="114">
        <v>76325</v>
      </c>
      <c r="E48" s="114">
        <v>124012</v>
      </c>
      <c r="F48" s="114">
        <v>46288</v>
      </c>
      <c r="G48" s="114">
        <v>23226</v>
      </c>
      <c r="H48" s="114">
        <v>55801</v>
      </c>
      <c r="I48" s="115">
        <v>41034</v>
      </c>
      <c r="J48" s="114">
        <v>23669</v>
      </c>
      <c r="K48" s="114">
        <v>17365</v>
      </c>
      <c r="L48" s="423">
        <v>14542</v>
      </c>
      <c r="M48" s="424">
        <v>12724</v>
      </c>
    </row>
    <row r="49" spans="1:17" s="110" customFormat="1" ht="11.1" customHeight="1" x14ac:dyDescent="0.2">
      <c r="A49" s="422" t="s">
        <v>390</v>
      </c>
      <c r="B49" s="115">
        <v>166815</v>
      </c>
      <c r="C49" s="114">
        <v>90913</v>
      </c>
      <c r="D49" s="114">
        <v>75902</v>
      </c>
      <c r="E49" s="114">
        <v>120507</v>
      </c>
      <c r="F49" s="114">
        <v>46308</v>
      </c>
      <c r="G49" s="114">
        <v>22243</v>
      </c>
      <c r="H49" s="114">
        <v>55023</v>
      </c>
      <c r="I49" s="115">
        <v>40724</v>
      </c>
      <c r="J49" s="114">
        <v>23639</v>
      </c>
      <c r="K49" s="114">
        <v>17085</v>
      </c>
      <c r="L49" s="423">
        <v>7701</v>
      </c>
      <c r="M49" s="424">
        <v>11358</v>
      </c>
    </row>
    <row r="50" spans="1:17" ht="15" customHeight="1" x14ac:dyDescent="0.2">
      <c r="A50" s="422" t="s">
        <v>400</v>
      </c>
      <c r="B50" s="143">
        <v>167186</v>
      </c>
      <c r="C50" s="144">
        <v>91494</v>
      </c>
      <c r="D50" s="144">
        <v>75692</v>
      </c>
      <c r="E50" s="144">
        <v>120842</v>
      </c>
      <c r="F50" s="144">
        <v>46344</v>
      </c>
      <c r="G50" s="144">
        <v>21582</v>
      </c>
      <c r="H50" s="144">
        <v>55479</v>
      </c>
      <c r="I50" s="143">
        <v>39896</v>
      </c>
      <c r="J50" s="144">
        <v>23079</v>
      </c>
      <c r="K50" s="144">
        <v>16817</v>
      </c>
      <c r="L50" s="426">
        <v>12351</v>
      </c>
      <c r="M50" s="427">
        <v>12064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0.48624509397332566</v>
      </c>
      <c r="C6" s="480">
        <f>'Tabelle 3.3'!J11</f>
        <v>-0.98036782407981926</v>
      </c>
      <c r="D6" s="481">
        <f t="shared" ref="D6:E9" si="0">IF(OR(AND(B6&gt;=-50,B6&lt;=50),ISNUMBER(B6)=FALSE),B6,"")</f>
        <v>0.48624509397332566</v>
      </c>
      <c r="E6" s="481">
        <f t="shared" si="0"/>
        <v>-0.98036782407981926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0.48624509397332566</v>
      </c>
      <c r="C14" s="480">
        <f>'Tabelle 3.3'!J11</f>
        <v>-0.98036782407981926</v>
      </c>
      <c r="D14" s="481">
        <f>IF(OR(AND(B14&gt;=-50,B14&lt;=50),ISNUMBER(B14)=FALSE),B14,"")</f>
        <v>0.48624509397332566</v>
      </c>
      <c r="E14" s="481">
        <f>IF(OR(AND(C14&gt;=-50,C14&lt;=50),ISNUMBER(C14)=FALSE),C14,"")</f>
        <v>-0.98036782407981926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1.0576923076923077</v>
      </c>
      <c r="C15" s="480">
        <f>'Tabelle 3.3'!J12</f>
        <v>10.084033613445378</v>
      </c>
      <c r="D15" s="481">
        <f t="shared" ref="D15:E45" si="3">IF(OR(AND(B15&gt;=-50,B15&lt;=50),ISNUMBER(B15)=FALSE),B15,"")</f>
        <v>1.0576923076923077</v>
      </c>
      <c r="E15" s="481">
        <f t="shared" si="3"/>
        <v>10.084033613445378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2.6551724137931036</v>
      </c>
      <c r="C16" s="480">
        <f>'Tabelle 3.3'!J13</f>
        <v>-1.6355140186915889</v>
      </c>
      <c r="D16" s="481">
        <f t="shared" si="3"/>
        <v>2.6551724137931036</v>
      </c>
      <c r="E16" s="481">
        <f t="shared" si="3"/>
        <v>-1.6355140186915889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5.0508451747592427E-3</v>
      </c>
      <c r="C17" s="480">
        <f>'Tabelle 3.3'!J14</f>
        <v>-4.8270147089289415</v>
      </c>
      <c r="D17" s="481">
        <f t="shared" si="3"/>
        <v>5.0508451747592427E-3</v>
      </c>
      <c r="E17" s="481">
        <f t="shared" si="3"/>
        <v>-4.8270147089289415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1.5987498497415555</v>
      </c>
      <c r="C18" s="480">
        <f>'Tabelle 3.3'!J15</f>
        <v>-6.0264576188143071</v>
      </c>
      <c r="D18" s="481">
        <f t="shared" si="3"/>
        <v>1.5987498497415555</v>
      </c>
      <c r="E18" s="481">
        <f t="shared" si="3"/>
        <v>-6.0264576188143071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-0.51334702258726894</v>
      </c>
      <c r="C19" s="480">
        <f>'Tabelle 3.3'!J16</f>
        <v>-5.0317537860283341</v>
      </c>
      <c r="D19" s="481">
        <f t="shared" si="3"/>
        <v>-0.51334702258726894</v>
      </c>
      <c r="E19" s="481">
        <f t="shared" si="3"/>
        <v>-5.0317537860283341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0.78670469072671845</v>
      </c>
      <c r="C20" s="480">
        <f>'Tabelle 3.3'!J17</f>
        <v>-0.94722598105548039</v>
      </c>
      <c r="D20" s="481">
        <f t="shared" si="3"/>
        <v>0.78670469072671845</v>
      </c>
      <c r="E20" s="481">
        <f t="shared" si="3"/>
        <v>-0.94722598105548039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2.3551829268292681</v>
      </c>
      <c r="C21" s="480">
        <f>'Tabelle 3.3'!J18</f>
        <v>6.4124783362218372</v>
      </c>
      <c r="D21" s="481">
        <f t="shared" si="3"/>
        <v>2.3551829268292681</v>
      </c>
      <c r="E21" s="481">
        <f t="shared" si="3"/>
        <v>6.4124783362218372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-3.2539977686872446E-2</v>
      </c>
      <c r="C22" s="480">
        <f>'Tabelle 3.3'!J19</f>
        <v>-1.2175443743582222</v>
      </c>
      <c r="D22" s="481">
        <f t="shared" si="3"/>
        <v>-3.2539977686872446E-2</v>
      </c>
      <c r="E22" s="481">
        <f t="shared" si="3"/>
        <v>-1.2175443743582222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-2.8226464349812366</v>
      </c>
      <c r="C23" s="480">
        <f>'Tabelle 3.3'!J20</f>
        <v>-1.3826940231935771</v>
      </c>
      <c r="D23" s="481">
        <f t="shared" si="3"/>
        <v>-2.8226464349812366</v>
      </c>
      <c r="E23" s="481">
        <f t="shared" si="3"/>
        <v>-1.3826940231935771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-0.4297670210359647</v>
      </c>
      <c r="C24" s="480">
        <f>'Tabelle 3.3'!J21</f>
        <v>-5.9610117609150954</v>
      </c>
      <c r="D24" s="481">
        <f t="shared" si="3"/>
        <v>-0.4297670210359647</v>
      </c>
      <c r="E24" s="481">
        <f t="shared" si="3"/>
        <v>-5.9610117609150954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1.8430439952437574</v>
      </c>
      <c r="C25" s="480">
        <f>'Tabelle 3.3'!J22</f>
        <v>0</v>
      </c>
      <c r="D25" s="481">
        <f t="shared" si="3"/>
        <v>1.8430439952437574</v>
      </c>
      <c r="E25" s="481">
        <f t="shared" si="3"/>
        <v>0</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0.43933761405880367</v>
      </c>
      <c r="C26" s="480">
        <f>'Tabelle 3.3'!J23</f>
        <v>5.0884955752212386</v>
      </c>
      <c r="D26" s="481">
        <f t="shared" si="3"/>
        <v>0.43933761405880367</v>
      </c>
      <c r="E26" s="481">
        <f t="shared" si="3"/>
        <v>5.0884955752212386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4.4981726173741921</v>
      </c>
      <c r="C27" s="480">
        <f>'Tabelle 3.3'!J24</f>
        <v>1.0980392156862746</v>
      </c>
      <c r="D27" s="481">
        <f t="shared" si="3"/>
        <v>4.4981726173741921</v>
      </c>
      <c r="E27" s="481">
        <f t="shared" si="3"/>
        <v>1.0980392156862746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0.96833289714734361</v>
      </c>
      <c r="C28" s="480">
        <f>'Tabelle 3.3'!J25</f>
        <v>4.1333333333333337</v>
      </c>
      <c r="D28" s="481">
        <f t="shared" si="3"/>
        <v>0.96833289714734361</v>
      </c>
      <c r="E28" s="481">
        <f t="shared" si="3"/>
        <v>4.1333333333333337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-23.127035830618894</v>
      </c>
      <c r="C29" s="480">
        <f>'Tabelle 3.3'!J26</f>
        <v>-32.203389830508478</v>
      </c>
      <c r="D29" s="481">
        <f t="shared" si="3"/>
        <v>-23.127035830618894</v>
      </c>
      <c r="E29" s="481">
        <f t="shared" si="3"/>
        <v>-32.203389830508478</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4.0383896298142838</v>
      </c>
      <c r="C30" s="480">
        <f>'Tabelle 3.3'!J27</f>
        <v>-3.80859375</v>
      </c>
      <c r="D30" s="481">
        <f t="shared" si="3"/>
        <v>4.0383896298142838</v>
      </c>
      <c r="E30" s="481">
        <f t="shared" si="3"/>
        <v>-3.80859375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2.9834006280843428</v>
      </c>
      <c r="C31" s="480">
        <f>'Tabelle 3.3'!J28</f>
        <v>3.8360941586748036</v>
      </c>
      <c r="D31" s="481">
        <f t="shared" si="3"/>
        <v>2.9834006280843428</v>
      </c>
      <c r="E31" s="481">
        <f t="shared" si="3"/>
        <v>3.8360941586748036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3.0706243602865917</v>
      </c>
      <c r="C32" s="480">
        <f>'Tabelle 3.3'!J29</f>
        <v>3.3707865168539324</v>
      </c>
      <c r="D32" s="481">
        <f t="shared" si="3"/>
        <v>3.0706243602865917</v>
      </c>
      <c r="E32" s="481">
        <f t="shared" si="3"/>
        <v>3.3707865168539324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1.7142359902540898</v>
      </c>
      <c r="C33" s="480">
        <f>'Tabelle 3.3'!J30</f>
        <v>0.51118210862619806</v>
      </c>
      <c r="D33" s="481">
        <f t="shared" si="3"/>
        <v>1.7142359902540898</v>
      </c>
      <c r="E33" s="481">
        <f t="shared" si="3"/>
        <v>0.51118210862619806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4.0884906188742649</v>
      </c>
      <c r="C34" s="480">
        <f>'Tabelle 3.3'!J31</f>
        <v>-2.8671154325604586</v>
      </c>
      <c r="D34" s="481">
        <f t="shared" si="3"/>
        <v>4.0884906188742649</v>
      </c>
      <c r="E34" s="481">
        <f t="shared" si="3"/>
        <v>-2.8671154325604586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1.0576923076923077</v>
      </c>
      <c r="C37" s="480">
        <f>'Tabelle 3.3'!J34</f>
        <v>10.084033613445378</v>
      </c>
      <c r="D37" s="481">
        <f t="shared" si="3"/>
        <v>1.0576923076923077</v>
      </c>
      <c r="E37" s="481">
        <f t="shared" si="3"/>
        <v>10.084033613445378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0.5158056645804604</v>
      </c>
      <c r="C38" s="480">
        <f>'Tabelle 3.3'!J35</f>
        <v>-1.2164484992727753</v>
      </c>
      <c r="D38" s="481">
        <f t="shared" si="3"/>
        <v>0.5158056645804604</v>
      </c>
      <c r="E38" s="481">
        <f t="shared" si="3"/>
        <v>-1.2164484992727753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0.45484875444839856</v>
      </c>
      <c r="C39" s="480">
        <f>'Tabelle 3.3'!J36</f>
        <v>-1.213394368846805</v>
      </c>
      <c r="D39" s="481">
        <f t="shared" si="3"/>
        <v>0.45484875444839856</v>
      </c>
      <c r="E39" s="481">
        <f t="shared" si="3"/>
        <v>-1.213394368846805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0.45484875444839856</v>
      </c>
      <c r="C45" s="480">
        <f>'Tabelle 3.3'!J36</f>
        <v>-1.213394368846805</v>
      </c>
      <c r="D45" s="481">
        <f t="shared" si="3"/>
        <v>0.45484875444839856</v>
      </c>
      <c r="E45" s="481">
        <f t="shared" si="3"/>
        <v>-1.213394368846805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149425</v>
      </c>
      <c r="C51" s="487">
        <v>25313</v>
      </c>
      <c r="D51" s="487">
        <v>12109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151885</v>
      </c>
      <c r="C52" s="487">
        <v>25460</v>
      </c>
      <c r="D52" s="487">
        <v>12624</v>
      </c>
      <c r="E52" s="488">
        <f t="shared" ref="E52:G70" si="11">IF($A$51=37802,IF(COUNTBLANK(B$51:B$70)&gt;0,#N/A,B52/B$51*100),IF(COUNTBLANK(B$51:B$75)&gt;0,#N/A,B52/B$51*100))</f>
        <v>101.64631085829012</v>
      </c>
      <c r="F52" s="488">
        <f t="shared" si="11"/>
        <v>100.58072926954529</v>
      </c>
      <c r="G52" s="488">
        <f t="shared" si="11"/>
        <v>104.25303493269469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154520</v>
      </c>
      <c r="C53" s="487">
        <v>25410</v>
      </c>
      <c r="D53" s="487">
        <v>12905</v>
      </c>
      <c r="E53" s="488">
        <f t="shared" si="11"/>
        <v>103.40973732641794</v>
      </c>
      <c r="F53" s="488">
        <f t="shared" si="11"/>
        <v>100.38320230711493</v>
      </c>
      <c r="G53" s="488">
        <f t="shared" si="11"/>
        <v>106.57362292509704</v>
      </c>
      <c r="H53" s="489">
        <f>IF(ISERROR(L53)=TRUE,IF(MONTH(A53)=MONTH(MAX(A$51:A$75)),A53,""),"")</f>
        <v>41883</v>
      </c>
      <c r="I53" s="488">
        <f t="shared" si="12"/>
        <v>103.40973732641794</v>
      </c>
      <c r="J53" s="488">
        <f t="shared" si="10"/>
        <v>100.38320230711493</v>
      </c>
      <c r="K53" s="488">
        <f t="shared" si="10"/>
        <v>106.57362292509704</v>
      </c>
      <c r="L53" s="488" t="e">
        <f t="shared" si="13"/>
        <v>#N/A</v>
      </c>
    </row>
    <row r="54" spans="1:14" ht="15" customHeight="1" x14ac:dyDescent="0.2">
      <c r="A54" s="490" t="s">
        <v>463</v>
      </c>
      <c r="B54" s="487">
        <v>150542</v>
      </c>
      <c r="C54" s="487">
        <v>25442</v>
      </c>
      <c r="D54" s="487">
        <v>12630</v>
      </c>
      <c r="E54" s="488">
        <f t="shared" si="11"/>
        <v>100.74753220679271</v>
      </c>
      <c r="F54" s="488">
        <f t="shared" si="11"/>
        <v>100.50961956307036</v>
      </c>
      <c r="G54" s="488">
        <f t="shared" si="11"/>
        <v>104.30258485424065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152643</v>
      </c>
      <c r="C55" s="487">
        <v>24597</v>
      </c>
      <c r="D55" s="487">
        <v>12703</v>
      </c>
      <c r="E55" s="488">
        <f t="shared" si="11"/>
        <v>102.15358875690146</v>
      </c>
      <c r="F55" s="488">
        <f t="shared" si="11"/>
        <v>97.17141389799707</v>
      </c>
      <c r="G55" s="488">
        <f t="shared" si="11"/>
        <v>104.90544223304981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154922</v>
      </c>
      <c r="C56" s="487">
        <v>24784</v>
      </c>
      <c r="D56" s="487">
        <v>13257</v>
      </c>
      <c r="E56" s="488">
        <f t="shared" si="11"/>
        <v>103.67876861301657</v>
      </c>
      <c r="F56" s="488">
        <f t="shared" si="11"/>
        <v>97.910164737486667</v>
      </c>
      <c r="G56" s="488">
        <f t="shared" si="11"/>
        <v>109.48055165579321</v>
      </c>
      <c r="H56" s="489" t="str">
        <f t="shared" si="14"/>
        <v/>
      </c>
      <c r="I56" s="488" t="str">
        <f t="shared" si="12"/>
        <v/>
      </c>
      <c r="J56" s="488" t="str">
        <f t="shared" si="10"/>
        <v/>
      </c>
      <c r="K56" s="488" t="str">
        <f t="shared" si="10"/>
        <v/>
      </c>
      <c r="L56" s="488" t="e">
        <f t="shared" si="13"/>
        <v>#N/A</v>
      </c>
    </row>
    <row r="57" spans="1:14" ht="15" customHeight="1" x14ac:dyDescent="0.2">
      <c r="A57" s="490">
        <v>42248</v>
      </c>
      <c r="B57" s="487">
        <v>157838</v>
      </c>
      <c r="C57" s="487">
        <v>24672</v>
      </c>
      <c r="D57" s="487">
        <v>13621</v>
      </c>
      <c r="E57" s="488">
        <f t="shared" si="11"/>
        <v>105.63024928894093</v>
      </c>
      <c r="F57" s="488">
        <f t="shared" si="11"/>
        <v>97.46770434164263</v>
      </c>
      <c r="G57" s="488">
        <f t="shared" si="11"/>
        <v>112.48658022958131</v>
      </c>
      <c r="H57" s="489">
        <f t="shared" si="14"/>
        <v>42248</v>
      </c>
      <c r="I57" s="488">
        <f t="shared" si="12"/>
        <v>105.63024928894093</v>
      </c>
      <c r="J57" s="488">
        <f t="shared" si="10"/>
        <v>97.46770434164263</v>
      </c>
      <c r="K57" s="488">
        <f t="shared" si="10"/>
        <v>112.48658022958131</v>
      </c>
      <c r="L57" s="488" t="e">
        <f t="shared" si="13"/>
        <v>#N/A</v>
      </c>
    </row>
    <row r="58" spans="1:14" ht="15" customHeight="1" x14ac:dyDescent="0.2">
      <c r="A58" s="490" t="s">
        <v>466</v>
      </c>
      <c r="B58" s="487">
        <v>154333</v>
      </c>
      <c r="C58" s="487">
        <v>24779</v>
      </c>
      <c r="D58" s="487">
        <v>13400</v>
      </c>
      <c r="E58" s="488">
        <f t="shared" si="11"/>
        <v>103.28459093190563</v>
      </c>
      <c r="F58" s="488">
        <f t="shared" si="11"/>
        <v>97.890412041243636</v>
      </c>
      <c r="G58" s="488">
        <f t="shared" si="11"/>
        <v>110.66149145263853</v>
      </c>
      <c r="H58" s="489" t="str">
        <f t="shared" si="14"/>
        <v/>
      </c>
      <c r="I58" s="488" t="str">
        <f t="shared" si="12"/>
        <v/>
      </c>
      <c r="J58" s="488" t="str">
        <f t="shared" si="10"/>
        <v/>
      </c>
      <c r="K58" s="488" t="str">
        <f t="shared" si="10"/>
        <v/>
      </c>
      <c r="L58" s="488" t="e">
        <f t="shared" si="13"/>
        <v>#N/A</v>
      </c>
    </row>
    <row r="59" spans="1:14" ht="15" customHeight="1" x14ac:dyDescent="0.2">
      <c r="A59" s="490" t="s">
        <v>467</v>
      </c>
      <c r="B59" s="487">
        <v>155519</v>
      </c>
      <c r="C59" s="487">
        <v>24538</v>
      </c>
      <c r="D59" s="487">
        <v>13592</v>
      </c>
      <c r="E59" s="488">
        <f t="shared" si="11"/>
        <v>104.07830015057722</v>
      </c>
      <c r="F59" s="488">
        <f t="shared" si="11"/>
        <v>96.938332082329239</v>
      </c>
      <c r="G59" s="488">
        <f t="shared" si="11"/>
        <v>112.24708894210917</v>
      </c>
      <c r="H59" s="489" t="str">
        <f t="shared" si="14"/>
        <v/>
      </c>
      <c r="I59" s="488" t="str">
        <f t="shared" si="12"/>
        <v/>
      </c>
      <c r="J59" s="488" t="str">
        <f t="shared" si="10"/>
        <v/>
      </c>
      <c r="K59" s="488" t="str">
        <f t="shared" si="10"/>
        <v/>
      </c>
      <c r="L59" s="488" t="e">
        <f t="shared" si="13"/>
        <v>#N/A</v>
      </c>
    </row>
    <row r="60" spans="1:14" ht="15" customHeight="1" x14ac:dyDescent="0.2">
      <c r="A60" s="490" t="s">
        <v>468</v>
      </c>
      <c r="B60" s="487">
        <v>157727</v>
      </c>
      <c r="C60" s="487">
        <v>24765</v>
      </c>
      <c r="D60" s="487">
        <v>14215</v>
      </c>
      <c r="E60" s="488">
        <f t="shared" si="11"/>
        <v>105.55596453070102</v>
      </c>
      <c r="F60" s="488">
        <f t="shared" si="11"/>
        <v>97.835104491763119</v>
      </c>
      <c r="G60" s="488">
        <f t="shared" si="11"/>
        <v>117.39202246263109</v>
      </c>
      <c r="H60" s="489" t="str">
        <f t="shared" si="14"/>
        <v/>
      </c>
      <c r="I60" s="488" t="str">
        <f t="shared" si="12"/>
        <v/>
      </c>
      <c r="J60" s="488" t="str">
        <f t="shared" si="10"/>
        <v/>
      </c>
      <c r="K60" s="488" t="str">
        <f t="shared" si="10"/>
        <v/>
      </c>
      <c r="L60" s="488" t="e">
        <f t="shared" si="13"/>
        <v>#N/A</v>
      </c>
    </row>
    <row r="61" spans="1:14" ht="15" customHeight="1" x14ac:dyDescent="0.2">
      <c r="A61" s="490">
        <v>42614</v>
      </c>
      <c r="B61" s="487">
        <v>160678</v>
      </c>
      <c r="C61" s="487">
        <v>24534</v>
      </c>
      <c r="D61" s="487">
        <v>14524</v>
      </c>
      <c r="E61" s="488">
        <f t="shared" si="11"/>
        <v>107.53086832859293</v>
      </c>
      <c r="F61" s="488">
        <f t="shared" si="11"/>
        <v>96.922529925334814</v>
      </c>
      <c r="G61" s="488">
        <f t="shared" si="11"/>
        <v>119.94384342224791</v>
      </c>
      <c r="H61" s="489">
        <f t="shared" si="14"/>
        <v>42614</v>
      </c>
      <c r="I61" s="488">
        <f t="shared" si="12"/>
        <v>107.53086832859293</v>
      </c>
      <c r="J61" s="488">
        <f t="shared" si="10"/>
        <v>96.922529925334814</v>
      </c>
      <c r="K61" s="488">
        <f t="shared" si="10"/>
        <v>119.94384342224791</v>
      </c>
      <c r="L61" s="488" t="e">
        <f t="shared" si="13"/>
        <v>#N/A</v>
      </c>
    </row>
    <row r="62" spans="1:14" ht="15" customHeight="1" x14ac:dyDescent="0.2">
      <c r="A62" s="490" t="s">
        <v>469</v>
      </c>
      <c r="B62" s="487">
        <v>157488</v>
      </c>
      <c r="C62" s="487">
        <v>24541</v>
      </c>
      <c r="D62" s="487">
        <v>14285</v>
      </c>
      <c r="E62" s="488">
        <f t="shared" si="11"/>
        <v>105.39601806926551</v>
      </c>
      <c r="F62" s="488">
        <f t="shared" si="11"/>
        <v>96.950183700075058</v>
      </c>
      <c r="G62" s="488">
        <f t="shared" si="11"/>
        <v>117.97010488066728</v>
      </c>
      <c r="H62" s="489" t="str">
        <f t="shared" si="14"/>
        <v/>
      </c>
      <c r="I62" s="488" t="str">
        <f t="shared" si="12"/>
        <v/>
      </c>
      <c r="J62" s="488" t="str">
        <f t="shared" si="10"/>
        <v/>
      </c>
      <c r="K62" s="488" t="str">
        <f t="shared" si="10"/>
        <v/>
      </c>
      <c r="L62" s="488" t="e">
        <f t="shared" si="13"/>
        <v>#N/A</v>
      </c>
    </row>
    <row r="63" spans="1:14" ht="15" customHeight="1" x14ac:dyDescent="0.2">
      <c r="A63" s="490" t="s">
        <v>470</v>
      </c>
      <c r="B63" s="487">
        <v>159720</v>
      </c>
      <c r="C63" s="487">
        <v>24297</v>
      </c>
      <c r="D63" s="487">
        <v>14470</v>
      </c>
      <c r="E63" s="488">
        <f t="shared" si="11"/>
        <v>106.8897440187385</v>
      </c>
      <c r="F63" s="488">
        <f t="shared" si="11"/>
        <v>95.986252123414857</v>
      </c>
      <c r="G63" s="488">
        <f t="shared" si="11"/>
        <v>119.49789412833429</v>
      </c>
      <c r="H63" s="489" t="str">
        <f t="shared" si="14"/>
        <v/>
      </c>
      <c r="I63" s="488" t="str">
        <f t="shared" si="12"/>
        <v/>
      </c>
      <c r="J63" s="488" t="str">
        <f t="shared" si="10"/>
        <v/>
      </c>
      <c r="K63" s="488" t="str">
        <f t="shared" si="10"/>
        <v/>
      </c>
      <c r="L63" s="488" t="e">
        <f t="shared" si="13"/>
        <v>#N/A</v>
      </c>
    </row>
    <row r="64" spans="1:14" ht="15" customHeight="1" x14ac:dyDescent="0.2">
      <c r="A64" s="490" t="s">
        <v>471</v>
      </c>
      <c r="B64" s="487">
        <v>161888</v>
      </c>
      <c r="C64" s="487">
        <v>24487</v>
      </c>
      <c r="D64" s="487">
        <v>15231</v>
      </c>
      <c r="E64" s="488">
        <f t="shared" si="11"/>
        <v>108.34063911661369</v>
      </c>
      <c r="F64" s="488">
        <f t="shared" si="11"/>
        <v>96.73685458065026</v>
      </c>
      <c r="G64" s="488">
        <f t="shared" si="11"/>
        <v>125.78247584441324</v>
      </c>
      <c r="H64" s="489" t="str">
        <f t="shared" si="14"/>
        <v/>
      </c>
      <c r="I64" s="488" t="str">
        <f t="shared" si="12"/>
        <v/>
      </c>
      <c r="J64" s="488" t="str">
        <f t="shared" si="10"/>
        <v/>
      </c>
      <c r="K64" s="488" t="str">
        <f t="shared" si="10"/>
        <v/>
      </c>
      <c r="L64" s="488" t="e">
        <f t="shared" si="13"/>
        <v>#N/A</v>
      </c>
    </row>
    <row r="65" spans="1:12" ht="15" customHeight="1" x14ac:dyDescent="0.2">
      <c r="A65" s="490">
        <v>42979</v>
      </c>
      <c r="B65" s="487">
        <v>165123</v>
      </c>
      <c r="C65" s="487">
        <v>24363</v>
      </c>
      <c r="D65" s="487">
        <v>15487</v>
      </c>
      <c r="E65" s="488">
        <f t="shared" si="11"/>
        <v>110.5056048184708</v>
      </c>
      <c r="F65" s="488">
        <f t="shared" si="11"/>
        <v>96.246987713822946</v>
      </c>
      <c r="G65" s="488">
        <f t="shared" si="11"/>
        <v>127.8966058303741</v>
      </c>
      <c r="H65" s="489">
        <f t="shared" si="14"/>
        <v>42979</v>
      </c>
      <c r="I65" s="488">
        <f t="shared" si="12"/>
        <v>110.5056048184708</v>
      </c>
      <c r="J65" s="488">
        <f t="shared" si="10"/>
        <v>96.246987713822946</v>
      </c>
      <c r="K65" s="488">
        <f t="shared" si="10"/>
        <v>127.8966058303741</v>
      </c>
      <c r="L65" s="488" t="e">
        <f t="shared" si="13"/>
        <v>#N/A</v>
      </c>
    </row>
    <row r="66" spans="1:12" ht="15" customHeight="1" x14ac:dyDescent="0.2">
      <c r="A66" s="490" t="s">
        <v>472</v>
      </c>
      <c r="B66" s="487">
        <v>162187</v>
      </c>
      <c r="C66" s="487">
        <v>24367</v>
      </c>
      <c r="D66" s="487">
        <v>15208</v>
      </c>
      <c r="E66" s="488">
        <f t="shared" si="11"/>
        <v>108.54073950142211</v>
      </c>
      <c r="F66" s="488">
        <f t="shared" si="11"/>
        <v>96.262789870817372</v>
      </c>
      <c r="G66" s="488">
        <f t="shared" si="11"/>
        <v>125.59253447848708</v>
      </c>
      <c r="H66" s="489" t="str">
        <f t="shared" si="14"/>
        <v/>
      </c>
      <c r="I66" s="488" t="str">
        <f t="shared" si="12"/>
        <v/>
      </c>
      <c r="J66" s="488" t="str">
        <f t="shared" si="10"/>
        <v/>
      </c>
      <c r="K66" s="488" t="str">
        <f t="shared" si="10"/>
        <v/>
      </c>
      <c r="L66" s="488" t="e">
        <f t="shared" si="13"/>
        <v>#N/A</v>
      </c>
    </row>
    <row r="67" spans="1:12" ht="15" customHeight="1" x14ac:dyDescent="0.2">
      <c r="A67" s="490" t="s">
        <v>473</v>
      </c>
      <c r="B67" s="487">
        <v>163211</v>
      </c>
      <c r="C67" s="487">
        <v>24126</v>
      </c>
      <c r="D67" s="487">
        <v>15378</v>
      </c>
      <c r="E67" s="488">
        <f t="shared" si="11"/>
        <v>109.22603312698678</v>
      </c>
      <c r="F67" s="488">
        <f t="shared" si="11"/>
        <v>95.310709911902975</v>
      </c>
      <c r="G67" s="488">
        <f t="shared" si="11"/>
        <v>126.9964489222892</v>
      </c>
      <c r="H67" s="489" t="str">
        <f t="shared" si="14"/>
        <v/>
      </c>
      <c r="I67" s="488" t="str">
        <f t="shared" si="12"/>
        <v/>
      </c>
      <c r="J67" s="488" t="str">
        <f t="shared" si="12"/>
        <v/>
      </c>
      <c r="K67" s="488" t="str">
        <f t="shared" si="12"/>
        <v/>
      </c>
      <c r="L67" s="488" t="e">
        <f t="shared" si="13"/>
        <v>#N/A</v>
      </c>
    </row>
    <row r="68" spans="1:12" ht="15" customHeight="1" x14ac:dyDescent="0.2">
      <c r="A68" s="490" t="s">
        <v>474</v>
      </c>
      <c r="B68" s="487">
        <v>165480</v>
      </c>
      <c r="C68" s="487">
        <v>24314</v>
      </c>
      <c r="D68" s="487">
        <v>16082</v>
      </c>
      <c r="E68" s="488">
        <f t="shared" si="11"/>
        <v>110.74452066253973</v>
      </c>
      <c r="F68" s="488">
        <f t="shared" si="11"/>
        <v>96.053411290641179</v>
      </c>
      <c r="G68" s="488">
        <f t="shared" si="11"/>
        <v>132.81030638368156</v>
      </c>
      <c r="H68" s="489" t="str">
        <f t="shared" si="14"/>
        <v/>
      </c>
      <c r="I68" s="488" t="str">
        <f t="shared" si="12"/>
        <v/>
      </c>
      <c r="J68" s="488" t="str">
        <f t="shared" si="12"/>
        <v/>
      </c>
      <c r="K68" s="488" t="str">
        <f t="shared" si="12"/>
        <v/>
      </c>
      <c r="L68" s="488" t="e">
        <f t="shared" si="13"/>
        <v>#N/A</v>
      </c>
    </row>
    <row r="69" spans="1:12" ht="15" customHeight="1" x14ac:dyDescent="0.2">
      <c r="A69" s="490">
        <v>43344</v>
      </c>
      <c r="B69" s="487">
        <v>168094</v>
      </c>
      <c r="C69" s="487">
        <v>24103</v>
      </c>
      <c r="D69" s="487">
        <v>16388</v>
      </c>
      <c r="E69" s="488">
        <f t="shared" si="11"/>
        <v>112.49389325748704</v>
      </c>
      <c r="F69" s="488">
        <f t="shared" si="11"/>
        <v>95.219847509185001</v>
      </c>
      <c r="G69" s="488">
        <f t="shared" si="11"/>
        <v>135.33735238252541</v>
      </c>
      <c r="H69" s="489">
        <f t="shared" si="14"/>
        <v>43344</v>
      </c>
      <c r="I69" s="488">
        <f t="shared" si="12"/>
        <v>112.49389325748704</v>
      </c>
      <c r="J69" s="488">
        <f t="shared" si="12"/>
        <v>95.219847509185001</v>
      </c>
      <c r="K69" s="488">
        <f t="shared" si="12"/>
        <v>135.33735238252541</v>
      </c>
      <c r="L69" s="488" t="e">
        <f t="shared" si="13"/>
        <v>#N/A</v>
      </c>
    </row>
    <row r="70" spans="1:12" ht="15" customHeight="1" x14ac:dyDescent="0.2">
      <c r="A70" s="490" t="s">
        <v>475</v>
      </c>
      <c r="B70" s="487">
        <v>165133</v>
      </c>
      <c r="C70" s="487">
        <v>24239</v>
      </c>
      <c r="D70" s="487">
        <v>16123</v>
      </c>
      <c r="E70" s="488">
        <f t="shared" si="11"/>
        <v>110.51229713903297</v>
      </c>
      <c r="F70" s="488">
        <f t="shared" si="11"/>
        <v>95.757120846995619</v>
      </c>
      <c r="G70" s="488">
        <f t="shared" si="11"/>
        <v>133.14889751424562</v>
      </c>
      <c r="H70" s="489" t="str">
        <f t="shared" si="14"/>
        <v/>
      </c>
      <c r="I70" s="488" t="str">
        <f t="shared" si="12"/>
        <v/>
      </c>
      <c r="J70" s="488" t="str">
        <f t="shared" si="12"/>
        <v/>
      </c>
      <c r="K70" s="488" t="str">
        <f t="shared" si="12"/>
        <v/>
      </c>
      <c r="L70" s="488" t="e">
        <f t="shared" si="13"/>
        <v>#N/A</v>
      </c>
    </row>
    <row r="71" spans="1:12" ht="15" customHeight="1" x14ac:dyDescent="0.2">
      <c r="A71" s="490" t="s">
        <v>476</v>
      </c>
      <c r="B71" s="487">
        <v>166377</v>
      </c>
      <c r="C71" s="487">
        <v>23871</v>
      </c>
      <c r="D71" s="487">
        <v>16420</v>
      </c>
      <c r="E71" s="491">
        <f t="shared" ref="E71:G75" si="15">IF($A$51=37802,IF(COUNTBLANK(B$51:B$70)&gt;0,#N/A,IF(ISBLANK(B71)=FALSE,B71/B$51*100,#N/A)),IF(COUNTBLANK(B$51:B$75)&gt;0,#N/A,B71/B$51*100))</f>
        <v>111.34482181696504</v>
      </c>
      <c r="F71" s="491">
        <f t="shared" si="15"/>
        <v>94.303322403508076</v>
      </c>
      <c r="G71" s="491">
        <f t="shared" si="15"/>
        <v>135.6016186307705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167721</v>
      </c>
      <c r="C72" s="487">
        <v>24055</v>
      </c>
      <c r="D72" s="487">
        <v>17012</v>
      </c>
      <c r="E72" s="491">
        <f t="shared" si="15"/>
        <v>112.24426970051866</v>
      </c>
      <c r="F72" s="491">
        <f t="shared" si="15"/>
        <v>95.030221625251841</v>
      </c>
      <c r="G72" s="491">
        <f t="shared" si="15"/>
        <v>140.49054422330499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170300</v>
      </c>
      <c r="C73" s="487">
        <v>23669</v>
      </c>
      <c r="D73" s="487">
        <v>17365</v>
      </c>
      <c r="E73" s="491">
        <f t="shared" si="15"/>
        <v>113.97021917349841</v>
      </c>
      <c r="F73" s="491">
        <f t="shared" si="15"/>
        <v>93.50531347528937</v>
      </c>
      <c r="G73" s="491">
        <f t="shared" si="15"/>
        <v>143.40573127425881</v>
      </c>
      <c r="H73" s="492">
        <f>IF(A$51=37802,IF(ISERROR(L73)=TRUE,IF(ISBLANK(A73)=FALSE,IF(MONTH(A73)=MONTH(MAX(A$51:A$75)),A73,""),""),""),IF(ISERROR(L73)=TRUE,IF(MONTH(A73)=MONTH(MAX(A$51:A$75)),A73,""),""))</f>
        <v>43709</v>
      </c>
      <c r="I73" s="488">
        <f t="shared" si="12"/>
        <v>113.97021917349841</v>
      </c>
      <c r="J73" s="488">
        <f t="shared" si="12"/>
        <v>93.50531347528937</v>
      </c>
      <c r="K73" s="488">
        <f t="shared" si="12"/>
        <v>143.40573127425881</v>
      </c>
      <c r="L73" s="488" t="e">
        <f t="shared" si="13"/>
        <v>#N/A</v>
      </c>
    </row>
    <row r="74" spans="1:12" ht="15" customHeight="1" x14ac:dyDescent="0.2">
      <c r="A74" s="490" t="s">
        <v>478</v>
      </c>
      <c r="B74" s="487">
        <v>166815</v>
      </c>
      <c r="C74" s="487">
        <v>23639</v>
      </c>
      <c r="D74" s="487">
        <v>17085</v>
      </c>
      <c r="E74" s="491">
        <f t="shared" si="15"/>
        <v>111.63794545758743</v>
      </c>
      <c r="F74" s="491">
        <f t="shared" si="15"/>
        <v>93.386797297831166</v>
      </c>
      <c r="G74" s="491">
        <f t="shared" si="15"/>
        <v>141.09340160211411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167186</v>
      </c>
      <c r="C75" s="493">
        <v>23079</v>
      </c>
      <c r="D75" s="493">
        <v>16817</v>
      </c>
      <c r="E75" s="491">
        <f t="shared" si="15"/>
        <v>111.88623055044336</v>
      </c>
      <c r="F75" s="491">
        <f t="shared" si="15"/>
        <v>91.174495318610994</v>
      </c>
      <c r="G75" s="491">
        <f t="shared" si="15"/>
        <v>138.88017177306136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113.97021917349841</v>
      </c>
      <c r="J77" s="488">
        <f>IF(J75&lt;&gt;"",J75,IF(J74&lt;&gt;"",J74,IF(J73&lt;&gt;"",J73,IF(J72&lt;&gt;"",J72,IF(J71&lt;&gt;"",J71,IF(J70&lt;&gt;"",J70,""))))))</f>
        <v>93.50531347528937</v>
      </c>
      <c r="K77" s="488">
        <f>IF(K75&lt;&gt;"",K75,IF(K74&lt;&gt;"",K74,IF(K73&lt;&gt;"",K73,IF(K72&lt;&gt;"",K72,IF(K71&lt;&gt;"",K71,IF(K70&lt;&gt;"",K70,""))))))</f>
        <v>143.40573127425881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+14,0%</v>
      </c>
      <c r="J79" s="488" t="str">
        <f>"GeB - ausschließlich: "&amp;IF(J77&gt;100,"+","")&amp;TEXT(J77-100,"0,0")&amp;"%"</f>
        <v>GeB - ausschließlich: -6,5%</v>
      </c>
      <c r="K79" s="488" t="str">
        <f>"GeB - im Nebenjob: "&amp;IF(K77&gt;100,"+","")&amp;TEXT(K77-100,"0,0")&amp;"%"</f>
        <v>GeB - im Nebenjob: +43,4%</v>
      </c>
    </row>
    <row r="81" spans="9:9" ht="15" customHeight="1" x14ac:dyDescent="0.2">
      <c r="I81" s="488" t="str">
        <f>IF(ISERROR(HLOOKUP(1,I$78:K$79,2,FALSE)),"",HLOOKUP(1,I$78:K$79,2,FALSE))</f>
        <v>GeB - im Nebenjob: +43,4%</v>
      </c>
    </row>
    <row r="82" spans="9:9" ht="15" customHeight="1" x14ac:dyDescent="0.2">
      <c r="I82" s="488" t="str">
        <f>IF(ISERROR(HLOOKUP(2,I$78:K$79,2,FALSE)),"",HLOOKUP(2,I$78:K$79,2,FALSE))</f>
        <v>SvB: +14,0%</v>
      </c>
    </row>
    <row r="83" spans="9:9" ht="15" customHeight="1" x14ac:dyDescent="0.2">
      <c r="I83" s="488" t="str">
        <f>IF(ISERROR(HLOOKUP(3,I$78:K$79,2,FALSE)),"",HLOOKUP(3,I$78:K$79,2,FALSE))</f>
        <v>GeB - ausschließlich: -6,5%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167186</v>
      </c>
      <c r="E12" s="114">
        <v>166815</v>
      </c>
      <c r="F12" s="114">
        <v>170300</v>
      </c>
      <c r="G12" s="114">
        <v>167721</v>
      </c>
      <c r="H12" s="114">
        <v>166377</v>
      </c>
      <c r="I12" s="115">
        <v>809</v>
      </c>
      <c r="J12" s="116">
        <v>0.48624509397332566</v>
      </c>
      <c r="N12" s="117"/>
    </row>
    <row r="13" spans="1:15" s="110" customFormat="1" ht="13.5" customHeight="1" x14ac:dyDescent="0.2">
      <c r="A13" s="118" t="s">
        <v>105</v>
      </c>
      <c r="B13" s="119" t="s">
        <v>106</v>
      </c>
      <c r="C13" s="113">
        <v>54.725874176067371</v>
      </c>
      <c r="D13" s="114">
        <v>91494</v>
      </c>
      <c r="E13" s="114">
        <v>90913</v>
      </c>
      <c r="F13" s="114">
        <v>93975</v>
      </c>
      <c r="G13" s="114">
        <v>92557</v>
      </c>
      <c r="H13" s="114">
        <v>91307</v>
      </c>
      <c r="I13" s="115">
        <v>187</v>
      </c>
      <c r="J13" s="116">
        <v>0.2048035747533048</v>
      </c>
    </row>
    <row r="14" spans="1:15" s="110" customFormat="1" ht="13.5" customHeight="1" x14ac:dyDescent="0.2">
      <c r="A14" s="120"/>
      <c r="B14" s="119" t="s">
        <v>107</v>
      </c>
      <c r="C14" s="113">
        <v>45.274125823932629</v>
      </c>
      <c r="D14" s="114">
        <v>75692</v>
      </c>
      <c r="E14" s="114">
        <v>75902</v>
      </c>
      <c r="F14" s="114">
        <v>76325</v>
      </c>
      <c r="G14" s="114">
        <v>75164</v>
      </c>
      <c r="H14" s="114">
        <v>75070</v>
      </c>
      <c r="I14" s="115">
        <v>622</v>
      </c>
      <c r="J14" s="116">
        <v>0.82856001065672036</v>
      </c>
    </row>
    <row r="15" spans="1:15" s="110" customFormat="1" ht="13.5" customHeight="1" x14ac:dyDescent="0.2">
      <c r="A15" s="118" t="s">
        <v>105</v>
      </c>
      <c r="B15" s="121" t="s">
        <v>108</v>
      </c>
      <c r="C15" s="113">
        <v>12.908975631930904</v>
      </c>
      <c r="D15" s="114">
        <v>21582</v>
      </c>
      <c r="E15" s="114">
        <v>22243</v>
      </c>
      <c r="F15" s="114">
        <v>23226</v>
      </c>
      <c r="G15" s="114">
        <v>21658</v>
      </c>
      <c r="H15" s="114">
        <v>22058</v>
      </c>
      <c r="I15" s="115">
        <v>-476</v>
      </c>
      <c r="J15" s="116">
        <v>-2.1579472300299209</v>
      </c>
    </row>
    <row r="16" spans="1:15" s="110" customFormat="1" ht="13.5" customHeight="1" x14ac:dyDescent="0.2">
      <c r="A16" s="118"/>
      <c r="B16" s="121" t="s">
        <v>109</v>
      </c>
      <c r="C16" s="113">
        <v>66.102424844185521</v>
      </c>
      <c r="D16" s="114">
        <v>110514</v>
      </c>
      <c r="E16" s="114">
        <v>109899</v>
      </c>
      <c r="F16" s="114">
        <v>112218</v>
      </c>
      <c r="G16" s="114">
        <v>111773</v>
      </c>
      <c r="H16" s="114">
        <v>111072</v>
      </c>
      <c r="I16" s="115">
        <v>-558</v>
      </c>
      <c r="J16" s="116">
        <v>-0.50237683664649957</v>
      </c>
    </row>
    <row r="17" spans="1:10" s="110" customFormat="1" ht="13.5" customHeight="1" x14ac:dyDescent="0.2">
      <c r="A17" s="118"/>
      <c r="B17" s="121" t="s">
        <v>110</v>
      </c>
      <c r="C17" s="113">
        <v>20.04533872453435</v>
      </c>
      <c r="D17" s="114">
        <v>33513</v>
      </c>
      <c r="E17" s="114">
        <v>33120</v>
      </c>
      <c r="F17" s="114">
        <v>33313</v>
      </c>
      <c r="G17" s="114">
        <v>32783</v>
      </c>
      <c r="H17" s="114">
        <v>31846</v>
      </c>
      <c r="I17" s="115">
        <v>1667</v>
      </c>
      <c r="J17" s="116">
        <v>5.2345663505620799</v>
      </c>
    </row>
    <row r="18" spans="1:10" s="110" customFormat="1" ht="13.5" customHeight="1" x14ac:dyDescent="0.2">
      <c r="A18" s="120"/>
      <c r="B18" s="121" t="s">
        <v>111</v>
      </c>
      <c r="C18" s="113">
        <v>0.9432607993492278</v>
      </c>
      <c r="D18" s="114">
        <v>1577</v>
      </c>
      <c r="E18" s="114">
        <v>1553</v>
      </c>
      <c r="F18" s="114">
        <v>1543</v>
      </c>
      <c r="G18" s="114">
        <v>1507</v>
      </c>
      <c r="H18" s="114">
        <v>1401</v>
      </c>
      <c r="I18" s="115">
        <v>176</v>
      </c>
      <c r="J18" s="116">
        <v>12.562455389007852</v>
      </c>
    </row>
    <row r="19" spans="1:10" s="110" customFormat="1" ht="13.5" customHeight="1" x14ac:dyDescent="0.2">
      <c r="A19" s="120"/>
      <c r="B19" s="121" t="s">
        <v>112</v>
      </c>
      <c r="C19" s="113">
        <v>0.2560022968430371</v>
      </c>
      <c r="D19" s="114">
        <v>428</v>
      </c>
      <c r="E19" s="114">
        <v>404</v>
      </c>
      <c r="F19" s="114">
        <v>420</v>
      </c>
      <c r="G19" s="114">
        <v>374</v>
      </c>
      <c r="H19" s="114">
        <v>320</v>
      </c>
      <c r="I19" s="115">
        <v>108</v>
      </c>
      <c r="J19" s="116">
        <v>33.75</v>
      </c>
    </row>
    <row r="20" spans="1:10" s="110" customFormat="1" ht="13.5" customHeight="1" x14ac:dyDescent="0.2">
      <c r="A20" s="118" t="s">
        <v>113</v>
      </c>
      <c r="B20" s="122" t="s">
        <v>114</v>
      </c>
      <c r="C20" s="113">
        <v>72.279975596042732</v>
      </c>
      <c r="D20" s="114">
        <v>120842</v>
      </c>
      <c r="E20" s="114">
        <v>120507</v>
      </c>
      <c r="F20" s="114">
        <v>124012</v>
      </c>
      <c r="G20" s="114">
        <v>122078</v>
      </c>
      <c r="H20" s="114">
        <v>121134</v>
      </c>
      <c r="I20" s="115">
        <v>-292</v>
      </c>
      <c r="J20" s="116">
        <v>-0.24105536017963577</v>
      </c>
    </row>
    <row r="21" spans="1:10" s="110" customFormat="1" ht="13.5" customHeight="1" x14ac:dyDescent="0.2">
      <c r="A21" s="120"/>
      <c r="B21" s="122" t="s">
        <v>115</v>
      </c>
      <c r="C21" s="113">
        <v>27.720024403957268</v>
      </c>
      <c r="D21" s="114">
        <v>46344</v>
      </c>
      <c r="E21" s="114">
        <v>46308</v>
      </c>
      <c r="F21" s="114">
        <v>46288</v>
      </c>
      <c r="G21" s="114">
        <v>45643</v>
      </c>
      <c r="H21" s="114">
        <v>45243</v>
      </c>
      <c r="I21" s="115">
        <v>1101</v>
      </c>
      <c r="J21" s="116">
        <v>2.433525628273987</v>
      </c>
    </row>
    <row r="22" spans="1:10" s="110" customFormat="1" ht="13.5" customHeight="1" x14ac:dyDescent="0.2">
      <c r="A22" s="118" t="s">
        <v>113</v>
      </c>
      <c r="B22" s="122" t="s">
        <v>116</v>
      </c>
      <c r="C22" s="113">
        <v>88.680870407809266</v>
      </c>
      <c r="D22" s="114">
        <v>148262</v>
      </c>
      <c r="E22" s="114">
        <v>148478</v>
      </c>
      <c r="F22" s="114">
        <v>151081</v>
      </c>
      <c r="G22" s="114">
        <v>149046</v>
      </c>
      <c r="H22" s="114">
        <v>148422</v>
      </c>
      <c r="I22" s="115">
        <v>-160</v>
      </c>
      <c r="J22" s="116">
        <v>-0.10780073034994812</v>
      </c>
    </row>
    <row r="23" spans="1:10" s="110" customFormat="1" ht="13.5" customHeight="1" x14ac:dyDescent="0.2">
      <c r="A23" s="123"/>
      <c r="B23" s="124" t="s">
        <v>117</v>
      </c>
      <c r="C23" s="125">
        <v>11.301783642170996</v>
      </c>
      <c r="D23" s="114">
        <v>18895</v>
      </c>
      <c r="E23" s="114">
        <v>18309</v>
      </c>
      <c r="F23" s="114">
        <v>19193</v>
      </c>
      <c r="G23" s="114">
        <v>18644</v>
      </c>
      <c r="H23" s="114">
        <v>17925</v>
      </c>
      <c r="I23" s="115">
        <v>970</v>
      </c>
      <c r="J23" s="116">
        <v>5.4114365411436545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39896</v>
      </c>
      <c r="E26" s="114">
        <v>40724</v>
      </c>
      <c r="F26" s="114">
        <v>41034</v>
      </c>
      <c r="G26" s="114">
        <v>41067</v>
      </c>
      <c r="H26" s="140">
        <v>40291</v>
      </c>
      <c r="I26" s="115">
        <v>-395</v>
      </c>
      <c r="J26" s="116">
        <v>-0.98036782407981926</v>
      </c>
    </row>
    <row r="27" spans="1:10" s="110" customFormat="1" ht="13.5" customHeight="1" x14ac:dyDescent="0.2">
      <c r="A27" s="118" t="s">
        <v>105</v>
      </c>
      <c r="B27" s="119" t="s">
        <v>106</v>
      </c>
      <c r="C27" s="113">
        <v>36.07128534188891</v>
      </c>
      <c r="D27" s="115">
        <v>14391</v>
      </c>
      <c r="E27" s="114">
        <v>14560</v>
      </c>
      <c r="F27" s="114">
        <v>14737</v>
      </c>
      <c r="G27" s="114">
        <v>14629</v>
      </c>
      <c r="H27" s="140">
        <v>14295</v>
      </c>
      <c r="I27" s="115">
        <v>96</v>
      </c>
      <c r="J27" s="116">
        <v>0.67156348373557184</v>
      </c>
    </row>
    <row r="28" spans="1:10" s="110" customFormat="1" ht="13.5" customHeight="1" x14ac:dyDescent="0.2">
      <c r="A28" s="120"/>
      <c r="B28" s="119" t="s">
        <v>107</v>
      </c>
      <c r="C28" s="113">
        <v>63.92871465811109</v>
      </c>
      <c r="D28" s="115">
        <v>25505</v>
      </c>
      <c r="E28" s="114">
        <v>26164</v>
      </c>
      <c r="F28" s="114">
        <v>26297</v>
      </c>
      <c r="G28" s="114">
        <v>26438</v>
      </c>
      <c r="H28" s="140">
        <v>25996</v>
      </c>
      <c r="I28" s="115">
        <v>-491</v>
      </c>
      <c r="J28" s="116">
        <v>-1.8887521157101093</v>
      </c>
    </row>
    <row r="29" spans="1:10" s="110" customFormat="1" ht="13.5" customHeight="1" x14ac:dyDescent="0.2">
      <c r="A29" s="118" t="s">
        <v>105</v>
      </c>
      <c r="B29" s="121" t="s">
        <v>108</v>
      </c>
      <c r="C29" s="113">
        <v>11.321937036294365</v>
      </c>
      <c r="D29" s="115">
        <v>4517</v>
      </c>
      <c r="E29" s="114">
        <v>4730</v>
      </c>
      <c r="F29" s="114">
        <v>4792</v>
      </c>
      <c r="G29" s="114">
        <v>4868</v>
      </c>
      <c r="H29" s="140">
        <v>4577</v>
      </c>
      <c r="I29" s="115">
        <v>-60</v>
      </c>
      <c r="J29" s="116">
        <v>-1.3109023377758358</v>
      </c>
    </row>
    <row r="30" spans="1:10" s="110" customFormat="1" ht="13.5" customHeight="1" x14ac:dyDescent="0.2">
      <c r="A30" s="118"/>
      <c r="B30" s="121" t="s">
        <v>109</v>
      </c>
      <c r="C30" s="113">
        <v>51.29085622618809</v>
      </c>
      <c r="D30" s="115">
        <v>20463</v>
      </c>
      <c r="E30" s="114">
        <v>20965</v>
      </c>
      <c r="F30" s="114">
        <v>21179</v>
      </c>
      <c r="G30" s="114">
        <v>21237</v>
      </c>
      <c r="H30" s="140">
        <v>21030</v>
      </c>
      <c r="I30" s="115">
        <v>-567</v>
      </c>
      <c r="J30" s="116">
        <v>-2.6961483594864477</v>
      </c>
    </row>
    <row r="31" spans="1:10" s="110" customFormat="1" ht="13.5" customHeight="1" x14ac:dyDescent="0.2">
      <c r="A31" s="118"/>
      <c r="B31" s="121" t="s">
        <v>110</v>
      </c>
      <c r="C31" s="113">
        <v>20.871766593142169</v>
      </c>
      <c r="D31" s="115">
        <v>8327</v>
      </c>
      <c r="E31" s="114">
        <v>8417</v>
      </c>
      <c r="F31" s="114">
        <v>8476</v>
      </c>
      <c r="G31" s="114">
        <v>8465</v>
      </c>
      <c r="H31" s="140">
        <v>8327</v>
      </c>
      <c r="I31" s="115">
        <v>0</v>
      </c>
      <c r="J31" s="116">
        <v>0</v>
      </c>
    </row>
    <row r="32" spans="1:10" s="110" customFormat="1" ht="13.5" customHeight="1" x14ac:dyDescent="0.2">
      <c r="A32" s="120"/>
      <c r="B32" s="121" t="s">
        <v>111</v>
      </c>
      <c r="C32" s="113">
        <v>16.515440144375376</v>
      </c>
      <c r="D32" s="115">
        <v>6589</v>
      </c>
      <c r="E32" s="114">
        <v>6612</v>
      </c>
      <c r="F32" s="114">
        <v>6587</v>
      </c>
      <c r="G32" s="114">
        <v>6497</v>
      </c>
      <c r="H32" s="140">
        <v>6357</v>
      </c>
      <c r="I32" s="115">
        <v>232</v>
      </c>
      <c r="J32" s="116">
        <v>3.6495202139373917</v>
      </c>
    </row>
    <row r="33" spans="1:10" s="110" customFormat="1" ht="13.5" customHeight="1" x14ac:dyDescent="0.2">
      <c r="A33" s="120"/>
      <c r="B33" s="121" t="s">
        <v>112</v>
      </c>
      <c r="C33" s="113">
        <v>1.6743533186284338</v>
      </c>
      <c r="D33" s="115">
        <v>668</v>
      </c>
      <c r="E33" s="114">
        <v>658</v>
      </c>
      <c r="F33" s="114">
        <v>684</v>
      </c>
      <c r="G33" s="114">
        <v>613</v>
      </c>
      <c r="H33" s="140">
        <v>587</v>
      </c>
      <c r="I33" s="115">
        <v>81</v>
      </c>
      <c r="J33" s="116">
        <v>13.798977853492334</v>
      </c>
    </row>
    <row r="34" spans="1:10" s="110" customFormat="1" ht="13.5" customHeight="1" x14ac:dyDescent="0.2">
      <c r="A34" s="118" t="s">
        <v>113</v>
      </c>
      <c r="B34" s="122" t="s">
        <v>116</v>
      </c>
      <c r="C34" s="113">
        <v>92.758672548626436</v>
      </c>
      <c r="D34" s="115">
        <v>37007</v>
      </c>
      <c r="E34" s="114">
        <v>37838</v>
      </c>
      <c r="F34" s="114">
        <v>38120</v>
      </c>
      <c r="G34" s="114">
        <v>38177</v>
      </c>
      <c r="H34" s="140">
        <v>37537</v>
      </c>
      <c r="I34" s="115">
        <v>-530</v>
      </c>
      <c r="J34" s="116">
        <v>-1.4119402189839358</v>
      </c>
    </row>
    <row r="35" spans="1:10" s="110" customFormat="1" ht="13.5" customHeight="1" x14ac:dyDescent="0.2">
      <c r="A35" s="118"/>
      <c r="B35" s="119" t="s">
        <v>117</v>
      </c>
      <c r="C35" s="113">
        <v>7.1310407058351712</v>
      </c>
      <c r="D35" s="115">
        <v>2845</v>
      </c>
      <c r="E35" s="114">
        <v>2842</v>
      </c>
      <c r="F35" s="114">
        <v>2866</v>
      </c>
      <c r="G35" s="114">
        <v>2837</v>
      </c>
      <c r="H35" s="140">
        <v>2705</v>
      </c>
      <c r="I35" s="115">
        <v>140</v>
      </c>
      <c r="J35" s="116">
        <v>5.175600739371534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23079</v>
      </c>
      <c r="E37" s="114">
        <v>23639</v>
      </c>
      <c r="F37" s="114">
        <v>23669</v>
      </c>
      <c r="G37" s="114">
        <v>24055</v>
      </c>
      <c r="H37" s="140">
        <v>23871</v>
      </c>
      <c r="I37" s="115">
        <v>-792</v>
      </c>
      <c r="J37" s="116">
        <v>-3.3178333542792511</v>
      </c>
    </row>
    <row r="38" spans="1:10" s="110" customFormat="1" ht="13.5" customHeight="1" x14ac:dyDescent="0.2">
      <c r="A38" s="118" t="s">
        <v>105</v>
      </c>
      <c r="B38" s="119" t="s">
        <v>106</v>
      </c>
      <c r="C38" s="113">
        <v>31.877464361540795</v>
      </c>
      <c r="D38" s="115">
        <v>7357</v>
      </c>
      <c r="E38" s="114">
        <v>7496</v>
      </c>
      <c r="F38" s="114">
        <v>7424</v>
      </c>
      <c r="G38" s="114">
        <v>7460</v>
      </c>
      <c r="H38" s="140">
        <v>7473</v>
      </c>
      <c r="I38" s="115">
        <v>-116</v>
      </c>
      <c r="J38" s="116">
        <v>-1.5522547838886658</v>
      </c>
    </row>
    <row r="39" spans="1:10" s="110" customFormat="1" ht="13.5" customHeight="1" x14ac:dyDescent="0.2">
      <c r="A39" s="120"/>
      <c r="B39" s="119" t="s">
        <v>107</v>
      </c>
      <c r="C39" s="113">
        <v>68.122535638459212</v>
      </c>
      <c r="D39" s="115">
        <v>15722</v>
      </c>
      <c r="E39" s="114">
        <v>16143</v>
      </c>
      <c r="F39" s="114">
        <v>16245</v>
      </c>
      <c r="G39" s="114">
        <v>16595</v>
      </c>
      <c r="H39" s="140">
        <v>16398</v>
      </c>
      <c r="I39" s="115">
        <v>-676</v>
      </c>
      <c r="J39" s="116">
        <v>-4.1224539577997321</v>
      </c>
    </row>
    <row r="40" spans="1:10" s="110" customFormat="1" ht="13.5" customHeight="1" x14ac:dyDescent="0.2">
      <c r="A40" s="118" t="s">
        <v>105</v>
      </c>
      <c r="B40" s="121" t="s">
        <v>108</v>
      </c>
      <c r="C40" s="113">
        <v>10.728367780233112</v>
      </c>
      <c r="D40" s="115">
        <v>2476</v>
      </c>
      <c r="E40" s="114">
        <v>2561</v>
      </c>
      <c r="F40" s="114">
        <v>2566</v>
      </c>
      <c r="G40" s="114">
        <v>2756</v>
      </c>
      <c r="H40" s="140">
        <v>2609</v>
      </c>
      <c r="I40" s="115">
        <v>-133</v>
      </c>
      <c r="J40" s="116">
        <v>-5.097738597163664</v>
      </c>
    </row>
    <row r="41" spans="1:10" s="110" customFormat="1" ht="13.5" customHeight="1" x14ac:dyDescent="0.2">
      <c r="A41" s="118"/>
      <c r="B41" s="121" t="s">
        <v>109</v>
      </c>
      <c r="C41" s="113">
        <v>36.834351575024911</v>
      </c>
      <c r="D41" s="115">
        <v>8501</v>
      </c>
      <c r="E41" s="114">
        <v>8898</v>
      </c>
      <c r="F41" s="114">
        <v>8888</v>
      </c>
      <c r="G41" s="114">
        <v>9113</v>
      </c>
      <c r="H41" s="140">
        <v>9210</v>
      </c>
      <c r="I41" s="115">
        <v>-709</v>
      </c>
      <c r="J41" s="116">
        <v>-7.6981541802388707</v>
      </c>
    </row>
    <row r="42" spans="1:10" s="110" customFormat="1" ht="13.5" customHeight="1" x14ac:dyDescent="0.2">
      <c r="A42" s="118"/>
      <c r="B42" s="121" t="s">
        <v>110</v>
      </c>
      <c r="C42" s="113">
        <v>24.520126521946359</v>
      </c>
      <c r="D42" s="115">
        <v>5659</v>
      </c>
      <c r="E42" s="114">
        <v>5710</v>
      </c>
      <c r="F42" s="114">
        <v>5765</v>
      </c>
      <c r="G42" s="114">
        <v>5832</v>
      </c>
      <c r="H42" s="140">
        <v>5827</v>
      </c>
      <c r="I42" s="115">
        <v>-168</v>
      </c>
      <c r="J42" s="116">
        <v>-2.8831302557061953</v>
      </c>
    </row>
    <row r="43" spans="1:10" s="110" customFormat="1" ht="13.5" customHeight="1" x14ac:dyDescent="0.2">
      <c r="A43" s="120"/>
      <c r="B43" s="121" t="s">
        <v>111</v>
      </c>
      <c r="C43" s="113">
        <v>27.917154122795615</v>
      </c>
      <c r="D43" s="115">
        <v>6443</v>
      </c>
      <c r="E43" s="114">
        <v>6470</v>
      </c>
      <c r="F43" s="114">
        <v>6450</v>
      </c>
      <c r="G43" s="114">
        <v>6354</v>
      </c>
      <c r="H43" s="140">
        <v>6225</v>
      </c>
      <c r="I43" s="115">
        <v>218</v>
      </c>
      <c r="J43" s="116">
        <v>3.5020080321285141</v>
      </c>
    </row>
    <row r="44" spans="1:10" s="110" customFormat="1" ht="13.5" customHeight="1" x14ac:dyDescent="0.2">
      <c r="A44" s="120"/>
      <c r="B44" s="121" t="s">
        <v>112</v>
      </c>
      <c r="C44" s="113">
        <v>2.7687508124268816</v>
      </c>
      <c r="D44" s="115">
        <v>639</v>
      </c>
      <c r="E44" s="114">
        <v>631</v>
      </c>
      <c r="F44" s="114">
        <v>653</v>
      </c>
      <c r="G44" s="114">
        <v>582</v>
      </c>
      <c r="H44" s="140">
        <v>561</v>
      </c>
      <c r="I44" s="115">
        <v>78</v>
      </c>
      <c r="J44" s="116">
        <v>13.903743315508022</v>
      </c>
    </row>
    <row r="45" spans="1:10" s="110" customFormat="1" ht="13.5" customHeight="1" x14ac:dyDescent="0.2">
      <c r="A45" s="118" t="s">
        <v>113</v>
      </c>
      <c r="B45" s="122" t="s">
        <v>116</v>
      </c>
      <c r="C45" s="113">
        <v>93.184280081459335</v>
      </c>
      <c r="D45" s="115">
        <v>21506</v>
      </c>
      <c r="E45" s="114">
        <v>22016</v>
      </c>
      <c r="F45" s="114">
        <v>22034</v>
      </c>
      <c r="G45" s="114">
        <v>22396</v>
      </c>
      <c r="H45" s="140">
        <v>22244</v>
      </c>
      <c r="I45" s="115">
        <v>-738</v>
      </c>
      <c r="J45" s="116">
        <v>-3.3177486063657615</v>
      </c>
    </row>
    <row r="46" spans="1:10" s="110" customFormat="1" ht="13.5" customHeight="1" x14ac:dyDescent="0.2">
      <c r="A46" s="118"/>
      <c r="B46" s="119" t="s">
        <v>117</v>
      </c>
      <c r="C46" s="113">
        <v>6.6250704103297373</v>
      </c>
      <c r="D46" s="115">
        <v>1529</v>
      </c>
      <c r="E46" s="114">
        <v>1579</v>
      </c>
      <c r="F46" s="114">
        <v>1588</v>
      </c>
      <c r="G46" s="114">
        <v>1607</v>
      </c>
      <c r="H46" s="140">
        <v>1579</v>
      </c>
      <c r="I46" s="115">
        <v>-50</v>
      </c>
      <c r="J46" s="116">
        <v>-3.1665611146295123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16817</v>
      </c>
      <c r="E48" s="114">
        <v>17085</v>
      </c>
      <c r="F48" s="114">
        <v>17365</v>
      </c>
      <c r="G48" s="114">
        <v>17012</v>
      </c>
      <c r="H48" s="140">
        <v>16420</v>
      </c>
      <c r="I48" s="115">
        <v>397</v>
      </c>
      <c r="J48" s="116">
        <v>2.4177831912302072</v>
      </c>
    </row>
    <row r="49" spans="1:12" s="110" customFormat="1" ht="13.5" customHeight="1" x14ac:dyDescent="0.2">
      <c r="A49" s="118" t="s">
        <v>105</v>
      </c>
      <c r="B49" s="119" t="s">
        <v>106</v>
      </c>
      <c r="C49" s="113">
        <v>41.826722958910629</v>
      </c>
      <c r="D49" s="115">
        <v>7034</v>
      </c>
      <c r="E49" s="114">
        <v>7064</v>
      </c>
      <c r="F49" s="114">
        <v>7313</v>
      </c>
      <c r="G49" s="114">
        <v>7169</v>
      </c>
      <c r="H49" s="140">
        <v>6822</v>
      </c>
      <c r="I49" s="115">
        <v>212</v>
      </c>
      <c r="J49" s="116">
        <v>3.1075930812078569</v>
      </c>
    </row>
    <row r="50" spans="1:12" s="110" customFormat="1" ht="13.5" customHeight="1" x14ac:dyDescent="0.2">
      <c r="A50" s="120"/>
      <c r="B50" s="119" t="s">
        <v>107</v>
      </c>
      <c r="C50" s="113">
        <v>58.173277041089371</v>
      </c>
      <c r="D50" s="115">
        <v>9783</v>
      </c>
      <c r="E50" s="114">
        <v>10021</v>
      </c>
      <c r="F50" s="114">
        <v>10052</v>
      </c>
      <c r="G50" s="114">
        <v>9843</v>
      </c>
      <c r="H50" s="140">
        <v>9598</v>
      </c>
      <c r="I50" s="115">
        <v>185</v>
      </c>
      <c r="J50" s="116">
        <v>1.9274848926859762</v>
      </c>
    </row>
    <row r="51" spans="1:12" s="110" customFormat="1" ht="13.5" customHeight="1" x14ac:dyDescent="0.2">
      <c r="A51" s="118" t="s">
        <v>105</v>
      </c>
      <c r="B51" s="121" t="s">
        <v>108</v>
      </c>
      <c r="C51" s="113">
        <v>12.136528512814413</v>
      </c>
      <c r="D51" s="115">
        <v>2041</v>
      </c>
      <c r="E51" s="114">
        <v>2169</v>
      </c>
      <c r="F51" s="114">
        <v>2226</v>
      </c>
      <c r="G51" s="114">
        <v>2112</v>
      </c>
      <c r="H51" s="140">
        <v>1968</v>
      </c>
      <c r="I51" s="115">
        <v>73</v>
      </c>
      <c r="J51" s="116">
        <v>3.7093495934959351</v>
      </c>
    </row>
    <row r="52" spans="1:12" s="110" customFormat="1" ht="13.5" customHeight="1" x14ac:dyDescent="0.2">
      <c r="A52" s="118"/>
      <c r="B52" s="121" t="s">
        <v>109</v>
      </c>
      <c r="C52" s="113">
        <v>71.13040375810192</v>
      </c>
      <c r="D52" s="115">
        <v>11962</v>
      </c>
      <c r="E52" s="114">
        <v>12067</v>
      </c>
      <c r="F52" s="114">
        <v>12291</v>
      </c>
      <c r="G52" s="114">
        <v>12124</v>
      </c>
      <c r="H52" s="140">
        <v>11820</v>
      </c>
      <c r="I52" s="115">
        <v>142</v>
      </c>
      <c r="J52" s="116">
        <v>1.2013536379018612</v>
      </c>
    </row>
    <row r="53" spans="1:12" s="110" customFormat="1" ht="13.5" customHeight="1" x14ac:dyDescent="0.2">
      <c r="A53" s="118"/>
      <c r="B53" s="121" t="s">
        <v>110</v>
      </c>
      <c r="C53" s="113">
        <v>15.864898614497235</v>
      </c>
      <c r="D53" s="115">
        <v>2668</v>
      </c>
      <c r="E53" s="114">
        <v>2707</v>
      </c>
      <c r="F53" s="114">
        <v>2711</v>
      </c>
      <c r="G53" s="114">
        <v>2633</v>
      </c>
      <c r="H53" s="140">
        <v>2500</v>
      </c>
      <c r="I53" s="115">
        <v>168</v>
      </c>
      <c r="J53" s="116">
        <v>6.72</v>
      </c>
    </row>
    <row r="54" spans="1:12" s="110" customFormat="1" ht="13.5" customHeight="1" x14ac:dyDescent="0.2">
      <c r="A54" s="120"/>
      <c r="B54" s="121" t="s">
        <v>111</v>
      </c>
      <c r="C54" s="113">
        <v>0.86816911458643042</v>
      </c>
      <c r="D54" s="115">
        <v>146</v>
      </c>
      <c r="E54" s="114">
        <v>142</v>
      </c>
      <c r="F54" s="114">
        <v>137</v>
      </c>
      <c r="G54" s="114">
        <v>143</v>
      </c>
      <c r="H54" s="140">
        <v>132</v>
      </c>
      <c r="I54" s="115">
        <v>14</v>
      </c>
      <c r="J54" s="116">
        <v>10.606060606060606</v>
      </c>
    </row>
    <row r="55" spans="1:12" s="110" customFormat="1" ht="13.5" customHeight="1" x14ac:dyDescent="0.2">
      <c r="A55" s="120"/>
      <c r="B55" s="121" t="s">
        <v>112</v>
      </c>
      <c r="C55" s="113">
        <v>0.17244455015757865</v>
      </c>
      <c r="D55" s="115">
        <v>29</v>
      </c>
      <c r="E55" s="114">
        <v>27</v>
      </c>
      <c r="F55" s="114">
        <v>31</v>
      </c>
      <c r="G55" s="114">
        <v>31</v>
      </c>
      <c r="H55" s="140">
        <v>26</v>
      </c>
      <c r="I55" s="115">
        <v>3</v>
      </c>
      <c r="J55" s="116">
        <v>11.538461538461538</v>
      </c>
    </row>
    <row r="56" spans="1:12" s="110" customFormat="1" ht="13.5" customHeight="1" x14ac:dyDescent="0.2">
      <c r="A56" s="118" t="s">
        <v>113</v>
      </c>
      <c r="B56" s="122" t="s">
        <v>116</v>
      </c>
      <c r="C56" s="113">
        <v>92.174585241125058</v>
      </c>
      <c r="D56" s="115">
        <v>15501</v>
      </c>
      <c r="E56" s="114">
        <v>15822</v>
      </c>
      <c r="F56" s="114">
        <v>16086</v>
      </c>
      <c r="G56" s="114">
        <v>15781</v>
      </c>
      <c r="H56" s="140">
        <v>15293</v>
      </c>
      <c r="I56" s="115">
        <v>208</v>
      </c>
      <c r="J56" s="116">
        <v>1.3600993918786373</v>
      </c>
    </row>
    <row r="57" spans="1:12" s="110" customFormat="1" ht="13.5" customHeight="1" x14ac:dyDescent="0.2">
      <c r="A57" s="142"/>
      <c r="B57" s="124" t="s">
        <v>117</v>
      </c>
      <c r="C57" s="125">
        <v>7.8254147588749481</v>
      </c>
      <c r="D57" s="143">
        <v>1316</v>
      </c>
      <c r="E57" s="144">
        <v>1263</v>
      </c>
      <c r="F57" s="144">
        <v>1278</v>
      </c>
      <c r="G57" s="144">
        <v>1230</v>
      </c>
      <c r="H57" s="145">
        <v>1126</v>
      </c>
      <c r="I57" s="143">
        <v>190</v>
      </c>
      <c r="J57" s="146">
        <v>16.873889875666073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167186</v>
      </c>
      <c r="E12" s="236">
        <v>166815</v>
      </c>
      <c r="F12" s="114">
        <v>170300</v>
      </c>
      <c r="G12" s="114">
        <v>167721</v>
      </c>
      <c r="H12" s="140">
        <v>166377</v>
      </c>
      <c r="I12" s="115">
        <v>809</v>
      </c>
      <c r="J12" s="116">
        <v>0.48624509397332566</v>
      </c>
    </row>
    <row r="13" spans="1:15" s="110" customFormat="1" ht="12" customHeight="1" x14ac:dyDescent="0.2">
      <c r="A13" s="118" t="s">
        <v>105</v>
      </c>
      <c r="B13" s="119" t="s">
        <v>106</v>
      </c>
      <c r="C13" s="113">
        <v>54.725874176067371</v>
      </c>
      <c r="D13" s="115">
        <v>91494</v>
      </c>
      <c r="E13" s="114">
        <v>90913</v>
      </c>
      <c r="F13" s="114">
        <v>93975</v>
      </c>
      <c r="G13" s="114">
        <v>92557</v>
      </c>
      <c r="H13" s="140">
        <v>91307</v>
      </c>
      <c r="I13" s="115">
        <v>187</v>
      </c>
      <c r="J13" s="116">
        <v>0.2048035747533048</v>
      </c>
    </row>
    <row r="14" spans="1:15" s="110" customFormat="1" ht="12" customHeight="1" x14ac:dyDescent="0.2">
      <c r="A14" s="118"/>
      <c r="B14" s="119" t="s">
        <v>107</v>
      </c>
      <c r="C14" s="113">
        <v>45.274125823932629</v>
      </c>
      <c r="D14" s="115">
        <v>75692</v>
      </c>
      <c r="E14" s="114">
        <v>75902</v>
      </c>
      <c r="F14" s="114">
        <v>76325</v>
      </c>
      <c r="G14" s="114">
        <v>75164</v>
      </c>
      <c r="H14" s="140">
        <v>75070</v>
      </c>
      <c r="I14" s="115">
        <v>622</v>
      </c>
      <c r="J14" s="116">
        <v>0.82856001065672036</v>
      </c>
    </row>
    <row r="15" spans="1:15" s="110" customFormat="1" ht="12" customHeight="1" x14ac:dyDescent="0.2">
      <c r="A15" s="118" t="s">
        <v>105</v>
      </c>
      <c r="B15" s="121" t="s">
        <v>108</v>
      </c>
      <c r="C15" s="113">
        <v>12.908975631930904</v>
      </c>
      <c r="D15" s="115">
        <v>21582</v>
      </c>
      <c r="E15" s="114">
        <v>22243</v>
      </c>
      <c r="F15" s="114">
        <v>23226</v>
      </c>
      <c r="G15" s="114">
        <v>21658</v>
      </c>
      <c r="H15" s="140">
        <v>22058</v>
      </c>
      <c r="I15" s="115">
        <v>-476</v>
      </c>
      <c r="J15" s="116">
        <v>-2.1579472300299209</v>
      </c>
    </row>
    <row r="16" spans="1:15" s="110" customFormat="1" ht="12" customHeight="1" x14ac:dyDescent="0.2">
      <c r="A16" s="118"/>
      <c r="B16" s="121" t="s">
        <v>109</v>
      </c>
      <c r="C16" s="113">
        <v>66.102424844185521</v>
      </c>
      <c r="D16" s="115">
        <v>110514</v>
      </c>
      <c r="E16" s="114">
        <v>109899</v>
      </c>
      <c r="F16" s="114">
        <v>112218</v>
      </c>
      <c r="G16" s="114">
        <v>111773</v>
      </c>
      <c r="H16" s="140">
        <v>111072</v>
      </c>
      <c r="I16" s="115">
        <v>-558</v>
      </c>
      <c r="J16" s="116">
        <v>-0.50237683664649957</v>
      </c>
    </row>
    <row r="17" spans="1:10" s="110" customFormat="1" ht="12" customHeight="1" x14ac:dyDescent="0.2">
      <c r="A17" s="118"/>
      <c r="B17" s="121" t="s">
        <v>110</v>
      </c>
      <c r="C17" s="113">
        <v>20.04533872453435</v>
      </c>
      <c r="D17" s="115">
        <v>33513</v>
      </c>
      <c r="E17" s="114">
        <v>33120</v>
      </c>
      <c r="F17" s="114">
        <v>33313</v>
      </c>
      <c r="G17" s="114">
        <v>32783</v>
      </c>
      <c r="H17" s="140">
        <v>31846</v>
      </c>
      <c r="I17" s="115">
        <v>1667</v>
      </c>
      <c r="J17" s="116">
        <v>5.2345663505620799</v>
      </c>
    </row>
    <row r="18" spans="1:10" s="110" customFormat="1" ht="12" customHeight="1" x14ac:dyDescent="0.2">
      <c r="A18" s="120"/>
      <c r="B18" s="121" t="s">
        <v>111</v>
      </c>
      <c r="C18" s="113">
        <v>0.9432607993492278</v>
      </c>
      <c r="D18" s="115">
        <v>1577</v>
      </c>
      <c r="E18" s="114">
        <v>1553</v>
      </c>
      <c r="F18" s="114">
        <v>1543</v>
      </c>
      <c r="G18" s="114">
        <v>1507</v>
      </c>
      <c r="H18" s="140">
        <v>1401</v>
      </c>
      <c r="I18" s="115">
        <v>176</v>
      </c>
      <c r="J18" s="116">
        <v>12.562455389007852</v>
      </c>
    </row>
    <row r="19" spans="1:10" s="110" customFormat="1" ht="12" customHeight="1" x14ac:dyDescent="0.2">
      <c r="A19" s="120"/>
      <c r="B19" s="121" t="s">
        <v>112</v>
      </c>
      <c r="C19" s="113">
        <v>0.2560022968430371</v>
      </c>
      <c r="D19" s="115">
        <v>428</v>
      </c>
      <c r="E19" s="114">
        <v>404</v>
      </c>
      <c r="F19" s="114">
        <v>420</v>
      </c>
      <c r="G19" s="114">
        <v>374</v>
      </c>
      <c r="H19" s="140">
        <v>320</v>
      </c>
      <c r="I19" s="115">
        <v>108</v>
      </c>
      <c r="J19" s="116">
        <v>33.75</v>
      </c>
    </row>
    <row r="20" spans="1:10" s="110" customFormat="1" ht="12" customHeight="1" x14ac:dyDescent="0.2">
      <c r="A20" s="118" t="s">
        <v>113</v>
      </c>
      <c r="B20" s="119" t="s">
        <v>181</v>
      </c>
      <c r="C20" s="113">
        <v>72.279975596042732</v>
      </c>
      <c r="D20" s="115">
        <v>120842</v>
      </c>
      <c r="E20" s="114">
        <v>120507</v>
      </c>
      <c r="F20" s="114">
        <v>124012</v>
      </c>
      <c r="G20" s="114">
        <v>122078</v>
      </c>
      <c r="H20" s="140">
        <v>121134</v>
      </c>
      <c r="I20" s="115">
        <v>-292</v>
      </c>
      <c r="J20" s="116">
        <v>-0.24105536017963577</v>
      </c>
    </row>
    <row r="21" spans="1:10" s="110" customFormat="1" ht="12" customHeight="1" x14ac:dyDescent="0.2">
      <c r="A21" s="118"/>
      <c r="B21" s="119" t="s">
        <v>182</v>
      </c>
      <c r="C21" s="113">
        <v>27.720024403957268</v>
      </c>
      <c r="D21" s="115">
        <v>46344</v>
      </c>
      <c r="E21" s="114">
        <v>46308</v>
      </c>
      <c r="F21" s="114">
        <v>46288</v>
      </c>
      <c r="G21" s="114">
        <v>45643</v>
      </c>
      <c r="H21" s="140">
        <v>45243</v>
      </c>
      <c r="I21" s="115">
        <v>1101</v>
      </c>
      <c r="J21" s="116">
        <v>2.433525628273987</v>
      </c>
    </row>
    <row r="22" spans="1:10" s="110" customFormat="1" ht="12" customHeight="1" x14ac:dyDescent="0.2">
      <c r="A22" s="118" t="s">
        <v>113</v>
      </c>
      <c r="B22" s="119" t="s">
        <v>116</v>
      </c>
      <c r="C22" s="113">
        <v>88.680870407809266</v>
      </c>
      <c r="D22" s="115">
        <v>148262</v>
      </c>
      <c r="E22" s="114">
        <v>148478</v>
      </c>
      <c r="F22" s="114">
        <v>151081</v>
      </c>
      <c r="G22" s="114">
        <v>149046</v>
      </c>
      <c r="H22" s="140">
        <v>148422</v>
      </c>
      <c r="I22" s="115">
        <v>-160</v>
      </c>
      <c r="J22" s="116">
        <v>-0.10780073034994812</v>
      </c>
    </row>
    <row r="23" spans="1:10" s="110" customFormat="1" ht="12" customHeight="1" x14ac:dyDescent="0.2">
      <c r="A23" s="118"/>
      <c r="B23" s="119" t="s">
        <v>117</v>
      </c>
      <c r="C23" s="113">
        <v>11.301783642170996</v>
      </c>
      <c r="D23" s="115">
        <v>18895</v>
      </c>
      <c r="E23" s="114">
        <v>18309</v>
      </c>
      <c r="F23" s="114">
        <v>19193</v>
      </c>
      <c r="G23" s="114">
        <v>18644</v>
      </c>
      <c r="H23" s="140">
        <v>17925</v>
      </c>
      <c r="I23" s="115">
        <v>970</v>
      </c>
      <c r="J23" s="116">
        <v>5.4114365411436545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179704</v>
      </c>
      <c r="E64" s="236">
        <v>179158</v>
      </c>
      <c r="F64" s="236">
        <v>182369</v>
      </c>
      <c r="G64" s="236">
        <v>179573</v>
      </c>
      <c r="H64" s="140">
        <v>178383</v>
      </c>
      <c r="I64" s="115">
        <v>1321</v>
      </c>
      <c r="J64" s="116">
        <v>0.74054141930565132</v>
      </c>
    </row>
    <row r="65" spans="1:12" s="110" customFormat="1" ht="12" customHeight="1" x14ac:dyDescent="0.2">
      <c r="A65" s="118" t="s">
        <v>105</v>
      </c>
      <c r="B65" s="119" t="s">
        <v>106</v>
      </c>
      <c r="C65" s="113">
        <v>54.49183101099586</v>
      </c>
      <c r="D65" s="235">
        <v>97924</v>
      </c>
      <c r="E65" s="236">
        <v>97300</v>
      </c>
      <c r="F65" s="236">
        <v>100156</v>
      </c>
      <c r="G65" s="236">
        <v>98670</v>
      </c>
      <c r="H65" s="140">
        <v>97531</v>
      </c>
      <c r="I65" s="115">
        <v>393</v>
      </c>
      <c r="J65" s="116">
        <v>0.40294880602064986</v>
      </c>
    </row>
    <row r="66" spans="1:12" s="110" customFormat="1" ht="12" customHeight="1" x14ac:dyDescent="0.2">
      <c r="A66" s="118"/>
      <c r="B66" s="119" t="s">
        <v>107</v>
      </c>
      <c r="C66" s="113">
        <v>45.50816898900414</v>
      </c>
      <c r="D66" s="235">
        <v>81780</v>
      </c>
      <c r="E66" s="236">
        <v>81858</v>
      </c>
      <c r="F66" s="236">
        <v>82213</v>
      </c>
      <c r="G66" s="236">
        <v>80903</v>
      </c>
      <c r="H66" s="140">
        <v>80852</v>
      </c>
      <c r="I66" s="115">
        <v>928</v>
      </c>
      <c r="J66" s="116">
        <v>1.1477761836441893</v>
      </c>
    </row>
    <row r="67" spans="1:12" s="110" customFormat="1" ht="12" customHeight="1" x14ac:dyDescent="0.2">
      <c r="A67" s="118" t="s">
        <v>105</v>
      </c>
      <c r="B67" s="121" t="s">
        <v>108</v>
      </c>
      <c r="C67" s="113">
        <v>13.335262431554112</v>
      </c>
      <c r="D67" s="235">
        <v>23964</v>
      </c>
      <c r="E67" s="236">
        <v>24706</v>
      </c>
      <c r="F67" s="236">
        <v>25748</v>
      </c>
      <c r="G67" s="236">
        <v>23900</v>
      </c>
      <c r="H67" s="140">
        <v>24317</v>
      </c>
      <c r="I67" s="115">
        <v>-353</v>
      </c>
      <c r="J67" s="116">
        <v>-1.4516593329769296</v>
      </c>
    </row>
    <row r="68" spans="1:12" s="110" customFormat="1" ht="12" customHeight="1" x14ac:dyDescent="0.2">
      <c r="A68" s="118"/>
      <c r="B68" s="121" t="s">
        <v>109</v>
      </c>
      <c r="C68" s="113">
        <v>65.358033210167832</v>
      </c>
      <c r="D68" s="235">
        <v>117451</v>
      </c>
      <c r="E68" s="236">
        <v>116612</v>
      </c>
      <c r="F68" s="236">
        <v>118724</v>
      </c>
      <c r="G68" s="236">
        <v>118481</v>
      </c>
      <c r="H68" s="140">
        <v>117891</v>
      </c>
      <c r="I68" s="115">
        <v>-440</v>
      </c>
      <c r="J68" s="116">
        <v>-0.37322611564920138</v>
      </c>
    </row>
    <row r="69" spans="1:12" s="110" customFormat="1" ht="12" customHeight="1" x14ac:dyDescent="0.2">
      <c r="A69" s="118"/>
      <c r="B69" s="121" t="s">
        <v>110</v>
      </c>
      <c r="C69" s="113">
        <v>20.37517250589859</v>
      </c>
      <c r="D69" s="235">
        <v>36615</v>
      </c>
      <c r="E69" s="236">
        <v>36195</v>
      </c>
      <c r="F69" s="236">
        <v>36269</v>
      </c>
      <c r="G69" s="236">
        <v>35590</v>
      </c>
      <c r="H69" s="140">
        <v>34682</v>
      </c>
      <c r="I69" s="115">
        <v>1933</v>
      </c>
      <c r="J69" s="116">
        <v>5.5734963381581224</v>
      </c>
    </row>
    <row r="70" spans="1:12" s="110" customFormat="1" ht="12" customHeight="1" x14ac:dyDescent="0.2">
      <c r="A70" s="120"/>
      <c r="B70" s="121" t="s">
        <v>111</v>
      </c>
      <c r="C70" s="113">
        <v>0.93153185237946845</v>
      </c>
      <c r="D70" s="235">
        <v>1674</v>
      </c>
      <c r="E70" s="236">
        <v>1645</v>
      </c>
      <c r="F70" s="236">
        <v>1628</v>
      </c>
      <c r="G70" s="236">
        <v>1602</v>
      </c>
      <c r="H70" s="140">
        <v>1493</v>
      </c>
      <c r="I70" s="115">
        <v>181</v>
      </c>
      <c r="J70" s="116">
        <v>12.123241795043537</v>
      </c>
    </row>
    <row r="71" spans="1:12" s="110" customFormat="1" ht="12" customHeight="1" x14ac:dyDescent="0.2">
      <c r="A71" s="120"/>
      <c r="B71" s="121" t="s">
        <v>112</v>
      </c>
      <c r="C71" s="113">
        <v>0.24317766994613363</v>
      </c>
      <c r="D71" s="235">
        <v>437</v>
      </c>
      <c r="E71" s="236">
        <v>426</v>
      </c>
      <c r="F71" s="236">
        <v>437</v>
      </c>
      <c r="G71" s="236">
        <v>401</v>
      </c>
      <c r="H71" s="140">
        <v>354</v>
      </c>
      <c r="I71" s="115">
        <v>83</v>
      </c>
      <c r="J71" s="116">
        <v>23.44632768361582</v>
      </c>
    </row>
    <row r="72" spans="1:12" s="110" customFormat="1" ht="12" customHeight="1" x14ac:dyDescent="0.2">
      <c r="A72" s="118" t="s">
        <v>113</v>
      </c>
      <c r="B72" s="119" t="s">
        <v>181</v>
      </c>
      <c r="C72" s="113">
        <v>72.345078573654447</v>
      </c>
      <c r="D72" s="235">
        <v>130007</v>
      </c>
      <c r="E72" s="236">
        <v>129619</v>
      </c>
      <c r="F72" s="236">
        <v>132915</v>
      </c>
      <c r="G72" s="236">
        <v>130900</v>
      </c>
      <c r="H72" s="140">
        <v>130113</v>
      </c>
      <c r="I72" s="115">
        <v>-106</v>
      </c>
      <c r="J72" s="116">
        <v>-8.1467647352685746E-2</v>
      </c>
    </row>
    <row r="73" spans="1:12" s="110" customFormat="1" ht="12" customHeight="1" x14ac:dyDescent="0.2">
      <c r="A73" s="118"/>
      <c r="B73" s="119" t="s">
        <v>182</v>
      </c>
      <c r="C73" s="113">
        <v>27.654921426345545</v>
      </c>
      <c r="D73" s="115">
        <v>49697</v>
      </c>
      <c r="E73" s="114">
        <v>49539</v>
      </c>
      <c r="F73" s="114">
        <v>49454</v>
      </c>
      <c r="G73" s="114">
        <v>48673</v>
      </c>
      <c r="H73" s="140">
        <v>48270</v>
      </c>
      <c r="I73" s="115">
        <v>1427</v>
      </c>
      <c r="J73" s="116">
        <v>2.9562875492024032</v>
      </c>
    </row>
    <row r="74" spans="1:12" s="110" customFormat="1" ht="12" customHeight="1" x14ac:dyDescent="0.2">
      <c r="A74" s="118" t="s">
        <v>113</v>
      </c>
      <c r="B74" s="119" t="s">
        <v>116</v>
      </c>
      <c r="C74" s="113">
        <v>92.442572229889151</v>
      </c>
      <c r="D74" s="115">
        <v>166123</v>
      </c>
      <c r="E74" s="114">
        <v>166173</v>
      </c>
      <c r="F74" s="114">
        <v>168813</v>
      </c>
      <c r="G74" s="114">
        <v>166450</v>
      </c>
      <c r="H74" s="140">
        <v>165816</v>
      </c>
      <c r="I74" s="115">
        <v>307</v>
      </c>
      <c r="J74" s="116">
        <v>0.18514497997780671</v>
      </c>
    </row>
    <row r="75" spans="1:12" s="110" customFormat="1" ht="12" customHeight="1" x14ac:dyDescent="0.2">
      <c r="A75" s="142"/>
      <c r="B75" s="124" t="s">
        <v>117</v>
      </c>
      <c r="C75" s="125">
        <v>7.5407336508925793</v>
      </c>
      <c r="D75" s="143">
        <v>13551</v>
      </c>
      <c r="E75" s="144">
        <v>12955</v>
      </c>
      <c r="F75" s="144">
        <v>13526</v>
      </c>
      <c r="G75" s="144">
        <v>13089</v>
      </c>
      <c r="H75" s="145">
        <v>12534</v>
      </c>
      <c r="I75" s="143">
        <v>1017</v>
      </c>
      <c r="J75" s="146">
        <v>8.1139301101005259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167186</v>
      </c>
      <c r="G11" s="114">
        <v>166815</v>
      </c>
      <c r="H11" s="114">
        <v>170300</v>
      </c>
      <c r="I11" s="114">
        <v>167721</v>
      </c>
      <c r="J11" s="140">
        <v>166377</v>
      </c>
      <c r="K11" s="114">
        <v>809</v>
      </c>
      <c r="L11" s="116">
        <v>0.48624509397332566</v>
      </c>
    </row>
    <row r="12" spans="1:17" s="110" customFormat="1" ht="24.95" customHeight="1" x14ac:dyDescent="0.2">
      <c r="A12" s="604" t="s">
        <v>185</v>
      </c>
      <c r="B12" s="605"/>
      <c r="C12" s="605"/>
      <c r="D12" s="606"/>
      <c r="E12" s="113">
        <v>54.725874176067371</v>
      </c>
      <c r="F12" s="115">
        <v>91494</v>
      </c>
      <c r="G12" s="114">
        <v>90913</v>
      </c>
      <c r="H12" s="114">
        <v>93975</v>
      </c>
      <c r="I12" s="114">
        <v>92557</v>
      </c>
      <c r="J12" s="140">
        <v>91307</v>
      </c>
      <c r="K12" s="114">
        <v>187</v>
      </c>
      <c r="L12" s="116">
        <v>0.2048035747533048</v>
      </c>
    </row>
    <row r="13" spans="1:17" s="110" customFormat="1" ht="15" customHeight="1" x14ac:dyDescent="0.2">
      <c r="A13" s="120"/>
      <c r="B13" s="612" t="s">
        <v>107</v>
      </c>
      <c r="C13" s="612"/>
      <c r="E13" s="113">
        <v>45.274125823932629</v>
      </c>
      <c r="F13" s="115">
        <v>75692</v>
      </c>
      <c r="G13" s="114">
        <v>75902</v>
      </c>
      <c r="H13" s="114">
        <v>76325</v>
      </c>
      <c r="I13" s="114">
        <v>75164</v>
      </c>
      <c r="J13" s="140">
        <v>75070</v>
      </c>
      <c r="K13" s="114">
        <v>622</v>
      </c>
      <c r="L13" s="116">
        <v>0.82856001065672036</v>
      </c>
    </row>
    <row r="14" spans="1:17" s="110" customFormat="1" ht="24.95" customHeight="1" x14ac:dyDescent="0.2">
      <c r="A14" s="604" t="s">
        <v>186</v>
      </c>
      <c r="B14" s="605"/>
      <c r="C14" s="605"/>
      <c r="D14" s="606"/>
      <c r="E14" s="113">
        <v>12.908975631930904</v>
      </c>
      <c r="F14" s="115">
        <v>21582</v>
      </c>
      <c r="G14" s="114">
        <v>22243</v>
      </c>
      <c r="H14" s="114">
        <v>23226</v>
      </c>
      <c r="I14" s="114">
        <v>21658</v>
      </c>
      <c r="J14" s="140">
        <v>22058</v>
      </c>
      <c r="K14" s="114">
        <v>-476</v>
      </c>
      <c r="L14" s="116">
        <v>-2.1579472300299209</v>
      </c>
    </row>
    <row r="15" spans="1:17" s="110" customFormat="1" ht="15" customHeight="1" x14ac:dyDescent="0.2">
      <c r="A15" s="120"/>
      <c r="B15" s="119"/>
      <c r="C15" s="258" t="s">
        <v>106</v>
      </c>
      <c r="E15" s="113">
        <v>57.251413214715967</v>
      </c>
      <c r="F15" s="115">
        <v>12356</v>
      </c>
      <c r="G15" s="114">
        <v>12699</v>
      </c>
      <c r="H15" s="114">
        <v>13397</v>
      </c>
      <c r="I15" s="114">
        <v>12437</v>
      </c>
      <c r="J15" s="140">
        <v>12603</v>
      </c>
      <c r="K15" s="114">
        <v>-247</v>
      </c>
      <c r="L15" s="116">
        <v>-1.9598508291676584</v>
      </c>
    </row>
    <row r="16" spans="1:17" s="110" customFormat="1" ht="15" customHeight="1" x14ac:dyDescent="0.2">
      <c r="A16" s="120"/>
      <c r="B16" s="119"/>
      <c r="C16" s="258" t="s">
        <v>107</v>
      </c>
      <c r="E16" s="113">
        <v>42.748586785284033</v>
      </c>
      <c r="F16" s="115">
        <v>9226</v>
      </c>
      <c r="G16" s="114">
        <v>9544</v>
      </c>
      <c r="H16" s="114">
        <v>9829</v>
      </c>
      <c r="I16" s="114">
        <v>9221</v>
      </c>
      <c r="J16" s="140">
        <v>9455</v>
      </c>
      <c r="K16" s="114">
        <v>-229</v>
      </c>
      <c r="L16" s="116">
        <v>-2.4219989423585404</v>
      </c>
    </row>
    <row r="17" spans="1:12" s="110" customFormat="1" ht="15" customHeight="1" x14ac:dyDescent="0.2">
      <c r="A17" s="120"/>
      <c r="B17" s="121" t="s">
        <v>109</v>
      </c>
      <c r="C17" s="258"/>
      <c r="E17" s="113">
        <v>66.102424844185521</v>
      </c>
      <c r="F17" s="115">
        <v>110514</v>
      </c>
      <c r="G17" s="114">
        <v>109899</v>
      </c>
      <c r="H17" s="114">
        <v>112218</v>
      </c>
      <c r="I17" s="114">
        <v>111773</v>
      </c>
      <c r="J17" s="140">
        <v>111072</v>
      </c>
      <c r="K17" s="114">
        <v>-558</v>
      </c>
      <c r="L17" s="116">
        <v>-0.50237683664649957</v>
      </c>
    </row>
    <row r="18" spans="1:12" s="110" customFormat="1" ht="15" customHeight="1" x14ac:dyDescent="0.2">
      <c r="A18" s="120"/>
      <c r="B18" s="119"/>
      <c r="C18" s="258" t="s">
        <v>106</v>
      </c>
      <c r="E18" s="113">
        <v>54.733336952784263</v>
      </c>
      <c r="F18" s="115">
        <v>60488</v>
      </c>
      <c r="G18" s="114">
        <v>59834</v>
      </c>
      <c r="H18" s="114">
        <v>61857</v>
      </c>
      <c r="I18" s="114">
        <v>61697</v>
      </c>
      <c r="J18" s="140">
        <v>60913</v>
      </c>
      <c r="K18" s="114">
        <v>-425</v>
      </c>
      <c r="L18" s="116">
        <v>-0.69771641521514294</v>
      </c>
    </row>
    <row r="19" spans="1:12" s="110" customFormat="1" ht="15" customHeight="1" x14ac:dyDescent="0.2">
      <c r="A19" s="120"/>
      <c r="B19" s="119"/>
      <c r="C19" s="258" t="s">
        <v>107</v>
      </c>
      <c r="E19" s="113">
        <v>45.266663047215737</v>
      </c>
      <c r="F19" s="115">
        <v>50026</v>
      </c>
      <c r="G19" s="114">
        <v>50065</v>
      </c>
      <c r="H19" s="114">
        <v>50361</v>
      </c>
      <c r="I19" s="114">
        <v>50076</v>
      </c>
      <c r="J19" s="140">
        <v>50159</v>
      </c>
      <c r="K19" s="114">
        <v>-133</v>
      </c>
      <c r="L19" s="116">
        <v>-0.26515680137163822</v>
      </c>
    </row>
    <row r="20" spans="1:12" s="110" customFormat="1" ht="15" customHeight="1" x14ac:dyDescent="0.2">
      <c r="A20" s="120"/>
      <c r="B20" s="121" t="s">
        <v>110</v>
      </c>
      <c r="C20" s="258"/>
      <c r="E20" s="113">
        <v>20.04533872453435</v>
      </c>
      <c r="F20" s="115">
        <v>33513</v>
      </c>
      <c r="G20" s="114">
        <v>33120</v>
      </c>
      <c r="H20" s="114">
        <v>33313</v>
      </c>
      <c r="I20" s="114">
        <v>32783</v>
      </c>
      <c r="J20" s="140">
        <v>31846</v>
      </c>
      <c r="K20" s="114">
        <v>1667</v>
      </c>
      <c r="L20" s="116">
        <v>5.2345663505620799</v>
      </c>
    </row>
    <row r="21" spans="1:12" s="110" customFormat="1" ht="15" customHeight="1" x14ac:dyDescent="0.2">
      <c r="A21" s="120"/>
      <c r="B21" s="119"/>
      <c r="C21" s="258" t="s">
        <v>106</v>
      </c>
      <c r="E21" s="113">
        <v>52.788470145913529</v>
      </c>
      <c r="F21" s="115">
        <v>17691</v>
      </c>
      <c r="G21" s="114">
        <v>17441</v>
      </c>
      <c r="H21" s="114">
        <v>17778</v>
      </c>
      <c r="I21" s="114">
        <v>17496</v>
      </c>
      <c r="J21" s="140">
        <v>16926</v>
      </c>
      <c r="K21" s="114">
        <v>765</v>
      </c>
      <c r="L21" s="116">
        <v>4.5196738745125842</v>
      </c>
    </row>
    <row r="22" spans="1:12" s="110" customFormat="1" ht="15" customHeight="1" x14ac:dyDescent="0.2">
      <c r="A22" s="120"/>
      <c r="B22" s="119"/>
      <c r="C22" s="258" t="s">
        <v>107</v>
      </c>
      <c r="E22" s="113">
        <v>47.211529854086471</v>
      </c>
      <c r="F22" s="115">
        <v>15822</v>
      </c>
      <c r="G22" s="114">
        <v>15679</v>
      </c>
      <c r="H22" s="114">
        <v>15535</v>
      </c>
      <c r="I22" s="114">
        <v>15287</v>
      </c>
      <c r="J22" s="140">
        <v>14920</v>
      </c>
      <c r="K22" s="114">
        <v>902</v>
      </c>
      <c r="L22" s="116">
        <v>6.0455764075067027</v>
      </c>
    </row>
    <row r="23" spans="1:12" s="110" customFormat="1" ht="15" customHeight="1" x14ac:dyDescent="0.2">
      <c r="A23" s="120"/>
      <c r="B23" s="121" t="s">
        <v>111</v>
      </c>
      <c r="C23" s="258"/>
      <c r="E23" s="113">
        <v>0.9432607993492278</v>
      </c>
      <c r="F23" s="115">
        <v>1577</v>
      </c>
      <c r="G23" s="114">
        <v>1553</v>
      </c>
      <c r="H23" s="114">
        <v>1543</v>
      </c>
      <c r="I23" s="114">
        <v>1507</v>
      </c>
      <c r="J23" s="140">
        <v>1401</v>
      </c>
      <c r="K23" s="114">
        <v>176</v>
      </c>
      <c r="L23" s="116">
        <v>12.562455389007852</v>
      </c>
    </row>
    <row r="24" spans="1:12" s="110" customFormat="1" ht="15" customHeight="1" x14ac:dyDescent="0.2">
      <c r="A24" s="120"/>
      <c r="B24" s="119"/>
      <c r="C24" s="258" t="s">
        <v>106</v>
      </c>
      <c r="E24" s="113">
        <v>60.81166772352568</v>
      </c>
      <c r="F24" s="115">
        <v>959</v>
      </c>
      <c r="G24" s="114">
        <v>939</v>
      </c>
      <c r="H24" s="114">
        <v>943</v>
      </c>
      <c r="I24" s="114">
        <v>927</v>
      </c>
      <c r="J24" s="140">
        <v>865</v>
      </c>
      <c r="K24" s="114">
        <v>94</v>
      </c>
      <c r="L24" s="116">
        <v>10.867052023121387</v>
      </c>
    </row>
    <row r="25" spans="1:12" s="110" customFormat="1" ht="15" customHeight="1" x14ac:dyDescent="0.2">
      <c r="A25" s="120"/>
      <c r="B25" s="119"/>
      <c r="C25" s="258" t="s">
        <v>107</v>
      </c>
      <c r="E25" s="113">
        <v>39.18833227647432</v>
      </c>
      <c r="F25" s="115">
        <v>618</v>
      </c>
      <c r="G25" s="114">
        <v>614</v>
      </c>
      <c r="H25" s="114">
        <v>600</v>
      </c>
      <c r="I25" s="114">
        <v>580</v>
      </c>
      <c r="J25" s="140">
        <v>536</v>
      </c>
      <c r="K25" s="114">
        <v>82</v>
      </c>
      <c r="L25" s="116">
        <v>15.298507462686567</v>
      </c>
    </row>
    <row r="26" spans="1:12" s="110" customFormat="1" ht="15" customHeight="1" x14ac:dyDescent="0.2">
      <c r="A26" s="120"/>
      <c r="C26" s="121" t="s">
        <v>187</v>
      </c>
      <c r="D26" s="110" t="s">
        <v>188</v>
      </c>
      <c r="E26" s="113">
        <v>0.2560022968430371</v>
      </c>
      <c r="F26" s="115">
        <v>428</v>
      </c>
      <c r="G26" s="114">
        <v>404</v>
      </c>
      <c r="H26" s="114">
        <v>420</v>
      </c>
      <c r="I26" s="114">
        <v>374</v>
      </c>
      <c r="J26" s="140">
        <v>320</v>
      </c>
      <c r="K26" s="114">
        <v>108</v>
      </c>
      <c r="L26" s="116">
        <v>33.75</v>
      </c>
    </row>
    <row r="27" spans="1:12" s="110" customFormat="1" ht="15" customHeight="1" x14ac:dyDescent="0.2">
      <c r="A27" s="120"/>
      <c r="B27" s="119"/>
      <c r="D27" s="259" t="s">
        <v>106</v>
      </c>
      <c r="E27" s="113">
        <v>50.467289719626166</v>
      </c>
      <c r="F27" s="115">
        <v>216</v>
      </c>
      <c r="G27" s="114">
        <v>200</v>
      </c>
      <c r="H27" s="114">
        <v>205</v>
      </c>
      <c r="I27" s="114">
        <v>182</v>
      </c>
      <c r="J27" s="140">
        <v>154</v>
      </c>
      <c r="K27" s="114">
        <v>62</v>
      </c>
      <c r="L27" s="116">
        <v>40.259740259740262</v>
      </c>
    </row>
    <row r="28" spans="1:12" s="110" customFormat="1" ht="15" customHeight="1" x14ac:dyDescent="0.2">
      <c r="A28" s="120"/>
      <c r="B28" s="119"/>
      <c r="D28" s="259" t="s">
        <v>107</v>
      </c>
      <c r="E28" s="113">
        <v>49.532710280373834</v>
      </c>
      <c r="F28" s="115">
        <v>212</v>
      </c>
      <c r="G28" s="114">
        <v>204</v>
      </c>
      <c r="H28" s="114">
        <v>215</v>
      </c>
      <c r="I28" s="114">
        <v>192</v>
      </c>
      <c r="J28" s="140">
        <v>166</v>
      </c>
      <c r="K28" s="114">
        <v>46</v>
      </c>
      <c r="L28" s="116">
        <v>27.710843373493976</v>
      </c>
    </row>
    <row r="29" spans="1:12" s="110" customFormat="1" ht="24.95" customHeight="1" x14ac:dyDescent="0.2">
      <c r="A29" s="604" t="s">
        <v>189</v>
      </c>
      <c r="B29" s="605"/>
      <c r="C29" s="605"/>
      <c r="D29" s="606"/>
      <c r="E29" s="113">
        <v>88.680870407809266</v>
      </c>
      <c r="F29" s="115">
        <v>148262</v>
      </c>
      <c r="G29" s="114">
        <v>148478</v>
      </c>
      <c r="H29" s="114">
        <v>151081</v>
      </c>
      <c r="I29" s="114">
        <v>149046</v>
      </c>
      <c r="J29" s="140">
        <v>148422</v>
      </c>
      <c r="K29" s="114">
        <v>-160</v>
      </c>
      <c r="L29" s="116">
        <v>-0.10780073034994812</v>
      </c>
    </row>
    <row r="30" spans="1:12" s="110" customFormat="1" ht="15" customHeight="1" x14ac:dyDescent="0.2">
      <c r="A30" s="120"/>
      <c r="B30" s="119"/>
      <c r="C30" s="258" t="s">
        <v>106</v>
      </c>
      <c r="E30" s="113">
        <v>53.046633662030729</v>
      </c>
      <c r="F30" s="115">
        <v>78648</v>
      </c>
      <c r="G30" s="114">
        <v>78578</v>
      </c>
      <c r="H30" s="114">
        <v>80843</v>
      </c>
      <c r="I30" s="114">
        <v>79792</v>
      </c>
      <c r="J30" s="140">
        <v>79103</v>
      </c>
      <c r="K30" s="114">
        <v>-455</v>
      </c>
      <c r="L30" s="116">
        <v>-0.57519942353640185</v>
      </c>
    </row>
    <row r="31" spans="1:12" s="110" customFormat="1" ht="15" customHeight="1" x14ac:dyDescent="0.2">
      <c r="A31" s="120"/>
      <c r="B31" s="119"/>
      <c r="C31" s="258" t="s">
        <v>107</v>
      </c>
      <c r="E31" s="113">
        <v>46.953366337969271</v>
      </c>
      <c r="F31" s="115">
        <v>69614</v>
      </c>
      <c r="G31" s="114">
        <v>69900</v>
      </c>
      <c r="H31" s="114">
        <v>70238</v>
      </c>
      <c r="I31" s="114">
        <v>69254</v>
      </c>
      <c r="J31" s="140">
        <v>69319</v>
      </c>
      <c r="K31" s="114">
        <v>295</v>
      </c>
      <c r="L31" s="116">
        <v>0.42556874738527678</v>
      </c>
    </row>
    <row r="32" spans="1:12" s="110" customFormat="1" ht="15" customHeight="1" x14ac:dyDescent="0.2">
      <c r="A32" s="120"/>
      <c r="B32" s="119" t="s">
        <v>117</v>
      </c>
      <c r="C32" s="258"/>
      <c r="E32" s="113">
        <v>11.301783642170996</v>
      </c>
      <c r="F32" s="115">
        <v>18895</v>
      </c>
      <c r="G32" s="114">
        <v>18309</v>
      </c>
      <c r="H32" s="114">
        <v>19193</v>
      </c>
      <c r="I32" s="114">
        <v>18644</v>
      </c>
      <c r="J32" s="140">
        <v>17925</v>
      </c>
      <c r="K32" s="114">
        <v>970</v>
      </c>
      <c r="L32" s="116">
        <v>5.4114365411436545</v>
      </c>
    </row>
    <row r="33" spans="1:12" s="110" customFormat="1" ht="15" customHeight="1" x14ac:dyDescent="0.2">
      <c r="A33" s="120"/>
      <c r="B33" s="119"/>
      <c r="C33" s="258" t="s">
        <v>106</v>
      </c>
      <c r="E33" s="113">
        <v>67.864514421804714</v>
      </c>
      <c r="F33" s="115">
        <v>12823</v>
      </c>
      <c r="G33" s="114">
        <v>12313</v>
      </c>
      <c r="H33" s="114">
        <v>13112</v>
      </c>
      <c r="I33" s="114">
        <v>12741</v>
      </c>
      <c r="J33" s="140">
        <v>12182</v>
      </c>
      <c r="K33" s="114">
        <v>641</v>
      </c>
      <c r="L33" s="116">
        <v>5.2618617632572651</v>
      </c>
    </row>
    <row r="34" spans="1:12" s="110" customFormat="1" ht="15" customHeight="1" x14ac:dyDescent="0.2">
      <c r="A34" s="120"/>
      <c r="B34" s="119"/>
      <c r="C34" s="258" t="s">
        <v>107</v>
      </c>
      <c r="E34" s="113">
        <v>32.135485578195286</v>
      </c>
      <c r="F34" s="115">
        <v>6072</v>
      </c>
      <c r="G34" s="114">
        <v>5996</v>
      </c>
      <c r="H34" s="114">
        <v>6081</v>
      </c>
      <c r="I34" s="114">
        <v>5903</v>
      </c>
      <c r="J34" s="140">
        <v>5743</v>
      </c>
      <c r="K34" s="114">
        <v>329</v>
      </c>
      <c r="L34" s="116">
        <v>5.7287132160891518</v>
      </c>
    </row>
    <row r="35" spans="1:12" s="110" customFormat="1" ht="24.95" customHeight="1" x14ac:dyDescent="0.2">
      <c r="A35" s="604" t="s">
        <v>190</v>
      </c>
      <c r="B35" s="605"/>
      <c r="C35" s="605"/>
      <c r="D35" s="606"/>
      <c r="E35" s="113">
        <v>72.279975596042732</v>
      </c>
      <c r="F35" s="115">
        <v>120842</v>
      </c>
      <c r="G35" s="114">
        <v>120507</v>
      </c>
      <c r="H35" s="114">
        <v>124012</v>
      </c>
      <c r="I35" s="114">
        <v>122078</v>
      </c>
      <c r="J35" s="140">
        <v>121134</v>
      </c>
      <c r="K35" s="114">
        <v>-292</v>
      </c>
      <c r="L35" s="116">
        <v>-0.24105536017963577</v>
      </c>
    </row>
    <row r="36" spans="1:12" s="110" customFormat="1" ht="15" customHeight="1" x14ac:dyDescent="0.2">
      <c r="A36" s="120"/>
      <c r="B36" s="119"/>
      <c r="C36" s="258" t="s">
        <v>106</v>
      </c>
      <c r="E36" s="113">
        <v>69.868092219592526</v>
      </c>
      <c r="F36" s="115">
        <v>84430</v>
      </c>
      <c r="G36" s="114">
        <v>83897</v>
      </c>
      <c r="H36" s="114">
        <v>86857</v>
      </c>
      <c r="I36" s="114">
        <v>85531</v>
      </c>
      <c r="J36" s="140">
        <v>84493</v>
      </c>
      <c r="K36" s="114">
        <v>-63</v>
      </c>
      <c r="L36" s="116">
        <v>-7.456238978376907E-2</v>
      </c>
    </row>
    <row r="37" spans="1:12" s="110" customFormat="1" ht="15" customHeight="1" x14ac:dyDescent="0.2">
      <c r="A37" s="120"/>
      <c r="B37" s="119"/>
      <c r="C37" s="258" t="s">
        <v>107</v>
      </c>
      <c r="E37" s="113">
        <v>30.131907780407474</v>
      </c>
      <c r="F37" s="115">
        <v>36412</v>
      </c>
      <c r="G37" s="114">
        <v>36610</v>
      </c>
      <c r="H37" s="114">
        <v>37155</v>
      </c>
      <c r="I37" s="114">
        <v>36547</v>
      </c>
      <c r="J37" s="140">
        <v>36641</v>
      </c>
      <c r="K37" s="114">
        <v>-229</v>
      </c>
      <c r="L37" s="116">
        <v>-0.6249829426052782</v>
      </c>
    </row>
    <row r="38" spans="1:12" s="110" customFormat="1" ht="15" customHeight="1" x14ac:dyDescent="0.2">
      <c r="A38" s="120"/>
      <c r="B38" s="119" t="s">
        <v>182</v>
      </c>
      <c r="C38" s="258"/>
      <c r="E38" s="113">
        <v>27.720024403957268</v>
      </c>
      <c r="F38" s="115">
        <v>46344</v>
      </c>
      <c r="G38" s="114">
        <v>46308</v>
      </c>
      <c r="H38" s="114">
        <v>46288</v>
      </c>
      <c r="I38" s="114">
        <v>45643</v>
      </c>
      <c r="J38" s="140">
        <v>45243</v>
      </c>
      <c r="K38" s="114">
        <v>1101</v>
      </c>
      <c r="L38" s="116">
        <v>2.433525628273987</v>
      </c>
    </row>
    <row r="39" spans="1:12" s="110" customFormat="1" ht="15" customHeight="1" x14ac:dyDescent="0.2">
      <c r="A39" s="120"/>
      <c r="B39" s="119"/>
      <c r="C39" s="258" t="s">
        <v>106</v>
      </c>
      <c r="E39" s="113">
        <v>15.242534092870706</v>
      </c>
      <c r="F39" s="115">
        <v>7064</v>
      </c>
      <c r="G39" s="114">
        <v>7016</v>
      </c>
      <c r="H39" s="114">
        <v>7118</v>
      </c>
      <c r="I39" s="114">
        <v>7026</v>
      </c>
      <c r="J39" s="140">
        <v>6814</v>
      </c>
      <c r="K39" s="114">
        <v>250</v>
      </c>
      <c r="L39" s="116">
        <v>3.6689169357205751</v>
      </c>
    </row>
    <row r="40" spans="1:12" s="110" customFormat="1" ht="15" customHeight="1" x14ac:dyDescent="0.2">
      <c r="A40" s="120"/>
      <c r="B40" s="119"/>
      <c r="C40" s="258" t="s">
        <v>107</v>
      </c>
      <c r="E40" s="113">
        <v>84.757465907129287</v>
      </c>
      <c r="F40" s="115">
        <v>39280</v>
      </c>
      <c r="G40" s="114">
        <v>39292</v>
      </c>
      <c r="H40" s="114">
        <v>39170</v>
      </c>
      <c r="I40" s="114">
        <v>38617</v>
      </c>
      <c r="J40" s="140">
        <v>38429</v>
      </c>
      <c r="K40" s="114">
        <v>851</v>
      </c>
      <c r="L40" s="116">
        <v>2.2144734445340757</v>
      </c>
    </row>
    <row r="41" spans="1:12" s="110" customFormat="1" ht="24.75" customHeight="1" x14ac:dyDescent="0.2">
      <c r="A41" s="604" t="s">
        <v>518</v>
      </c>
      <c r="B41" s="605"/>
      <c r="C41" s="605"/>
      <c r="D41" s="606"/>
      <c r="E41" s="113">
        <v>5.0781764023303388</v>
      </c>
      <c r="F41" s="115">
        <v>8490</v>
      </c>
      <c r="G41" s="114">
        <v>9497</v>
      </c>
      <c r="H41" s="114">
        <v>9579</v>
      </c>
      <c r="I41" s="114">
        <v>8191</v>
      </c>
      <c r="J41" s="140">
        <v>8510</v>
      </c>
      <c r="K41" s="114">
        <v>-20</v>
      </c>
      <c r="L41" s="116">
        <v>-0.23501762632197415</v>
      </c>
    </row>
    <row r="42" spans="1:12" s="110" customFormat="1" ht="15" customHeight="1" x14ac:dyDescent="0.2">
      <c r="A42" s="120"/>
      <c r="B42" s="119"/>
      <c r="C42" s="258" t="s">
        <v>106</v>
      </c>
      <c r="E42" s="113">
        <v>59.634864546525321</v>
      </c>
      <c r="F42" s="115">
        <v>5063</v>
      </c>
      <c r="G42" s="114">
        <v>5786</v>
      </c>
      <c r="H42" s="114">
        <v>5836</v>
      </c>
      <c r="I42" s="114">
        <v>4827</v>
      </c>
      <c r="J42" s="140">
        <v>5028</v>
      </c>
      <c r="K42" s="114">
        <v>35</v>
      </c>
      <c r="L42" s="116">
        <v>0.69610182975338109</v>
      </c>
    </row>
    <row r="43" spans="1:12" s="110" customFormat="1" ht="15" customHeight="1" x14ac:dyDescent="0.2">
      <c r="A43" s="123"/>
      <c r="B43" s="124"/>
      <c r="C43" s="260" t="s">
        <v>107</v>
      </c>
      <c r="D43" s="261"/>
      <c r="E43" s="125">
        <v>40.365135453474679</v>
      </c>
      <c r="F43" s="143">
        <v>3427</v>
      </c>
      <c r="G43" s="144">
        <v>3711</v>
      </c>
      <c r="H43" s="144">
        <v>3743</v>
      </c>
      <c r="I43" s="144">
        <v>3364</v>
      </c>
      <c r="J43" s="145">
        <v>3482</v>
      </c>
      <c r="K43" s="144">
        <v>-55</v>
      </c>
      <c r="L43" s="146">
        <v>-1.5795519816197587</v>
      </c>
    </row>
    <row r="44" spans="1:12" s="110" customFormat="1" ht="45.75" customHeight="1" x14ac:dyDescent="0.2">
      <c r="A44" s="604" t="s">
        <v>191</v>
      </c>
      <c r="B44" s="605"/>
      <c r="C44" s="605"/>
      <c r="D44" s="606"/>
      <c r="E44" s="113">
        <v>1.1538047444163986</v>
      </c>
      <c r="F44" s="115">
        <v>1929</v>
      </c>
      <c r="G44" s="114">
        <v>1946</v>
      </c>
      <c r="H44" s="114">
        <v>1955</v>
      </c>
      <c r="I44" s="114">
        <v>1939</v>
      </c>
      <c r="J44" s="140">
        <v>1947</v>
      </c>
      <c r="K44" s="114">
        <v>-18</v>
      </c>
      <c r="L44" s="116">
        <v>-0.92449922958397535</v>
      </c>
    </row>
    <row r="45" spans="1:12" s="110" customFormat="1" ht="15" customHeight="1" x14ac:dyDescent="0.2">
      <c r="A45" s="120"/>
      <c r="B45" s="119"/>
      <c r="C45" s="258" t="s">
        <v>106</v>
      </c>
      <c r="E45" s="113">
        <v>60.393986521513739</v>
      </c>
      <c r="F45" s="115">
        <v>1165</v>
      </c>
      <c r="G45" s="114">
        <v>1174</v>
      </c>
      <c r="H45" s="114">
        <v>1178</v>
      </c>
      <c r="I45" s="114">
        <v>1180</v>
      </c>
      <c r="J45" s="140">
        <v>1187</v>
      </c>
      <c r="K45" s="114">
        <v>-22</v>
      </c>
      <c r="L45" s="116">
        <v>-1.8534119629317607</v>
      </c>
    </row>
    <row r="46" spans="1:12" s="110" customFormat="1" ht="15" customHeight="1" x14ac:dyDescent="0.2">
      <c r="A46" s="123"/>
      <c r="B46" s="124"/>
      <c r="C46" s="260" t="s">
        <v>107</v>
      </c>
      <c r="D46" s="261"/>
      <c r="E46" s="125">
        <v>39.606013478486261</v>
      </c>
      <c r="F46" s="143">
        <v>764</v>
      </c>
      <c r="G46" s="144">
        <v>772</v>
      </c>
      <c r="H46" s="144">
        <v>777</v>
      </c>
      <c r="I46" s="144">
        <v>759</v>
      </c>
      <c r="J46" s="145">
        <v>760</v>
      </c>
      <c r="K46" s="144">
        <v>4</v>
      </c>
      <c r="L46" s="146">
        <v>0.52631578947368418</v>
      </c>
    </row>
    <row r="47" spans="1:12" s="110" customFormat="1" ht="39" customHeight="1" x14ac:dyDescent="0.2">
      <c r="A47" s="604" t="s">
        <v>519</v>
      </c>
      <c r="B47" s="607"/>
      <c r="C47" s="607"/>
      <c r="D47" s="608"/>
      <c r="E47" s="113">
        <v>7.4168889739571489E-2</v>
      </c>
      <c r="F47" s="115">
        <v>124</v>
      </c>
      <c r="G47" s="114">
        <v>121</v>
      </c>
      <c r="H47" s="114">
        <v>104</v>
      </c>
      <c r="I47" s="114">
        <v>108</v>
      </c>
      <c r="J47" s="140">
        <v>121</v>
      </c>
      <c r="K47" s="114">
        <v>3</v>
      </c>
      <c r="L47" s="116">
        <v>2.4793388429752068</v>
      </c>
    </row>
    <row r="48" spans="1:12" s="110" customFormat="1" ht="15" customHeight="1" x14ac:dyDescent="0.2">
      <c r="A48" s="120"/>
      <c r="B48" s="119"/>
      <c r="C48" s="258" t="s">
        <v>106</v>
      </c>
      <c r="E48" s="113">
        <v>34.677419354838712</v>
      </c>
      <c r="F48" s="115">
        <v>43</v>
      </c>
      <c r="G48" s="114">
        <v>45</v>
      </c>
      <c r="H48" s="114">
        <v>39</v>
      </c>
      <c r="I48" s="114">
        <v>44</v>
      </c>
      <c r="J48" s="140">
        <v>48</v>
      </c>
      <c r="K48" s="114">
        <v>-5</v>
      </c>
      <c r="L48" s="116">
        <v>-10.416666666666666</v>
      </c>
    </row>
    <row r="49" spans="1:12" s="110" customFormat="1" ht="15" customHeight="1" x14ac:dyDescent="0.2">
      <c r="A49" s="123"/>
      <c r="B49" s="124"/>
      <c r="C49" s="260" t="s">
        <v>107</v>
      </c>
      <c r="D49" s="261"/>
      <c r="E49" s="125">
        <v>65.322580645161295</v>
      </c>
      <c r="F49" s="143">
        <v>81</v>
      </c>
      <c r="G49" s="144">
        <v>76</v>
      </c>
      <c r="H49" s="144">
        <v>65</v>
      </c>
      <c r="I49" s="144">
        <v>64</v>
      </c>
      <c r="J49" s="145">
        <v>73</v>
      </c>
      <c r="K49" s="144">
        <v>8</v>
      </c>
      <c r="L49" s="146">
        <v>10.95890410958904</v>
      </c>
    </row>
    <row r="50" spans="1:12" s="110" customFormat="1" ht="24.95" customHeight="1" x14ac:dyDescent="0.2">
      <c r="A50" s="609" t="s">
        <v>192</v>
      </c>
      <c r="B50" s="610"/>
      <c r="C50" s="610"/>
      <c r="D50" s="611"/>
      <c r="E50" s="262">
        <v>12.353905231299272</v>
      </c>
      <c r="F50" s="263">
        <v>20654</v>
      </c>
      <c r="G50" s="264">
        <v>21314</v>
      </c>
      <c r="H50" s="264">
        <v>22107</v>
      </c>
      <c r="I50" s="264">
        <v>20494</v>
      </c>
      <c r="J50" s="265">
        <v>20708</v>
      </c>
      <c r="K50" s="263">
        <v>-54</v>
      </c>
      <c r="L50" s="266">
        <v>-0.26076878501062389</v>
      </c>
    </row>
    <row r="51" spans="1:12" s="110" customFormat="1" ht="15" customHeight="1" x14ac:dyDescent="0.2">
      <c r="A51" s="120"/>
      <c r="B51" s="119"/>
      <c r="C51" s="258" t="s">
        <v>106</v>
      </c>
      <c r="E51" s="113">
        <v>53.863658371259802</v>
      </c>
      <c r="F51" s="115">
        <v>11125</v>
      </c>
      <c r="G51" s="114">
        <v>11368</v>
      </c>
      <c r="H51" s="114">
        <v>11982</v>
      </c>
      <c r="I51" s="114">
        <v>10991</v>
      </c>
      <c r="J51" s="140">
        <v>11015</v>
      </c>
      <c r="K51" s="114">
        <v>110</v>
      </c>
      <c r="L51" s="116">
        <v>0.99863822060826146</v>
      </c>
    </row>
    <row r="52" spans="1:12" s="110" customFormat="1" ht="15" customHeight="1" x14ac:dyDescent="0.2">
      <c r="A52" s="120"/>
      <c r="B52" s="119"/>
      <c r="C52" s="258" t="s">
        <v>107</v>
      </c>
      <c r="E52" s="113">
        <v>46.136341628740198</v>
      </c>
      <c r="F52" s="115">
        <v>9529</v>
      </c>
      <c r="G52" s="114">
        <v>9946</v>
      </c>
      <c r="H52" s="114">
        <v>10125</v>
      </c>
      <c r="I52" s="114">
        <v>9503</v>
      </c>
      <c r="J52" s="140">
        <v>9693</v>
      </c>
      <c r="K52" s="114">
        <v>-164</v>
      </c>
      <c r="L52" s="116">
        <v>-1.691942639017848</v>
      </c>
    </row>
    <row r="53" spans="1:12" s="110" customFormat="1" ht="15" customHeight="1" x14ac:dyDescent="0.2">
      <c r="A53" s="120"/>
      <c r="B53" s="119"/>
      <c r="C53" s="258" t="s">
        <v>187</v>
      </c>
      <c r="D53" s="110" t="s">
        <v>193</v>
      </c>
      <c r="E53" s="113">
        <v>29.703689357993611</v>
      </c>
      <c r="F53" s="115">
        <v>6135</v>
      </c>
      <c r="G53" s="114">
        <v>7060</v>
      </c>
      <c r="H53" s="114">
        <v>7295</v>
      </c>
      <c r="I53" s="114">
        <v>5701</v>
      </c>
      <c r="J53" s="140">
        <v>6096</v>
      </c>
      <c r="K53" s="114">
        <v>39</v>
      </c>
      <c r="L53" s="116">
        <v>0.63976377952755903</v>
      </c>
    </row>
    <row r="54" spans="1:12" s="110" customFormat="1" ht="15" customHeight="1" x14ac:dyDescent="0.2">
      <c r="A54" s="120"/>
      <c r="B54" s="119"/>
      <c r="D54" s="267" t="s">
        <v>194</v>
      </c>
      <c r="E54" s="113">
        <v>62.330888345558272</v>
      </c>
      <c r="F54" s="115">
        <v>3824</v>
      </c>
      <c r="G54" s="114">
        <v>4310</v>
      </c>
      <c r="H54" s="114">
        <v>4541</v>
      </c>
      <c r="I54" s="114">
        <v>3549</v>
      </c>
      <c r="J54" s="140">
        <v>3749</v>
      </c>
      <c r="K54" s="114">
        <v>75</v>
      </c>
      <c r="L54" s="116">
        <v>2.0005334755934916</v>
      </c>
    </row>
    <row r="55" spans="1:12" s="110" customFormat="1" ht="15" customHeight="1" x14ac:dyDescent="0.2">
      <c r="A55" s="120"/>
      <c r="B55" s="119"/>
      <c r="D55" s="267" t="s">
        <v>195</v>
      </c>
      <c r="E55" s="113">
        <v>37.669111654441728</v>
      </c>
      <c r="F55" s="115">
        <v>2311</v>
      </c>
      <c r="G55" s="114">
        <v>2750</v>
      </c>
      <c r="H55" s="114">
        <v>2754</v>
      </c>
      <c r="I55" s="114">
        <v>2152</v>
      </c>
      <c r="J55" s="140">
        <v>2347</v>
      </c>
      <c r="K55" s="114">
        <v>-36</v>
      </c>
      <c r="L55" s="116">
        <v>-1.5338730293992331</v>
      </c>
    </row>
    <row r="56" spans="1:12" s="110" customFormat="1" ht="15" customHeight="1" x14ac:dyDescent="0.2">
      <c r="A56" s="120"/>
      <c r="B56" s="119" t="s">
        <v>196</v>
      </c>
      <c r="C56" s="258"/>
      <c r="E56" s="113">
        <v>72.293732728817005</v>
      </c>
      <c r="F56" s="115">
        <v>120865</v>
      </c>
      <c r="G56" s="114">
        <v>119978</v>
      </c>
      <c r="H56" s="114">
        <v>122200</v>
      </c>
      <c r="I56" s="114">
        <v>121585</v>
      </c>
      <c r="J56" s="140">
        <v>120355</v>
      </c>
      <c r="K56" s="114">
        <v>510</v>
      </c>
      <c r="L56" s="116">
        <v>0.42374641685015163</v>
      </c>
    </row>
    <row r="57" spans="1:12" s="110" customFormat="1" ht="15" customHeight="1" x14ac:dyDescent="0.2">
      <c r="A57" s="120"/>
      <c r="B57" s="119"/>
      <c r="C57" s="258" t="s">
        <v>106</v>
      </c>
      <c r="E57" s="113">
        <v>54.091755264137674</v>
      </c>
      <c r="F57" s="115">
        <v>65378</v>
      </c>
      <c r="G57" s="114">
        <v>64727</v>
      </c>
      <c r="H57" s="114">
        <v>66689</v>
      </c>
      <c r="I57" s="114">
        <v>66519</v>
      </c>
      <c r="J57" s="140">
        <v>65543</v>
      </c>
      <c r="K57" s="114">
        <v>-165</v>
      </c>
      <c r="L57" s="116">
        <v>-0.25174313046397023</v>
      </c>
    </row>
    <row r="58" spans="1:12" s="110" customFormat="1" ht="15" customHeight="1" x14ac:dyDescent="0.2">
      <c r="A58" s="120"/>
      <c r="B58" s="119"/>
      <c r="C58" s="258" t="s">
        <v>107</v>
      </c>
      <c r="E58" s="113">
        <v>45.908244735862326</v>
      </c>
      <c r="F58" s="115">
        <v>55487</v>
      </c>
      <c r="G58" s="114">
        <v>55251</v>
      </c>
      <c r="H58" s="114">
        <v>55511</v>
      </c>
      <c r="I58" s="114">
        <v>55066</v>
      </c>
      <c r="J58" s="140">
        <v>54812</v>
      </c>
      <c r="K58" s="114">
        <v>675</v>
      </c>
      <c r="L58" s="116">
        <v>1.2314821571918557</v>
      </c>
    </row>
    <row r="59" spans="1:12" s="110" customFormat="1" ht="15" customHeight="1" x14ac:dyDescent="0.2">
      <c r="A59" s="120"/>
      <c r="B59" s="119"/>
      <c r="C59" s="258" t="s">
        <v>105</v>
      </c>
      <c r="D59" s="110" t="s">
        <v>197</v>
      </c>
      <c r="E59" s="113">
        <v>91.037107516650806</v>
      </c>
      <c r="F59" s="115">
        <v>110032</v>
      </c>
      <c r="G59" s="114">
        <v>109148</v>
      </c>
      <c r="H59" s="114">
        <v>111317</v>
      </c>
      <c r="I59" s="114">
        <v>110915</v>
      </c>
      <c r="J59" s="140">
        <v>109787</v>
      </c>
      <c r="K59" s="114">
        <v>245</v>
      </c>
      <c r="L59" s="116">
        <v>0.22315939045606492</v>
      </c>
    </row>
    <row r="60" spans="1:12" s="110" customFormat="1" ht="15" customHeight="1" x14ac:dyDescent="0.2">
      <c r="A60" s="120"/>
      <c r="B60" s="119"/>
      <c r="C60" s="258"/>
      <c r="D60" s="267" t="s">
        <v>198</v>
      </c>
      <c r="E60" s="113">
        <v>51.92307692307692</v>
      </c>
      <c r="F60" s="115">
        <v>57132</v>
      </c>
      <c r="G60" s="114">
        <v>56476</v>
      </c>
      <c r="H60" s="114">
        <v>58370</v>
      </c>
      <c r="I60" s="114">
        <v>58362</v>
      </c>
      <c r="J60" s="140">
        <v>57463</v>
      </c>
      <c r="K60" s="114">
        <v>-331</v>
      </c>
      <c r="L60" s="116">
        <v>-0.57602283208325356</v>
      </c>
    </row>
    <row r="61" spans="1:12" s="110" customFormat="1" ht="15" customHeight="1" x14ac:dyDescent="0.2">
      <c r="A61" s="120"/>
      <c r="B61" s="119"/>
      <c r="C61" s="258"/>
      <c r="D61" s="267" t="s">
        <v>199</v>
      </c>
      <c r="E61" s="113">
        <v>48.07692307692308</v>
      </c>
      <c r="F61" s="115">
        <v>52900</v>
      </c>
      <c r="G61" s="114">
        <v>52672</v>
      </c>
      <c r="H61" s="114">
        <v>52947</v>
      </c>
      <c r="I61" s="114">
        <v>52553</v>
      </c>
      <c r="J61" s="140">
        <v>52324</v>
      </c>
      <c r="K61" s="114">
        <v>576</v>
      </c>
      <c r="L61" s="116">
        <v>1.1008332696277043</v>
      </c>
    </row>
    <row r="62" spans="1:12" s="110" customFormat="1" ht="15" customHeight="1" x14ac:dyDescent="0.2">
      <c r="A62" s="120"/>
      <c r="B62" s="119"/>
      <c r="C62" s="258"/>
      <c r="D62" s="258" t="s">
        <v>200</v>
      </c>
      <c r="E62" s="113">
        <v>8.9628924833491919</v>
      </c>
      <c r="F62" s="115">
        <v>10833</v>
      </c>
      <c r="G62" s="114">
        <v>10830</v>
      </c>
      <c r="H62" s="114">
        <v>10883</v>
      </c>
      <c r="I62" s="114">
        <v>10670</v>
      </c>
      <c r="J62" s="140">
        <v>10568</v>
      </c>
      <c r="K62" s="114">
        <v>265</v>
      </c>
      <c r="L62" s="116">
        <v>2.5075700227100683</v>
      </c>
    </row>
    <row r="63" spans="1:12" s="110" customFormat="1" ht="15" customHeight="1" x14ac:dyDescent="0.2">
      <c r="A63" s="120"/>
      <c r="B63" s="119"/>
      <c r="C63" s="258"/>
      <c r="D63" s="267" t="s">
        <v>198</v>
      </c>
      <c r="E63" s="113">
        <v>76.119265208160257</v>
      </c>
      <c r="F63" s="115">
        <v>8246</v>
      </c>
      <c r="G63" s="114">
        <v>8251</v>
      </c>
      <c r="H63" s="114">
        <v>8319</v>
      </c>
      <c r="I63" s="114">
        <v>8157</v>
      </c>
      <c r="J63" s="140">
        <v>8080</v>
      </c>
      <c r="K63" s="114">
        <v>166</v>
      </c>
      <c r="L63" s="116">
        <v>2.0544554455445545</v>
      </c>
    </row>
    <row r="64" spans="1:12" s="110" customFormat="1" ht="15" customHeight="1" x14ac:dyDescent="0.2">
      <c r="A64" s="120"/>
      <c r="B64" s="119"/>
      <c r="C64" s="258"/>
      <c r="D64" s="267" t="s">
        <v>199</v>
      </c>
      <c r="E64" s="113">
        <v>23.88073479183975</v>
      </c>
      <c r="F64" s="115">
        <v>2587</v>
      </c>
      <c r="G64" s="114">
        <v>2579</v>
      </c>
      <c r="H64" s="114">
        <v>2564</v>
      </c>
      <c r="I64" s="114">
        <v>2513</v>
      </c>
      <c r="J64" s="140">
        <v>2488</v>
      </c>
      <c r="K64" s="114">
        <v>99</v>
      </c>
      <c r="L64" s="116">
        <v>3.9790996784565915</v>
      </c>
    </row>
    <row r="65" spans="1:12" s="110" customFormat="1" ht="15" customHeight="1" x14ac:dyDescent="0.2">
      <c r="A65" s="120"/>
      <c r="B65" s="119" t="s">
        <v>201</v>
      </c>
      <c r="C65" s="258"/>
      <c r="E65" s="113">
        <v>8.0539040350268571</v>
      </c>
      <c r="F65" s="115">
        <v>13465</v>
      </c>
      <c r="G65" s="114">
        <v>13358</v>
      </c>
      <c r="H65" s="114">
        <v>13192</v>
      </c>
      <c r="I65" s="114">
        <v>12889</v>
      </c>
      <c r="J65" s="140">
        <v>12691</v>
      </c>
      <c r="K65" s="114">
        <v>774</v>
      </c>
      <c r="L65" s="116">
        <v>6.0988101804428334</v>
      </c>
    </row>
    <row r="66" spans="1:12" s="110" customFormat="1" ht="15" customHeight="1" x14ac:dyDescent="0.2">
      <c r="A66" s="120"/>
      <c r="B66" s="119"/>
      <c r="C66" s="258" t="s">
        <v>106</v>
      </c>
      <c r="E66" s="113">
        <v>57.950241366505757</v>
      </c>
      <c r="F66" s="115">
        <v>7803</v>
      </c>
      <c r="G66" s="114">
        <v>7758</v>
      </c>
      <c r="H66" s="114">
        <v>7680</v>
      </c>
      <c r="I66" s="114">
        <v>7491</v>
      </c>
      <c r="J66" s="140">
        <v>7409</v>
      </c>
      <c r="K66" s="114">
        <v>394</v>
      </c>
      <c r="L66" s="116">
        <v>5.3178566608179239</v>
      </c>
    </row>
    <row r="67" spans="1:12" s="110" customFormat="1" ht="15" customHeight="1" x14ac:dyDescent="0.2">
      <c r="A67" s="120"/>
      <c r="B67" s="119"/>
      <c r="C67" s="258" t="s">
        <v>107</v>
      </c>
      <c r="E67" s="113">
        <v>42.049758633494243</v>
      </c>
      <c r="F67" s="115">
        <v>5662</v>
      </c>
      <c r="G67" s="114">
        <v>5600</v>
      </c>
      <c r="H67" s="114">
        <v>5512</v>
      </c>
      <c r="I67" s="114">
        <v>5398</v>
      </c>
      <c r="J67" s="140">
        <v>5282</v>
      </c>
      <c r="K67" s="114">
        <v>380</v>
      </c>
      <c r="L67" s="116">
        <v>7.1942446043165464</v>
      </c>
    </row>
    <row r="68" spans="1:12" s="110" customFormat="1" ht="15" customHeight="1" x14ac:dyDescent="0.2">
      <c r="A68" s="120"/>
      <c r="B68" s="119"/>
      <c r="C68" s="258" t="s">
        <v>105</v>
      </c>
      <c r="D68" s="110" t="s">
        <v>202</v>
      </c>
      <c r="E68" s="113">
        <v>21.797252135165245</v>
      </c>
      <c r="F68" s="115">
        <v>2935</v>
      </c>
      <c r="G68" s="114">
        <v>2888</v>
      </c>
      <c r="H68" s="114">
        <v>2796</v>
      </c>
      <c r="I68" s="114">
        <v>2675</v>
      </c>
      <c r="J68" s="140">
        <v>2540</v>
      </c>
      <c r="K68" s="114">
        <v>395</v>
      </c>
      <c r="L68" s="116">
        <v>15.551181102362206</v>
      </c>
    </row>
    <row r="69" spans="1:12" s="110" customFormat="1" ht="15" customHeight="1" x14ac:dyDescent="0.2">
      <c r="A69" s="120"/>
      <c r="B69" s="119"/>
      <c r="C69" s="258"/>
      <c r="D69" s="267" t="s">
        <v>198</v>
      </c>
      <c r="E69" s="113">
        <v>54.957410562180577</v>
      </c>
      <c r="F69" s="115">
        <v>1613</v>
      </c>
      <c r="G69" s="114">
        <v>1569</v>
      </c>
      <c r="H69" s="114">
        <v>1518</v>
      </c>
      <c r="I69" s="114">
        <v>1456</v>
      </c>
      <c r="J69" s="140">
        <v>1410</v>
      </c>
      <c r="K69" s="114">
        <v>203</v>
      </c>
      <c r="L69" s="116">
        <v>14.397163120567376</v>
      </c>
    </row>
    <row r="70" spans="1:12" s="110" customFormat="1" ht="15" customHeight="1" x14ac:dyDescent="0.2">
      <c r="A70" s="120"/>
      <c r="B70" s="119"/>
      <c r="C70" s="258"/>
      <c r="D70" s="267" t="s">
        <v>199</v>
      </c>
      <c r="E70" s="113">
        <v>45.042589437819423</v>
      </c>
      <c r="F70" s="115">
        <v>1322</v>
      </c>
      <c r="G70" s="114">
        <v>1319</v>
      </c>
      <c r="H70" s="114">
        <v>1278</v>
      </c>
      <c r="I70" s="114">
        <v>1219</v>
      </c>
      <c r="J70" s="140">
        <v>1130</v>
      </c>
      <c r="K70" s="114">
        <v>192</v>
      </c>
      <c r="L70" s="116">
        <v>16.991150442477878</v>
      </c>
    </row>
    <row r="71" spans="1:12" s="110" customFormat="1" ht="15" customHeight="1" x14ac:dyDescent="0.2">
      <c r="A71" s="120"/>
      <c r="B71" s="119"/>
      <c r="C71" s="258"/>
      <c r="D71" s="110" t="s">
        <v>203</v>
      </c>
      <c r="E71" s="113">
        <v>71.125139249907164</v>
      </c>
      <c r="F71" s="115">
        <v>9577</v>
      </c>
      <c r="G71" s="114">
        <v>9526</v>
      </c>
      <c r="H71" s="114">
        <v>9470</v>
      </c>
      <c r="I71" s="114">
        <v>9305</v>
      </c>
      <c r="J71" s="140">
        <v>9256</v>
      </c>
      <c r="K71" s="114">
        <v>321</v>
      </c>
      <c r="L71" s="116">
        <v>3.4680207433016421</v>
      </c>
    </row>
    <row r="72" spans="1:12" s="110" customFormat="1" ht="15" customHeight="1" x14ac:dyDescent="0.2">
      <c r="A72" s="120"/>
      <c r="B72" s="119"/>
      <c r="C72" s="258"/>
      <c r="D72" s="267" t="s">
        <v>198</v>
      </c>
      <c r="E72" s="113">
        <v>58.964185026626289</v>
      </c>
      <c r="F72" s="115">
        <v>5647</v>
      </c>
      <c r="G72" s="114">
        <v>5645</v>
      </c>
      <c r="H72" s="114">
        <v>5624</v>
      </c>
      <c r="I72" s="114">
        <v>5510</v>
      </c>
      <c r="J72" s="140">
        <v>5474</v>
      </c>
      <c r="K72" s="114">
        <v>173</v>
      </c>
      <c r="L72" s="116">
        <v>3.1603945926196566</v>
      </c>
    </row>
    <row r="73" spans="1:12" s="110" customFormat="1" ht="15" customHeight="1" x14ac:dyDescent="0.2">
      <c r="A73" s="120"/>
      <c r="B73" s="119"/>
      <c r="C73" s="258"/>
      <c r="D73" s="267" t="s">
        <v>199</v>
      </c>
      <c r="E73" s="113">
        <v>41.035814973373711</v>
      </c>
      <c r="F73" s="115">
        <v>3930</v>
      </c>
      <c r="G73" s="114">
        <v>3881</v>
      </c>
      <c r="H73" s="114">
        <v>3846</v>
      </c>
      <c r="I73" s="114">
        <v>3795</v>
      </c>
      <c r="J73" s="140">
        <v>3782</v>
      </c>
      <c r="K73" s="114">
        <v>148</v>
      </c>
      <c r="L73" s="116">
        <v>3.9132734003172924</v>
      </c>
    </row>
    <row r="74" spans="1:12" s="110" customFormat="1" ht="15" customHeight="1" x14ac:dyDescent="0.2">
      <c r="A74" s="120"/>
      <c r="B74" s="119"/>
      <c r="C74" s="258"/>
      <c r="D74" s="110" t="s">
        <v>204</v>
      </c>
      <c r="E74" s="113">
        <v>7.0776086149275903</v>
      </c>
      <c r="F74" s="115">
        <v>953</v>
      </c>
      <c r="G74" s="114">
        <v>944</v>
      </c>
      <c r="H74" s="114">
        <v>926</v>
      </c>
      <c r="I74" s="114">
        <v>909</v>
      </c>
      <c r="J74" s="140">
        <v>895</v>
      </c>
      <c r="K74" s="114">
        <v>58</v>
      </c>
      <c r="L74" s="116">
        <v>6.4804469273743015</v>
      </c>
    </row>
    <row r="75" spans="1:12" s="110" customFormat="1" ht="15" customHeight="1" x14ac:dyDescent="0.2">
      <c r="A75" s="120"/>
      <c r="B75" s="119"/>
      <c r="C75" s="258"/>
      <c r="D75" s="267" t="s">
        <v>198</v>
      </c>
      <c r="E75" s="113">
        <v>56.97796432318993</v>
      </c>
      <c r="F75" s="115">
        <v>543</v>
      </c>
      <c r="G75" s="114">
        <v>544</v>
      </c>
      <c r="H75" s="114">
        <v>538</v>
      </c>
      <c r="I75" s="114">
        <v>525</v>
      </c>
      <c r="J75" s="140">
        <v>525</v>
      </c>
      <c r="K75" s="114">
        <v>18</v>
      </c>
      <c r="L75" s="116">
        <v>3.4285714285714284</v>
      </c>
    </row>
    <row r="76" spans="1:12" s="110" customFormat="1" ht="15" customHeight="1" x14ac:dyDescent="0.2">
      <c r="A76" s="120"/>
      <c r="B76" s="119"/>
      <c r="C76" s="258"/>
      <c r="D76" s="267" t="s">
        <v>199</v>
      </c>
      <c r="E76" s="113">
        <v>43.02203567681007</v>
      </c>
      <c r="F76" s="115">
        <v>410</v>
      </c>
      <c r="G76" s="114">
        <v>400</v>
      </c>
      <c r="H76" s="114">
        <v>388</v>
      </c>
      <c r="I76" s="114">
        <v>384</v>
      </c>
      <c r="J76" s="140">
        <v>370</v>
      </c>
      <c r="K76" s="114">
        <v>40</v>
      </c>
      <c r="L76" s="116">
        <v>10.810810810810811</v>
      </c>
    </row>
    <row r="77" spans="1:12" s="110" customFormat="1" ht="15" customHeight="1" x14ac:dyDescent="0.2">
      <c r="A77" s="534"/>
      <c r="B77" s="119" t="s">
        <v>205</v>
      </c>
      <c r="C77" s="268"/>
      <c r="D77" s="182"/>
      <c r="E77" s="113">
        <v>7.2984580048568661</v>
      </c>
      <c r="F77" s="115">
        <v>12202</v>
      </c>
      <c r="G77" s="114">
        <v>12165</v>
      </c>
      <c r="H77" s="114">
        <v>12801</v>
      </c>
      <c r="I77" s="114">
        <v>12753</v>
      </c>
      <c r="J77" s="140">
        <v>12623</v>
      </c>
      <c r="K77" s="114">
        <v>-421</v>
      </c>
      <c r="L77" s="116">
        <v>-3.3351818109799574</v>
      </c>
    </row>
    <row r="78" spans="1:12" s="110" customFormat="1" ht="15" customHeight="1" x14ac:dyDescent="0.2">
      <c r="A78" s="120"/>
      <c r="B78" s="119"/>
      <c r="C78" s="268" t="s">
        <v>106</v>
      </c>
      <c r="D78" s="182"/>
      <c r="E78" s="113">
        <v>58.908375676118666</v>
      </c>
      <c r="F78" s="115">
        <v>7188</v>
      </c>
      <c r="G78" s="114">
        <v>7060</v>
      </c>
      <c r="H78" s="114">
        <v>7624</v>
      </c>
      <c r="I78" s="114">
        <v>7556</v>
      </c>
      <c r="J78" s="140">
        <v>7340</v>
      </c>
      <c r="K78" s="114">
        <v>-152</v>
      </c>
      <c r="L78" s="116">
        <v>-2.0708446866485013</v>
      </c>
    </row>
    <row r="79" spans="1:12" s="110" customFormat="1" ht="15" customHeight="1" x14ac:dyDescent="0.2">
      <c r="A79" s="123"/>
      <c r="B79" s="124"/>
      <c r="C79" s="260" t="s">
        <v>107</v>
      </c>
      <c r="D79" s="261"/>
      <c r="E79" s="125">
        <v>41.091624323881334</v>
      </c>
      <c r="F79" s="143">
        <v>5014</v>
      </c>
      <c r="G79" s="144">
        <v>5105</v>
      </c>
      <c r="H79" s="144">
        <v>5177</v>
      </c>
      <c r="I79" s="144">
        <v>5197</v>
      </c>
      <c r="J79" s="145">
        <v>5283</v>
      </c>
      <c r="K79" s="144">
        <v>-269</v>
      </c>
      <c r="L79" s="146">
        <v>-5.0918038992996406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167186</v>
      </c>
      <c r="E11" s="114">
        <v>166815</v>
      </c>
      <c r="F11" s="114">
        <v>170300</v>
      </c>
      <c r="G11" s="114">
        <v>167721</v>
      </c>
      <c r="H11" s="140">
        <v>166377</v>
      </c>
      <c r="I11" s="115">
        <v>809</v>
      </c>
      <c r="J11" s="116">
        <v>0.48624509397332566</v>
      </c>
    </row>
    <row r="12" spans="1:15" s="110" customFormat="1" ht="24.95" customHeight="1" x14ac:dyDescent="0.2">
      <c r="A12" s="193" t="s">
        <v>132</v>
      </c>
      <c r="B12" s="194" t="s">
        <v>133</v>
      </c>
      <c r="C12" s="113">
        <v>0.62864115416362609</v>
      </c>
      <c r="D12" s="115">
        <v>1051</v>
      </c>
      <c r="E12" s="114">
        <v>1049</v>
      </c>
      <c r="F12" s="114">
        <v>1139</v>
      </c>
      <c r="G12" s="114">
        <v>1130</v>
      </c>
      <c r="H12" s="140">
        <v>1040</v>
      </c>
      <c r="I12" s="115">
        <v>11</v>
      </c>
      <c r="J12" s="116">
        <v>1.0576923076923077</v>
      </c>
    </row>
    <row r="13" spans="1:15" s="110" customFormat="1" ht="24.95" customHeight="1" x14ac:dyDescent="0.2">
      <c r="A13" s="193" t="s">
        <v>134</v>
      </c>
      <c r="B13" s="199" t="s">
        <v>214</v>
      </c>
      <c r="C13" s="113">
        <v>1.7806514899572932</v>
      </c>
      <c r="D13" s="115">
        <v>2977</v>
      </c>
      <c r="E13" s="114">
        <v>2940</v>
      </c>
      <c r="F13" s="114">
        <v>3038</v>
      </c>
      <c r="G13" s="114">
        <v>2995</v>
      </c>
      <c r="H13" s="140">
        <v>2900</v>
      </c>
      <c r="I13" s="115">
        <v>77</v>
      </c>
      <c r="J13" s="116">
        <v>2.6551724137931036</v>
      </c>
    </row>
    <row r="14" spans="1:15" s="287" customFormat="1" ht="24" customHeight="1" x14ac:dyDescent="0.2">
      <c r="A14" s="193" t="s">
        <v>215</v>
      </c>
      <c r="B14" s="199" t="s">
        <v>137</v>
      </c>
      <c r="C14" s="113">
        <v>35.52869259387748</v>
      </c>
      <c r="D14" s="115">
        <v>59399</v>
      </c>
      <c r="E14" s="114">
        <v>59785</v>
      </c>
      <c r="F14" s="114">
        <v>60483</v>
      </c>
      <c r="G14" s="114">
        <v>59504</v>
      </c>
      <c r="H14" s="140">
        <v>59396</v>
      </c>
      <c r="I14" s="115">
        <v>3</v>
      </c>
      <c r="J14" s="116">
        <v>5.0508451747592427E-3</v>
      </c>
      <c r="K14" s="110"/>
      <c r="L14" s="110"/>
      <c r="M14" s="110"/>
      <c r="N14" s="110"/>
      <c r="O14" s="110"/>
    </row>
    <row r="15" spans="1:15" s="110" customFormat="1" ht="24.75" customHeight="1" x14ac:dyDescent="0.2">
      <c r="A15" s="193" t="s">
        <v>216</v>
      </c>
      <c r="B15" s="199" t="s">
        <v>217</v>
      </c>
      <c r="C15" s="113">
        <v>5.0554472264424053</v>
      </c>
      <c r="D15" s="115">
        <v>8452</v>
      </c>
      <c r="E15" s="114">
        <v>8480</v>
      </c>
      <c r="F15" s="114">
        <v>8551</v>
      </c>
      <c r="G15" s="114">
        <v>8370</v>
      </c>
      <c r="H15" s="140">
        <v>8319</v>
      </c>
      <c r="I15" s="115">
        <v>133</v>
      </c>
      <c r="J15" s="116">
        <v>1.5987498497415555</v>
      </c>
    </row>
    <row r="16" spans="1:15" s="287" customFormat="1" ht="24.95" customHeight="1" x14ac:dyDescent="0.2">
      <c r="A16" s="193" t="s">
        <v>218</v>
      </c>
      <c r="B16" s="199" t="s">
        <v>141</v>
      </c>
      <c r="C16" s="113">
        <v>24.342947375976458</v>
      </c>
      <c r="D16" s="115">
        <v>40698</v>
      </c>
      <c r="E16" s="114">
        <v>41186</v>
      </c>
      <c r="F16" s="114">
        <v>41544</v>
      </c>
      <c r="G16" s="114">
        <v>40873</v>
      </c>
      <c r="H16" s="140">
        <v>40908</v>
      </c>
      <c r="I16" s="115">
        <v>-210</v>
      </c>
      <c r="J16" s="116">
        <v>-0.51334702258726894</v>
      </c>
      <c r="K16" s="110"/>
      <c r="L16" s="110"/>
      <c r="M16" s="110"/>
      <c r="N16" s="110"/>
      <c r="O16" s="110"/>
    </row>
    <row r="17" spans="1:15" s="110" customFormat="1" ht="24.95" customHeight="1" x14ac:dyDescent="0.2">
      <c r="A17" s="193" t="s">
        <v>219</v>
      </c>
      <c r="B17" s="199" t="s">
        <v>220</v>
      </c>
      <c r="C17" s="113">
        <v>6.1302979914586153</v>
      </c>
      <c r="D17" s="115">
        <v>10249</v>
      </c>
      <c r="E17" s="114">
        <v>10119</v>
      </c>
      <c r="F17" s="114">
        <v>10388</v>
      </c>
      <c r="G17" s="114">
        <v>10261</v>
      </c>
      <c r="H17" s="140">
        <v>10169</v>
      </c>
      <c r="I17" s="115">
        <v>80</v>
      </c>
      <c r="J17" s="116">
        <v>0.78670469072671845</v>
      </c>
    </row>
    <row r="18" spans="1:15" s="287" customFormat="1" ht="24.95" customHeight="1" x14ac:dyDescent="0.2">
      <c r="A18" s="201" t="s">
        <v>144</v>
      </c>
      <c r="B18" s="202" t="s">
        <v>145</v>
      </c>
      <c r="C18" s="113">
        <v>8.0323711315540773</v>
      </c>
      <c r="D18" s="115">
        <v>13429</v>
      </c>
      <c r="E18" s="114">
        <v>12809</v>
      </c>
      <c r="F18" s="114">
        <v>14216</v>
      </c>
      <c r="G18" s="114">
        <v>13815</v>
      </c>
      <c r="H18" s="140">
        <v>13120</v>
      </c>
      <c r="I18" s="115">
        <v>309</v>
      </c>
      <c r="J18" s="116">
        <v>2.3551829268292681</v>
      </c>
      <c r="K18" s="110"/>
      <c r="L18" s="110"/>
      <c r="M18" s="110"/>
      <c r="N18" s="110"/>
      <c r="O18" s="110"/>
    </row>
    <row r="19" spans="1:15" s="110" customFormat="1" ht="24.95" customHeight="1" x14ac:dyDescent="0.2">
      <c r="A19" s="193" t="s">
        <v>146</v>
      </c>
      <c r="B19" s="199" t="s">
        <v>147</v>
      </c>
      <c r="C19" s="113">
        <v>12.86291914394746</v>
      </c>
      <c r="D19" s="115">
        <v>21505</v>
      </c>
      <c r="E19" s="114">
        <v>21585</v>
      </c>
      <c r="F19" s="114">
        <v>21871</v>
      </c>
      <c r="G19" s="114">
        <v>21459</v>
      </c>
      <c r="H19" s="140">
        <v>21512</v>
      </c>
      <c r="I19" s="115">
        <v>-7</v>
      </c>
      <c r="J19" s="116">
        <v>-3.2539977686872446E-2</v>
      </c>
    </row>
    <row r="20" spans="1:15" s="287" customFormat="1" ht="24.95" customHeight="1" x14ac:dyDescent="0.2">
      <c r="A20" s="193" t="s">
        <v>148</v>
      </c>
      <c r="B20" s="199" t="s">
        <v>149</v>
      </c>
      <c r="C20" s="113">
        <v>3.5624992523297405</v>
      </c>
      <c r="D20" s="115">
        <v>5956</v>
      </c>
      <c r="E20" s="114">
        <v>5836</v>
      </c>
      <c r="F20" s="114">
        <v>6071</v>
      </c>
      <c r="G20" s="114">
        <v>6182</v>
      </c>
      <c r="H20" s="140">
        <v>6129</v>
      </c>
      <c r="I20" s="115">
        <v>-173</v>
      </c>
      <c r="J20" s="116">
        <v>-2.8226464349812366</v>
      </c>
      <c r="K20" s="110"/>
      <c r="L20" s="110"/>
      <c r="M20" s="110"/>
      <c r="N20" s="110"/>
      <c r="O20" s="110"/>
    </row>
    <row r="21" spans="1:15" s="110" customFormat="1" ht="24.95" customHeight="1" x14ac:dyDescent="0.2">
      <c r="A21" s="201" t="s">
        <v>150</v>
      </c>
      <c r="B21" s="202" t="s">
        <v>151</v>
      </c>
      <c r="C21" s="113">
        <v>2.632995585754788</v>
      </c>
      <c r="D21" s="115">
        <v>4402</v>
      </c>
      <c r="E21" s="114">
        <v>4446</v>
      </c>
      <c r="F21" s="114">
        <v>4572</v>
      </c>
      <c r="G21" s="114">
        <v>4588</v>
      </c>
      <c r="H21" s="140">
        <v>4421</v>
      </c>
      <c r="I21" s="115">
        <v>-19</v>
      </c>
      <c r="J21" s="116">
        <v>-0.4297670210359647</v>
      </c>
    </row>
    <row r="22" spans="1:15" s="110" customFormat="1" ht="24.95" customHeight="1" x14ac:dyDescent="0.2">
      <c r="A22" s="201" t="s">
        <v>152</v>
      </c>
      <c r="B22" s="199" t="s">
        <v>153</v>
      </c>
      <c r="C22" s="113">
        <v>1.0246073235797255</v>
      </c>
      <c r="D22" s="115">
        <v>1713</v>
      </c>
      <c r="E22" s="114">
        <v>1726</v>
      </c>
      <c r="F22" s="114">
        <v>1745</v>
      </c>
      <c r="G22" s="114">
        <v>1685</v>
      </c>
      <c r="H22" s="140">
        <v>1682</v>
      </c>
      <c r="I22" s="115">
        <v>31</v>
      </c>
      <c r="J22" s="116">
        <v>1.8430439952437574</v>
      </c>
    </row>
    <row r="23" spans="1:15" s="110" customFormat="1" ht="24.95" customHeight="1" x14ac:dyDescent="0.2">
      <c r="A23" s="193" t="s">
        <v>154</v>
      </c>
      <c r="B23" s="199" t="s">
        <v>155</v>
      </c>
      <c r="C23" s="113">
        <v>1.777660808919407</v>
      </c>
      <c r="D23" s="115">
        <v>2972</v>
      </c>
      <c r="E23" s="114">
        <v>3006</v>
      </c>
      <c r="F23" s="114">
        <v>3008</v>
      </c>
      <c r="G23" s="114">
        <v>2949</v>
      </c>
      <c r="H23" s="140">
        <v>2959</v>
      </c>
      <c r="I23" s="115">
        <v>13</v>
      </c>
      <c r="J23" s="116">
        <v>0.43933761405880367</v>
      </c>
    </row>
    <row r="24" spans="1:15" s="110" customFormat="1" ht="24.95" customHeight="1" x14ac:dyDescent="0.2">
      <c r="A24" s="193" t="s">
        <v>156</v>
      </c>
      <c r="B24" s="199" t="s">
        <v>221</v>
      </c>
      <c r="C24" s="113">
        <v>4.4465445671288268</v>
      </c>
      <c r="D24" s="115">
        <v>7434</v>
      </c>
      <c r="E24" s="114">
        <v>7376</v>
      </c>
      <c r="F24" s="114">
        <v>7342</v>
      </c>
      <c r="G24" s="114">
        <v>7165</v>
      </c>
      <c r="H24" s="140">
        <v>7114</v>
      </c>
      <c r="I24" s="115">
        <v>320</v>
      </c>
      <c r="J24" s="116">
        <v>4.4981726173741921</v>
      </c>
    </row>
    <row r="25" spans="1:15" s="110" customFormat="1" ht="24.95" customHeight="1" x14ac:dyDescent="0.2">
      <c r="A25" s="193" t="s">
        <v>222</v>
      </c>
      <c r="B25" s="204" t="s">
        <v>159</v>
      </c>
      <c r="C25" s="113">
        <v>2.3076094888327972</v>
      </c>
      <c r="D25" s="115">
        <v>3858</v>
      </c>
      <c r="E25" s="114">
        <v>3809</v>
      </c>
      <c r="F25" s="114">
        <v>3937</v>
      </c>
      <c r="G25" s="114">
        <v>3876</v>
      </c>
      <c r="H25" s="140">
        <v>3821</v>
      </c>
      <c r="I25" s="115">
        <v>37</v>
      </c>
      <c r="J25" s="116">
        <v>0.96833289714734361</v>
      </c>
    </row>
    <row r="26" spans="1:15" s="110" customFormat="1" ht="24.95" customHeight="1" x14ac:dyDescent="0.2">
      <c r="A26" s="201">
        <v>782.78300000000002</v>
      </c>
      <c r="B26" s="203" t="s">
        <v>160</v>
      </c>
      <c r="C26" s="113">
        <v>1.8350818848468173</v>
      </c>
      <c r="D26" s="115">
        <v>3068</v>
      </c>
      <c r="E26" s="114">
        <v>2987</v>
      </c>
      <c r="F26" s="114">
        <v>3685</v>
      </c>
      <c r="G26" s="114">
        <v>3928</v>
      </c>
      <c r="H26" s="140">
        <v>3991</v>
      </c>
      <c r="I26" s="115">
        <v>-923</v>
      </c>
      <c r="J26" s="116">
        <v>-23.127035830618894</v>
      </c>
    </row>
    <row r="27" spans="1:15" s="110" customFormat="1" ht="24.95" customHeight="1" x14ac:dyDescent="0.2">
      <c r="A27" s="193" t="s">
        <v>161</v>
      </c>
      <c r="B27" s="199" t="s">
        <v>223</v>
      </c>
      <c r="C27" s="113">
        <v>4.9926429246468009</v>
      </c>
      <c r="D27" s="115">
        <v>8347</v>
      </c>
      <c r="E27" s="114">
        <v>8330</v>
      </c>
      <c r="F27" s="114">
        <v>8299</v>
      </c>
      <c r="G27" s="114">
        <v>8101</v>
      </c>
      <c r="H27" s="140">
        <v>8023</v>
      </c>
      <c r="I27" s="115">
        <v>324</v>
      </c>
      <c r="J27" s="116">
        <v>4.0383896298142838</v>
      </c>
    </row>
    <row r="28" spans="1:15" s="110" customFormat="1" ht="24.95" customHeight="1" x14ac:dyDescent="0.2">
      <c r="A28" s="193" t="s">
        <v>163</v>
      </c>
      <c r="B28" s="199" t="s">
        <v>164</v>
      </c>
      <c r="C28" s="113">
        <v>2.7460433289868771</v>
      </c>
      <c r="D28" s="115">
        <v>4591</v>
      </c>
      <c r="E28" s="114">
        <v>4601</v>
      </c>
      <c r="F28" s="114">
        <v>4524</v>
      </c>
      <c r="G28" s="114">
        <v>4464</v>
      </c>
      <c r="H28" s="140">
        <v>4458</v>
      </c>
      <c r="I28" s="115">
        <v>133</v>
      </c>
      <c r="J28" s="116">
        <v>2.9834006280843428</v>
      </c>
    </row>
    <row r="29" spans="1:15" s="110" customFormat="1" ht="24.95" customHeight="1" x14ac:dyDescent="0.2">
      <c r="A29" s="193">
        <v>86</v>
      </c>
      <c r="B29" s="199" t="s">
        <v>165</v>
      </c>
      <c r="C29" s="113">
        <v>6.6255547713325278</v>
      </c>
      <c r="D29" s="115">
        <v>11077</v>
      </c>
      <c r="E29" s="114">
        <v>11099</v>
      </c>
      <c r="F29" s="114">
        <v>11000</v>
      </c>
      <c r="G29" s="114">
        <v>10764</v>
      </c>
      <c r="H29" s="140">
        <v>10747</v>
      </c>
      <c r="I29" s="115">
        <v>330</v>
      </c>
      <c r="J29" s="116">
        <v>3.0706243602865917</v>
      </c>
    </row>
    <row r="30" spans="1:15" s="110" customFormat="1" ht="24.95" customHeight="1" x14ac:dyDescent="0.2">
      <c r="A30" s="193">
        <v>87.88</v>
      </c>
      <c r="B30" s="204" t="s">
        <v>166</v>
      </c>
      <c r="C30" s="113">
        <v>6.9916141303697676</v>
      </c>
      <c r="D30" s="115">
        <v>11689</v>
      </c>
      <c r="E30" s="114">
        <v>11726</v>
      </c>
      <c r="F30" s="114">
        <v>11673</v>
      </c>
      <c r="G30" s="114">
        <v>11487</v>
      </c>
      <c r="H30" s="140">
        <v>11492</v>
      </c>
      <c r="I30" s="115">
        <v>197</v>
      </c>
      <c r="J30" s="116">
        <v>1.7142359902540898</v>
      </c>
    </row>
    <row r="31" spans="1:15" s="110" customFormat="1" ht="24.95" customHeight="1" x14ac:dyDescent="0.2">
      <c r="A31" s="193" t="s">
        <v>167</v>
      </c>
      <c r="B31" s="199" t="s">
        <v>168</v>
      </c>
      <c r="C31" s="113">
        <v>2.2232722835644134</v>
      </c>
      <c r="D31" s="115">
        <v>3717</v>
      </c>
      <c r="E31" s="114">
        <v>3704</v>
      </c>
      <c r="F31" s="114">
        <v>3696</v>
      </c>
      <c r="G31" s="114">
        <v>3628</v>
      </c>
      <c r="H31" s="140">
        <v>3571</v>
      </c>
      <c r="I31" s="115">
        <v>146</v>
      </c>
      <c r="J31" s="116">
        <v>4.0884906188742649</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0.62864115416362609</v>
      </c>
      <c r="D34" s="115">
        <v>1051</v>
      </c>
      <c r="E34" s="114">
        <v>1049</v>
      </c>
      <c r="F34" s="114">
        <v>1139</v>
      </c>
      <c r="G34" s="114">
        <v>1130</v>
      </c>
      <c r="H34" s="140">
        <v>1040</v>
      </c>
      <c r="I34" s="115">
        <v>11</v>
      </c>
      <c r="J34" s="116">
        <v>1.0576923076923077</v>
      </c>
    </row>
    <row r="35" spans="1:10" s="110" customFormat="1" ht="24.95" customHeight="1" x14ac:dyDescent="0.2">
      <c r="A35" s="292" t="s">
        <v>171</v>
      </c>
      <c r="B35" s="293" t="s">
        <v>172</v>
      </c>
      <c r="C35" s="113">
        <v>45.341715215388845</v>
      </c>
      <c r="D35" s="115">
        <v>75805</v>
      </c>
      <c r="E35" s="114">
        <v>75534</v>
      </c>
      <c r="F35" s="114">
        <v>77737</v>
      </c>
      <c r="G35" s="114">
        <v>76314</v>
      </c>
      <c r="H35" s="140">
        <v>75416</v>
      </c>
      <c r="I35" s="115">
        <v>389</v>
      </c>
      <c r="J35" s="116">
        <v>0.5158056645804604</v>
      </c>
    </row>
    <row r="36" spans="1:10" s="110" customFormat="1" ht="24.95" customHeight="1" x14ac:dyDescent="0.2">
      <c r="A36" s="294" t="s">
        <v>173</v>
      </c>
      <c r="B36" s="295" t="s">
        <v>174</v>
      </c>
      <c r="C36" s="125">
        <v>54.029045494239945</v>
      </c>
      <c r="D36" s="143">
        <v>90329</v>
      </c>
      <c r="E36" s="144">
        <v>90231</v>
      </c>
      <c r="F36" s="144">
        <v>91423</v>
      </c>
      <c r="G36" s="144">
        <v>90276</v>
      </c>
      <c r="H36" s="145">
        <v>89920</v>
      </c>
      <c r="I36" s="143">
        <v>409</v>
      </c>
      <c r="J36" s="146">
        <v>0.45484875444839856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2020-09-28T08:54:16Z</dcterms:created>
  <dcterms:modified xsi:type="dcterms:W3CDTF">2020-09-28T10:34:34Z</dcterms:modified>
</cp:coreProperties>
</file>