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K44" i="24"/>
  <c r="I44" i="24"/>
  <c r="D44" i="24"/>
  <c r="C44" i="24"/>
  <c r="M44" i="24" s="1"/>
  <c r="B44" i="24"/>
  <c r="J44" i="24" s="1"/>
  <c r="M43" i="24"/>
  <c r="K43" i="24"/>
  <c r="H43" i="24"/>
  <c r="G43" i="24"/>
  <c r="F43" i="24"/>
  <c r="E43" i="24"/>
  <c r="D43" i="24"/>
  <c r="C43" i="24"/>
  <c r="I43" i="24" s="1"/>
  <c r="B43" i="24"/>
  <c r="J43" i="24" s="1"/>
  <c r="K42" i="24"/>
  <c r="I42" i="24"/>
  <c r="H42" i="24"/>
  <c r="D42" i="24"/>
  <c r="C42" i="24"/>
  <c r="M42" i="24" s="1"/>
  <c r="B42" i="24"/>
  <c r="J42" i="24" s="1"/>
  <c r="M41" i="24"/>
  <c r="L41" i="24"/>
  <c r="K41" i="24"/>
  <c r="H41" i="24"/>
  <c r="G41" i="24"/>
  <c r="F41" i="24"/>
  <c r="E41" i="24"/>
  <c r="D41" i="24"/>
  <c r="C41" i="24"/>
  <c r="I41" i="24" s="1"/>
  <c r="B41" i="24"/>
  <c r="J41" i="24" s="1"/>
  <c r="L40" i="24"/>
  <c r="K40" i="24"/>
  <c r="I40" i="24"/>
  <c r="H40" i="24"/>
  <c r="D40" i="24"/>
  <c r="C40" i="24"/>
  <c r="M40" i="24" s="1"/>
  <c r="B40" i="24"/>
  <c r="J40" i="24" s="1"/>
  <c r="M36" i="24"/>
  <c r="L36" i="24"/>
  <c r="K36" i="24"/>
  <c r="J36" i="24"/>
  <c r="I36" i="24"/>
  <c r="H36" i="24"/>
  <c r="G36" i="24"/>
  <c r="F36" i="24"/>
  <c r="E36" i="24"/>
  <c r="D36" i="24"/>
  <c r="L57" i="15"/>
  <c r="K57" i="15"/>
  <c r="C38" i="24"/>
  <c r="C37" i="24"/>
  <c r="C35" i="24"/>
  <c r="C34" i="24"/>
  <c r="C33" i="24"/>
  <c r="C32" i="24"/>
  <c r="G32" i="24" s="1"/>
  <c r="C31" i="24"/>
  <c r="C30" i="24"/>
  <c r="G30" i="24" s="1"/>
  <c r="C29" i="24"/>
  <c r="C28" i="24"/>
  <c r="C27" i="24"/>
  <c r="C26" i="24"/>
  <c r="G26" i="24" s="1"/>
  <c r="C25" i="24"/>
  <c r="C24" i="24"/>
  <c r="C23" i="24"/>
  <c r="C22" i="24"/>
  <c r="G22" i="24" s="1"/>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B45" i="24" l="1"/>
  <c r="B39" i="24"/>
  <c r="B14" i="24"/>
  <c r="B6" i="24"/>
  <c r="K8" i="24"/>
  <c r="H8" i="24"/>
  <c r="F8" i="24"/>
  <c r="D8" i="24"/>
  <c r="J8" i="24"/>
  <c r="D17" i="24"/>
  <c r="J17" i="24"/>
  <c r="H17" i="24"/>
  <c r="K17" i="24"/>
  <c r="F17" i="24"/>
  <c r="D23" i="24"/>
  <c r="J23" i="24"/>
  <c r="H23" i="24"/>
  <c r="K23" i="24"/>
  <c r="F23" i="24"/>
  <c r="K26" i="24"/>
  <c r="J26" i="24"/>
  <c r="H26" i="24"/>
  <c r="F26" i="24"/>
  <c r="D26" i="24"/>
  <c r="F29" i="24"/>
  <c r="D29" i="24"/>
  <c r="J29" i="24"/>
  <c r="H29" i="24"/>
  <c r="K29" i="24"/>
  <c r="F35" i="24"/>
  <c r="D35" i="24"/>
  <c r="J35" i="24"/>
  <c r="H35" i="24"/>
  <c r="K35" i="24"/>
  <c r="G21" i="24"/>
  <c r="M21" i="24"/>
  <c r="E21" i="24"/>
  <c r="L21" i="24"/>
  <c r="I21" i="24"/>
  <c r="G27" i="24"/>
  <c r="M27" i="24"/>
  <c r="E27" i="24"/>
  <c r="L27" i="24"/>
  <c r="I27" i="24"/>
  <c r="G33" i="24"/>
  <c r="M33" i="24"/>
  <c r="E33" i="24"/>
  <c r="L33" i="24"/>
  <c r="I33" i="24"/>
  <c r="D7" i="24"/>
  <c r="J7" i="24"/>
  <c r="H7" i="24"/>
  <c r="F7" i="24"/>
  <c r="K7" i="24"/>
  <c r="K20" i="24"/>
  <c r="H20" i="24"/>
  <c r="F20" i="24"/>
  <c r="D20" i="24"/>
  <c r="J20" i="24"/>
  <c r="G15" i="24"/>
  <c r="M15" i="24"/>
  <c r="E15" i="24"/>
  <c r="L15" i="24"/>
  <c r="I15" i="24"/>
  <c r="F33" i="24"/>
  <c r="D33" i="24"/>
  <c r="J33" i="24"/>
  <c r="H33" i="24"/>
  <c r="K33" i="24"/>
  <c r="M38" i="24"/>
  <c r="E38" i="24"/>
  <c r="L38" i="24"/>
  <c r="G38" i="24"/>
  <c r="I38" i="24"/>
  <c r="D15" i="24"/>
  <c r="J15" i="24"/>
  <c r="H15" i="24"/>
  <c r="K15" i="24"/>
  <c r="F15" i="24"/>
  <c r="K18" i="24"/>
  <c r="H18" i="24"/>
  <c r="F18" i="24"/>
  <c r="D18" i="24"/>
  <c r="J18" i="24"/>
  <c r="D21" i="24"/>
  <c r="J21" i="24"/>
  <c r="H21" i="24"/>
  <c r="K21" i="24"/>
  <c r="F21" i="24"/>
  <c r="F27" i="24"/>
  <c r="D27" i="24"/>
  <c r="J27" i="24"/>
  <c r="H27" i="24"/>
  <c r="K27" i="24"/>
  <c r="K30" i="24"/>
  <c r="J30" i="24"/>
  <c r="H30" i="24"/>
  <c r="F30" i="24"/>
  <c r="D30" i="24"/>
  <c r="H37" i="24"/>
  <c r="F37" i="24"/>
  <c r="D37" i="24"/>
  <c r="K37" i="24"/>
  <c r="J37" i="24"/>
  <c r="G7" i="24"/>
  <c r="M7" i="24"/>
  <c r="E7" i="24"/>
  <c r="L7" i="24"/>
  <c r="I7" i="24"/>
  <c r="G19" i="24"/>
  <c r="M19" i="24"/>
  <c r="E19" i="24"/>
  <c r="L19" i="24"/>
  <c r="I19" i="24"/>
  <c r="G25" i="24"/>
  <c r="M25" i="24"/>
  <c r="E25" i="24"/>
  <c r="L25" i="24"/>
  <c r="I25" i="24"/>
  <c r="G31" i="24"/>
  <c r="M31" i="24"/>
  <c r="E31" i="24"/>
  <c r="L31" i="24"/>
  <c r="I31" i="24"/>
  <c r="F25" i="24"/>
  <c r="D25" i="24"/>
  <c r="J25" i="24"/>
  <c r="H25" i="24"/>
  <c r="K25" i="24"/>
  <c r="F31" i="24"/>
  <c r="D31" i="24"/>
  <c r="J31" i="24"/>
  <c r="H31" i="24"/>
  <c r="K31" i="24"/>
  <c r="K34" i="24"/>
  <c r="J34" i="24"/>
  <c r="H34" i="24"/>
  <c r="F34" i="24"/>
  <c r="D34" i="24"/>
  <c r="D38" i="24"/>
  <c r="K38" i="24"/>
  <c r="J38" i="24"/>
  <c r="H38" i="24"/>
  <c r="F38" i="24"/>
  <c r="I8" i="24"/>
  <c r="M8" i="24"/>
  <c r="E8" i="24"/>
  <c r="L8" i="24"/>
  <c r="G8" i="24"/>
  <c r="G9" i="24"/>
  <c r="M9" i="24"/>
  <c r="E9" i="24"/>
  <c r="L9" i="24"/>
  <c r="I9" i="24"/>
  <c r="G29" i="24"/>
  <c r="M29" i="24"/>
  <c r="E29" i="24"/>
  <c r="L29" i="24"/>
  <c r="I29" i="24"/>
  <c r="G35" i="24"/>
  <c r="M35" i="24"/>
  <c r="E35" i="24"/>
  <c r="L35" i="24"/>
  <c r="I35" i="24"/>
  <c r="K16" i="24"/>
  <c r="H16" i="24"/>
  <c r="F16" i="24"/>
  <c r="D16" i="24"/>
  <c r="J16" i="24"/>
  <c r="D19" i="24"/>
  <c r="J19" i="24"/>
  <c r="H19" i="24"/>
  <c r="F19" i="24"/>
  <c r="K19" i="24"/>
  <c r="K22" i="24"/>
  <c r="H22" i="24"/>
  <c r="F22" i="24"/>
  <c r="D22" i="24"/>
  <c r="J22" i="24"/>
  <c r="K28" i="24"/>
  <c r="J28" i="24"/>
  <c r="H28" i="24"/>
  <c r="F28" i="24"/>
  <c r="D28" i="24"/>
  <c r="G17" i="24"/>
  <c r="M17" i="24"/>
  <c r="E17" i="24"/>
  <c r="L17" i="24"/>
  <c r="I17" i="24"/>
  <c r="G23" i="24"/>
  <c r="M23" i="24"/>
  <c r="E23" i="24"/>
  <c r="L23" i="24"/>
  <c r="I23" i="24"/>
  <c r="D9" i="24"/>
  <c r="J9" i="24"/>
  <c r="H9" i="24"/>
  <c r="K9" i="24"/>
  <c r="F9" i="24"/>
  <c r="K24" i="24"/>
  <c r="J24" i="24"/>
  <c r="H24" i="24"/>
  <c r="F24" i="24"/>
  <c r="D24" i="24"/>
  <c r="K32" i="24"/>
  <c r="J32" i="24"/>
  <c r="H32" i="24"/>
  <c r="F32" i="24"/>
  <c r="D32" i="24"/>
  <c r="I20" i="24"/>
  <c r="M20" i="24"/>
  <c r="E20" i="24"/>
  <c r="L20" i="24"/>
  <c r="I28" i="24"/>
  <c r="M28" i="24"/>
  <c r="E28" i="24"/>
  <c r="L28" i="24"/>
  <c r="I37" i="24"/>
  <c r="G37" i="24"/>
  <c r="L37" i="24"/>
  <c r="E37" i="24"/>
  <c r="G20" i="24"/>
  <c r="M37" i="24"/>
  <c r="I18" i="24"/>
  <c r="M18" i="24"/>
  <c r="E18" i="24"/>
  <c r="L18" i="24"/>
  <c r="I26" i="24"/>
  <c r="M26" i="24"/>
  <c r="E26" i="24"/>
  <c r="L26" i="24"/>
  <c r="I34" i="24"/>
  <c r="M34" i="24"/>
  <c r="E34" i="24"/>
  <c r="L34" i="24"/>
  <c r="G28"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G18" i="24"/>
  <c r="G34" i="24"/>
  <c r="I16" i="24"/>
  <c r="M16" i="24"/>
  <c r="E16" i="24"/>
  <c r="L16" i="24"/>
  <c r="I24" i="24"/>
  <c r="M24" i="24"/>
  <c r="E24" i="24"/>
  <c r="L24" i="24"/>
  <c r="I32" i="24"/>
  <c r="M32" i="24"/>
  <c r="E32" i="24"/>
  <c r="L32" i="24"/>
  <c r="G24" i="24"/>
  <c r="G16" i="24"/>
  <c r="C14" i="24"/>
  <c r="C6" i="24"/>
  <c r="I22" i="24"/>
  <c r="M22" i="24"/>
  <c r="E22" i="24"/>
  <c r="L22" i="24"/>
  <c r="I30" i="24"/>
  <c r="M30" i="24"/>
  <c r="E30" i="24"/>
  <c r="L30" i="24"/>
  <c r="C45" i="24"/>
  <c r="C39"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J77" i="24" s="1"/>
  <c r="I75" i="24"/>
  <c r="I77" i="24" s="1"/>
  <c r="F40" i="24"/>
  <c r="F42" i="24"/>
  <c r="F44" i="24"/>
  <c r="G40" i="24"/>
  <c r="G42" i="24"/>
  <c r="G44" i="24"/>
  <c r="L43" i="24"/>
  <c r="H44" i="24"/>
  <c r="L42" i="24"/>
  <c r="E40" i="24"/>
  <c r="E42" i="24"/>
  <c r="E44" i="24"/>
  <c r="I45" i="24" l="1"/>
  <c r="G45" i="24"/>
  <c r="M45" i="24"/>
  <c r="E45" i="24"/>
  <c r="L45" i="24"/>
  <c r="I14" i="24"/>
  <c r="M14" i="24"/>
  <c r="E14" i="24"/>
  <c r="L14" i="24"/>
  <c r="G14" i="24"/>
  <c r="J79" i="24"/>
  <c r="J78" i="24"/>
  <c r="I6" i="24"/>
  <c r="M6" i="24"/>
  <c r="E6" i="24"/>
  <c r="L6" i="24"/>
  <c r="G6" i="24"/>
  <c r="I39" i="24"/>
  <c r="G39" i="24"/>
  <c r="L39" i="24"/>
  <c r="M39" i="24"/>
  <c r="E39" i="24"/>
  <c r="K6" i="24"/>
  <c r="H6" i="24"/>
  <c r="F6" i="24"/>
  <c r="D6" i="24"/>
  <c r="J6" i="24"/>
  <c r="K14" i="24"/>
  <c r="H14" i="24"/>
  <c r="F14" i="24"/>
  <c r="D14" i="24"/>
  <c r="J14" i="24"/>
  <c r="H39" i="24"/>
  <c r="F39" i="24"/>
  <c r="D39" i="24"/>
  <c r="K39" i="24"/>
  <c r="J39" i="24"/>
  <c r="I78" i="24"/>
  <c r="I79" i="24"/>
  <c r="K77" i="24"/>
  <c r="H45" i="24"/>
  <c r="F45" i="24"/>
  <c r="D45" i="24"/>
  <c r="K45" i="24"/>
  <c r="J45" i="24"/>
  <c r="K79" i="24" l="1"/>
  <c r="K78" i="24"/>
  <c r="I81" i="24" s="1"/>
  <c r="I83" i="24"/>
  <c r="I82" i="24"/>
</calcChain>
</file>

<file path=xl/sharedStrings.xml><?xml version="1.0" encoding="utf-8"?>
<sst xmlns="http://schemas.openxmlformats.org/spreadsheetml/2006/main" count="1643" uniqueCount="521">
  <si>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</si>
  <si>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</si>
  <si>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</si>
  <si>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</si>
  <si>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</si>
  <si>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</si>
  <si>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</si>
  <si>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</si>
  <si>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</si>
  <si>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</si>
  <si>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</si>
  <si>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</si>
  <si>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</si>
  <si>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Schweinfurt (747)</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</si>
  <si>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</si>
  <si>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</si>
  <si>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</si>
  <si>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</si>
  <si>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</si>
  <si>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</si>
  <si>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</si>
  <si>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</si>
  <si>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</si>
  <si>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</si>
  <si>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</si>
  <si>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</si>
  <si>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</si>
  <si>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</si>
  <si>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</si>
  <si>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</si>
  <si>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</si>
  <si>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</si>
  <si>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</si>
  <si>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</si>
  <si>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</si>
  <si>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</si>
  <si>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</si>
  <si>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</si>
  <si>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</si>
  <si>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</si>
  <si>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</si>
  <si>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</si>
  <si>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</si>
  <si>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</si>
  <si>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</si>
  <si>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</si>
  <si>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</si>
  <si>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</si>
  <si>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</si>
  <si>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</si>
  <si>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</si>
  <si>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</si>
  <si>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</si>
  <si>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</si>
  <si>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</si>
  <si>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</si>
  <si>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</si>
  <si>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</si>
  <si>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</si>
  <si>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</si>
  <si>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</si>
  <si>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</si>
  <si>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</si>
  <si>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</si>
  <si>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</si>
  <si>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</si>
  <si>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</si>
  <si>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</si>
  <si>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</si>
  <si>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</si>
  <si>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</si>
  <si>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</si>
  <si>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</si>
  <si>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</si>
  <si>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</si>
  <si>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</si>
  <si>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</si>
  <si>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</si>
  <si>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</si>
  <si>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</si>
  <si>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</si>
  <si>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</si>
  <si>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</si>
  <si>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</si>
  <si>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</si>
  <si>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</si>
  <si>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</si>
  <si>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</si>
  <si>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</si>
  <si>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</si>
  <si>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</si>
  <si>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</si>
  <si>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Schweinfurt (747);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</si>
  <si>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</si>
  <si>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</si>
  <si>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</si>
  <si>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</si>
  <si>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</si>
  <si>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</si>
  <si>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</si>
  <si>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</si>
  <si>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</si>
  <si>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</si>
  <si>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</si>
  <si>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</si>
  <si>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</si>
  <si>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</si>
  <si>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</si>
  <si>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</si>
  <si>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</si>
  <si>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</si>
  <si>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</si>
  <si>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</si>
  <si>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</si>
  <si>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</si>
  <si>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</si>
  <si>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</si>
  <si>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</si>
  <si>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</si>
  <si>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</si>
  <si>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</si>
  <si>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</si>
  <si>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</si>
  <si>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</si>
  <si>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</si>
  <si>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</si>
  <si>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</si>
  <si>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</si>
  <si>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</si>
  <si>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</si>
  <si>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</si>
  <si>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</si>
  <si>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</si>
  <si>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</si>
  <si>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</si>
  <si>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</si>
  <si>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</si>
  <si>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</si>
  <si>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</si>
  <si>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</si>
  <si>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</si>
  <si>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</si>
  <si>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</si>
  <si>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</si>
  <si>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</si>
  <si>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</si>
  <si>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</si>
  <si>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</si>
  <si>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</si>
  <si>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</si>
  <si>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</si>
  <si>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</si>
  <si>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</si>
  <si>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</si>
  <si>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</si>
  <si>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</si>
  <si>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</si>
  <si>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</si>
  <si>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</si>
  <si>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</si>
  <si>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</si>
  <si>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</si>
  <si>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</si>
  <si>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</si>
  <si>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</si>
  <si>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</si>
  <si>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</si>
  <si>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</si>
  <si>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</si>
  <si>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</si>
  <si>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</si>
  <si>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</si>
  <si>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</si>
  <si>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</si>
  <si>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</si>
  <si>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</si>
  <si>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</si>
  <si>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</si>
  <si>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</si>
  <si>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</si>
  <si>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</si>
  <si>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</si>
  <si>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</si>
  <si>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Schweinfurt (747)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</si>
  <si>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</si>
  <si>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</si>
  <si>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</si>
  <si>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</si>
  <si>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</si>
  <si>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</si>
  <si>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</si>
  <si>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</si>
  <si>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</si>
  <si>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</si>
  <si>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</si>
  <si>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</si>
  <si>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</si>
  <si>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</si>
  <si>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</si>
  <si>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</si>
  <si>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</si>
  <si>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</si>
  <si>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</si>
  <si>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</si>
  <si>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</si>
  <si>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</si>
  <si>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</si>
  <si>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</si>
  <si>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</si>
  <si>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</si>
  <si>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</si>
  <si>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</si>
  <si>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</si>
  <si>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</si>
  <si>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</si>
  <si>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</si>
  <si>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</si>
  <si>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</si>
  <si>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</si>
  <si>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</si>
  <si>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</si>
  <si>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</si>
  <si>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</si>
  <si>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</si>
  <si>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</si>
  <si>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</si>
  <si>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</si>
  <si>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</si>
  <si>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</si>
  <si>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</si>
  <si>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</si>
  <si>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</si>
  <si>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</si>
  <si>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</si>
  <si>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</si>
  <si>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</si>
  <si>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</si>
  <si>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</si>
  <si>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</si>
  <si>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</si>
  <si>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</si>
  <si>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</si>
  <si>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</si>
  <si>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</si>
  <si>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</si>
  <si>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</si>
  <si>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</si>
  <si>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</si>
  <si>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</si>
  <si>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</si>
  <si>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</si>
  <si>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</si>
  <si>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</si>
  <si>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</si>
  <si>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</si>
  <si>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</si>
  <si>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</si>
  <si>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</si>
  <si>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</si>
  <si>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</si>
  <si>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</si>
  <si>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</si>
  <si>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</si>
  <si>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</si>
  <si>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</si>
  <si>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</si>
  <si>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</si>
  <si>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</si>
  <si>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</si>
  <si>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</si>
  <si>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</si>
  <si>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</si>
  <si>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</si>
  <si>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</si>
  <si>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</si>
  <si>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</si>
  <si>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</si>
  <si>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</si>
  <si>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</si>
  <si>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</si>
  <si>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</si>
  <si>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</si>
  <si>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</si>
  <si>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</si>
  <si>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</si>
  <si>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</si>
  <si>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</si>
  <si>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</si>
  <si>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</si>
  <si>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</si>
  <si>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</si>
  <si>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</si>
  <si>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</si>
  <si>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</si>
  <si>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</si>
  <si>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</si>
  <si>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</si>
  <si>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</si>
  <si>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</si>
  <si>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</si>
  <si>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</si>
  <si>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</si>
  <si>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</si>
  <si>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</si>
  <si>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</si>
  <si>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</si>
  <si>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</si>
  <si>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</si>
  <si>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</si>
  <si>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</si>
  <si>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</si>
  <si>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</si>
  <si>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</si>
  <si>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</si>
  <si>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</si>
  <si>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</si>
  <si>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</si>
  <si>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</si>
  <si>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</si>
  <si>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</si>
  <si>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</si>
  <si>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</si>
  <si>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</si>
  <si>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</si>
  <si>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</si>
  <si>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</si>
  <si>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</si>
  <si>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Schweinfurt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</si>
  <si>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</si>
  <si>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</si>
  <si>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</si>
  <si>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</si>
  <si>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</si>
  <si>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</si>
  <si>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</si>
  <si>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</si>
  <si>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</si>
  <si>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</si>
  <si>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</si>
  <si>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</si>
  <si>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</si>
  <si>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</si>
  <si>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</si>
  <si>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</si>
  <si>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</si>
  <si>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</si>
  <si>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</si>
  <si>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</si>
  <si>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</si>
  <si>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</si>
  <si>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</si>
  <si>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</si>
  <si>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</si>
  <si>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</si>
  <si>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</si>
  <si>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</si>
  <si>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</si>
  <si>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</si>
  <si>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</si>
  <si>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</si>
  <si>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</si>
  <si>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</si>
  <si>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</si>
  <si>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</si>
  <si>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</si>
  <si>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</si>
  <si>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</si>
  <si>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</si>
  <si>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</si>
  <si>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</si>
  <si>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</si>
  <si>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</si>
  <si>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</si>
  <si>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</si>
  <si>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Schweinfurt (747);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</si>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</sst>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{8CF4D02E-1C27-41BF-8188-DE983EADADD3}</c15:txfldGUID>
                      <c15:f>Daten_Diagramme!$D$6</c15:f>
                      <c15:dlblFieldTableCache>
                        <c:ptCount val="1"/>
                        <c:pt idx="0">
                          <c:v>0.4</c:v>
                        </c:pt>
                      </c15:dlblFieldTableCache>
                    </c15:dlblFTEntry>
                  </c15:dlblFieldTable>
                  <c15:showDataLabelsRange val="0"/>
                </c:ext>
                <c:ext xmlns:c16="http://schemas.microsoft.com/office/drawing/2014/chart" uri="{C3380CC4-5D6E-409C-BE32-E72D297353CC}">
                  <c16:uniqueId val="{00000000-DFEC-4D93-915B-D4336ABB3A66}"/>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{D3F73301-7C73-44CE-BC01-CB70CB683C87}</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DFEC-4D93-915B-D4336ABB3A66}"/>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{76390D83-042A-457C-8120-737A5938C7C8}</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DFEC-4D93-915B-D4336ABB3A66}"/>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{176668E9-5266-4C9A-B4AB-259D4D0EB6BC}</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DFEC-4D93-915B-D4336ABB3A66}"/>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0.35416196706519287</c:v>
                </c:pt>
                <c:pt idx="1">
                  <c:v>1.0013227114154917</c:v>
                </c:pt>
                <c:pt idx="2">
                  <c:v>1.1186464311118853</c:v>
                </c:pt>
                <c:pt idx="3">
                  <c:v>1.0875687030768</c:v>
                </c:pt>
              </c:numCache>
            </c:numRef>
          </c:val>
          <c:extLst>
            <c:ext xmlns:c16="http://schemas.microsoft.com/office/drawing/2014/chart" uri="{C3380CC4-5D6E-409C-BE32-E72D297353CC}">
              <c16:uniqueId val="{00000004-DFEC-4D93-915B-D4336ABB3A66}"/>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{B341D5CC-F238-4E8C-A74C-D7366418FC90}</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DFEC-4D93-915B-D4336ABB3A66}"/>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{E92423B8-D588-4B91-ACED-6FFD66D89F06}</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DFEC-4D93-915B-D4336ABB3A66}"/>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{D9651B4F-CEC9-4E39-9470-3380A4E7EFA9}</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DFEC-4D93-915B-D4336ABB3A66}"/>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{96F9B3FF-992F-4F88-8704-B10DC6C1A814}</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DFEC-4D93-915B-D4336ABB3A6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DFEC-4D93-915B-D4336ABB3A66}"/>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FEC-4D93-915B-D4336ABB3A66}"/>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{88C2ED8B-21EC-43F7-A752-3FD8798D7BDE}</c15:txfldGUID>
                      <c15:f>Daten_Diagramme!$E$6</c15:f>
                      <c15:dlblFieldTableCache>
                        <c:ptCount val="1"/>
                        <c:pt idx="0">
                          <c:v>-1.2</c:v>
                        </c:pt>
                      </c15:dlblFieldTableCache>
                    </c15:dlblFTEntry>
                  </c15:dlblFieldTable>
                  <c15:showDataLabelsRange val="0"/>
                </c:ext>
                <c:ext xmlns:c16="http://schemas.microsoft.com/office/drawing/2014/chart" uri="{C3380CC4-5D6E-409C-BE32-E72D297353CC}">
                  <c16:uniqueId val="{00000000-5555-4578-983E-4CE955AE2134}"/>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{AC821C73-4080-494F-9663-ED3674C3F6AC}</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5555-4578-983E-4CE955AE2134}"/>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{07D20196-B1CC-4615-8A19-FA4DFBECB9BA}</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5555-4578-983E-4CE955AE2134}"/>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{3DA8F8E0-B02D-4C0C-8617-4772B41C49E8}</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5555-4578-983E-4CE955AE213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-1.1856189699035184</c:v>
                </c:pt>
                <c:pt idx="1">
                  <c:v>-1.8915068707011207</c:v>
                </c:pt>
                <c:pt idx="2">
                  <c:v>-2.7637010795899166</c:v>
                </c:pt>
                <c:pt idx="3">
                  <c:v>-2.8655893304673015</c:v>
                </c:pt>
              </c:numCache>
            </c:numRef>
          </c:val>
          <c:extLst>
            <c:ext xmlns:c16="http://schemas.microsoft.com/office/drawing/2014/chart" uri="{C3380CC4-5D6E-409C-BE32-E72D297353CC}">
              <c16:uniqueId val="{00000004-5555-4578-983E-4CE955AE2134}"/>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{C11AC7B7-056A-4494-85A2-D9531E3C165A}</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5555-4578-983E-4CE955AE2134}"/>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{3E861B74-8671-4B9E-A0E1-F56C230EACA6}</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5555-4578-983E-4CE955AE2134}"/>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{6E52DB6F-7102-4A3F-A62A-E958A485E973}</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5555-4578-983E-4CE955AE2134}"/>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{FD75D853-1900-4D1C-8E1B-56B74E4388CF}</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5555-4578-983E-4CE955AE213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5555-4578-983E-4CE955AE2134}"/>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5555-4578-983E-4CE955AE2134}"/>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{636E1D02-037E-408B-82DD-00249BFFD9AC}</c15:txfldGUID>
                      <c15:f>Daten_Diagramme!$D$14</c15:f>
                      <c15:dlblFieldTableCache>
                        <c:ptCount val="1"/>
                        <c:pt idx="0">
                          <c:v>0.4</c:v>
                        </c:pt>
                      </c15:dlblFieldTableCache>
                    </c15:dlblFTEntry>
                  </c15:dlblFieldTable>
                  <c15:showDataLabelsRange val="0"/>
                </c:ext>
                <c:ext xmlns:c16="http://schemas.microsoft.com/office/drawing/2014/chart" uri="{C3380CC4-5D6E-409C-BE32-E72D297353CC}">
                  <c16:uniqueId val="{00000000-BEA1-4550-953E-3DBC80403F3A}"/>
                </c:ext>
              </c:extLst>
            </c:dLbl>
            <c:dLbl>
              <c:idx val="1"/>
              <c:tx>
                <c:strRef>
                  <c:f>Daten_Diagramme!$D$15</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{458BCAC3-B50F-40B9-B827-1A8A47D595A5}</c15:txfldGUID>
                      <c15:f>Daten_Diagramme!$D$15</c15:f>
                      <c15:dlblFieldTableCache>
                        <c:ptCount val="1"/>
                        <c:pt idx="0">
                          <c:v>2.0</c:v>
                        </c:pt>
                      </c15:dlblFieldTableCache>
                    </c15:dlblFTEntry>
                  </c15:dlblFieldTable>
                  <c15:showDataLabelsRange val="0"/>
                </c:ext>
                <c:ext xmlns:c16="http://schemas.microsoft.com/office/drawing/2014/chart" uri="{C3380CC4-5D6E-409C-BE32-E72D297353CC}">
                  <c16:uniqueId val="{00000001-BEA1-4550-953E-3DBC80403F3A}"/>
                </c:ext>
              </c:extLst>
            </c:dLbl>
            <c:dLbl>
              <c:idx val="2"/>
              <c:tx>
                <c:strRef>
                  <c:f>Daten_Diagramme!$D$16</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{4B185384-3767-41DC-B8B9-BC3EDF1001A1}</c15:txfldGUID>
                      <c15:f>Daten_Diagramme!$D$16</c15:f>
                      <c15:dlblFieldTableCache>
                        <c:ptCount val="1"/>
                        <c:pt idx="0">
                          <c:v>3.2</c:v>
                        </c:pt>
                      </c15:dlblFieldTableCache>
                    </c15:dlblFTEntry>
                  </c15:dlblFieldTable>
                  <c15:showDataLabelsRange val="0"/>
                </c:ext>
                <c:ext xmlns:c16="http://schemas.microsoft.com/office/drawing/2014/chart" uri="{C3380CC4-5D6E-409C-BE32-E72D297353CC}">
                  <c16:uniqueId val="{00000002-BEA1-4550-953E-3DBC80403F3A}"/>
                </c:ext>
              </c:extLst>
            </c:dLbl>
            <c:dLbl>
              <c:idx val="3"/>
              <c:tx>
                <c:strRef>
                  <c:f>Daten_Diagramme!$D$17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{180EF793-1390-4AD5-9704-74000C3601A7}</c15:txfldGUID>
                      <c15:f>Daten_Diagramme!$D$17</c15:f>
                      <c15:dlblFieldTableCache>
                        <c:ptCount val="1"/>
                        <c:pt idx="0">
                          <c:v>-2.6</c:v>
                        </c:pt>
                      </c15:dlblFieldTableCache>
                    </c15:dlblFTEntry>
                  </c15:dlblFieldTable>
                  <c15:showDataLabelsRange val="0"/>
                </c:ext>
                <c:ext xmlns:c16="http://schemas.microsoft.com/office/drawing/2014/chart" uri="{C3380CC4-5D6E-409C-BE32-E72D297353CC}">
                  <c16:uniqueId val="{00000003-BEA1-4550-953E-3DBC80403F3A}"/>
                </c:ext>
              </c:extLst>
            </c:dLbl>
            <c:dLbl>
              <c:idx val="4"/>
              <c:tx>
                <c:strRef>
                  <c:f>Daten_Diagramme!$D$18</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{5A820E88-C980-47A0-8AE4-4CCD75B8A315}</c15:txfldGUID>
                      <c15:f>Daten_Diagramme!$D$18</c15:f>
                      <c15:dlblFieldTableCache>
                        <c:ptCount val="1"/>
                        <c:pt idx="0">
                          <c:v>-0.1</c:v>
                        </c:pt>
                      </c15:dlblFieldTableCache>
                    </c15:dlblFTEntry>
                  </c15:dlblFieldTable>
                  <c15:showDataLabelsRange val="0"/>
                </c:ext>
                <c:ext xmlns:c16="http://schemas.microsoft.com/office/drawing/2014/chart" uri="{C3380CC4-5D6E-409C-BE32-E72D297353CC}">
                  <c16:uniqueId val="{00000004-BEA1-4550-953E-3DBC80403F3A}"/>
                </c:ext>
              </c:extLst>
            </c:dLbl>
            <c:dLbl>
              <c:idx val="5"/>
              <c:tx>
                <c:strRef>
                  <c:f>Daten_Diagramme!$D$19</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{13B438B7-DEC9-4F8A-976A-BE63A6AB9C65}</c15:txfldGUID>
                      <c15:f>Daten_Diagramme!$D$19</c15:f>
                      <c15:dlblFieldTableCache>
                        <c:ptCount val="1"/>
                        <c:pt idx="0">
                          <c:v>-3.8</c:v>
                        </c:pt>
                      </c15:dlblFieldTableCache>
                    </c15:dlblFTEntry>
                  </c15:dlblFieldTable>
                  <c15:showDataLabelsRange val="0"/>
                </c:ext>
                <c:ext xmlns:c16="http://schemas.microsoft.com/office/drawing/2014/chart" uri="{C3380CC4-5D6E-409C-BE32-E72D297353CC}">
                  <c16:uniqueId val="{00000005-BEA1-4550-953E-3DBC80403F3A}"/>
                </c:ext>
              </c:extLst>
            </c:dLbl>
            <c:dLbl>
              <c:idx val="6"/>
              <c:tx>
                <c:strRef>
                  <c:f>Daten_Diagramme!$D$20</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{41161149-C64D-4BDA-B7C8-14D3DB79A343}</c15:txfldGUID>
                      <c15:f>Daten_Diagramme!$D$20</c15:f>
                      <c15:dlblFieldTableCache>
                        <c:ptCount val="1"/>
                        <c:pt idx="0">
                          <c:v>2.3</c:v>
                        </c:pt>
                      </c15:dlblFieldTableCache>
                    </c15:dlblFTEntry>
                  </c15:dlblFieldTable>
                  <c15:showDataLabelsRange val="0"/>
                </c:ext>
                <c:ext xmlns:c16="http://schemas.microsoft.com/office/drawing/2014/chart" uri="{C3380CC4-5D6E-409C-BE32-E72D297353CC}">
                  <c16:uniqueId val="{00000006-BEA1-4550-953E-3DBC80403F3A}"/>
                </c:ext>
              </c:extLst>
            </c:dLbl>
            <c:dLbl>
              <c:idx val="7"/>
              <c:tx>
                <c:strRef>
                  <c:f>Daten_Diagramme!$D$21</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{4378B9DB-5765-4245-9A84-C9C6AD43574C}</c15:txfldGUID>
                      <c15:f>Daten_Diagramme!$D$21</c15:f>
                      <c15:dlblFieldTableCache>
                        <c:ptCount val="1"/>
                        <c:pt idx="0">
                          <c:v>0.5</c:v>
                        </c:pt>
                      </c15:dlblFieldTableCache>
                    </c15:dlblFTEntry>
                  </c15:dlblFieldTable>
                  <c15:showDataLabelsRange val="0"/>
                </c:ext>
                <c:ext xmlns:c16="http://schemas.microsoft.com/office/drawing/2014/chart" uri="{C3380CC4-5D6E-409C-BE32-E72D297353CC}">
                  <c16:uniqueId val="{00000007-BEA1-4550-953E-3DBC80403F3A}"/>
                </c:ext>
              </c:extLst>
            </c:dLbl>
            <c:dLbl>
              <c:idx val="8"/>
              <c:tx>
                <c:strRef>
                  <c:f>Daten_Diagramme!$D$22</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{4631EF81-318A-4D67-946F-88035CBA5BE3}</c15:txfldGUID>
                      <c15:f>Daten_Diagramme!$D$22</c15:f>
                      <c15:dlblFieldTableCache>
                        <c:ptCount val="1"/>
                        <c:pt idx="0">
                          <c:v>4.0</c:v>
                        </c:pt>
                      </c15:dlblFieldTableCache>
                    </c15:dlblFTEntry>
                  </c15:dlblFieldTable>
                  <c15:showDataLabelsRange val="0"/>
                </c:ext>
                <c:ext xmlns:c16="http://schemas.microsoft.com/office/drawing/2014/chart" uri="{C3380CC4-5D6E-409C-BE32-E72D297353CC}">
                  <c16:uniqueId val="{00000008-BEA1-4550-953E-3DBC80403F3A}"/>
                </c:ext>
              </c:extLst>
            </c:dLbl>
            <c:dLbl>
              <c:idx val="9"/>
              <c:tx>
                <c:strRef>
                  <c:f>Daten_Diagramme!$D$23</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{5BB409C2-BD79-4D1F-950B-EA04A9ED5874}</c15:txfldGUID>
                      <c15:f>Daten_Diagramme!$D$23</c15:f>
                      <c15:dlblFieldTableCache>
                        <c:ptCount val="1"/>
                        <c:pt idx="0">
                          <c:v>-4.1</c:v>
                        </c:pt>
                      </c15:dlblFieldTableCache>
                    </c15:dlblFTEntry>
                  </c15:dlblFieldTable>
                  <c15:showDataLabelsRange val="0"/>
                </c:ext>
                <c:ext xmlns:c16="http://schemas.microsoft.com/office/drawing/2014/chart" uri="{C3380CC4-5D6E-409C-BE32-E72D297353CC}">
                  <c16:uniqueId val="{00000009-BEA1-4550-953E-3DBC80403F3A}"/>
                </c:ext>
              </c:extLst>
            </c:dLbl>
            <c:dLbl>
              <c:idx val="10"/>
              <c:tx>
                <c:strRef>
                  <c:f>Daten_Diagramme!$D$24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{6C349522-EF96-4A26-9FD9-BA3174D068A7}</c15:txfldGUID>
                      <c15:f>Daten_Diagramme!$D$24</c15:f>
                      <c15:dlblFieldTableCache>
                        <c:ptCount val="1"/>
                        <c:pt idx="0">
                          <c:v>-1.1</c:v>
                        </c:pt>
                      </c15:dlblFieldTableCache>
                    </c15:dlblFTEntry>
                  </c15:dlblFieldTable>
                  <c15:showDataLabelsRange val="0"/>
                </c:ext>
                <c:ext xmlns:c16="http://schemas.microsoft.com/office/drawing/2014/chart" uri="{C3380CC4-5D6E-409C-BE32-E72D297353CC}">
                  <c16:uniqueId val="{0000000A-BEA1-4550-953E-3DBC80403F3A}"/>
                </c:ext>
              </c:extLst>
            </c:dLbl>
            <c:dLbl>
              <c:idx val="11"/>
              <c:tx>
                <c:strRef>
                  <c:f>Daten_Diagramme!$D$25</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{8F5F19FB-110A-45B7-B8BA-6AFE459C56D0}</c15:txfldGUID>
                      <c15:f>Daten_Diagramme!$D$25</c15:f>
                      <c15:dlblFieldTableCache>
                        <c:ptCount val="1"/>
                        <c:pt idx="0">
                          <c:v>-2.3</c:v>
                        </c:pt>
                      </c15:dlblFieldTableCache>
                    </c15:dlblFTEntry>
                  </c15:dlblFieldTable>
                  <c15:showDataLabelsRange val="0"/>
                </c:ext>
                <c:ext xmlns:c16="http://schemas.microsoft.com/office/drawing/2014/chart" uri="{C3380CC4-5D6E-409C-BE32-E72D297353CC}">
                  <c16:uniqueId val="{0000000B-BEA1-4550-953E-3DBC80403F3A}"/>
                </c:ext>
              </c:extLst>
            </c:dLbl>
            <c:dLbl>
              <c:idx val="12"/>
              <c:tx>
                <c:strRef>
                  <c:f>Daten_Diagramme!$D$26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{89CF4252-4B65-404B-9AD4-E70E39AE75AF}</c15:txfldGUID>
                      <c15:f>Daten_Diagramme!$D$26</c15:f>
                      <c15:dlblFieldTableCache>
                        <c:ptCount val="1"/>
                        <c:pt idx="0">
                          <c:v>1.6</c:v>
                        </c:pt>
                      </c15:dlblFieldTableCache>
                    </c15:dlblFTEntry>
                  </c15:dlblFieldTable>
                  <c15:showDataLabelsRange val="0"/>
                </c:ext>
                <c:ext xmlns:c16="http://schemas.microsoft.com/office/drawing/2014/chart" uri="{C3380CC4-5D6E-409C-BE32-E72D297353CC}">
                  <c16:uniqueId val="{0000000C-BEA1-4550-953E-3DBC80403F3A}"/>
                </c:ext>
              </c:extLst>
            </c:dLbl>
            <c:dLbl>
              <c:idx val="13"/>
              <c:tx>
                <c:strRef>
                  <c:f>Daten_Diagramme!$D$27</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{A33FC4C7-0858-457B-BAF7-A3664166A4CB}</c15:txfldGUID>
                      <c15:f>Daten_Diagramme!$D$27</c15:f>
                      <c15:dlblFieldTableCache>
                        <c:ptCount val="1"/>
                        <c:pt idx="0">
                          <c:v>2.8</c:v>
                        </c:pt>
                      </c15:dlblFieldTableCache>
                    </c15:dlblFTEntry>
                  </c15:dlblFieldTable>
                  <c15:showDataLabelsRange val="0"/>
                </c:ext>
                <c:ext xmlns:c16="http://schemas.microsoft.com/office/drawing/2014/chart" uri="{C3380CC4-5D6E-409C-BE32-E72D297353CC}">
                  <c16:uniqueId val="{0000000D-BEA1-4550-953E-3DBC80403F3A}"/>
                </c:ext>
              </c:extLst>
            </c:dLbl>
            <c:dLbl>
              <c:idx val="14"/>
              <c:tx>
                <c:strRef>
                  <c:f>Daten_Diagramme!$D$28</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{710FF74B-8A48-4E21-8DFF-8095348BAACA}</c15:txfldGUID>
                      <c15:f>Daten_Diagramme!$D$28</c15:f>
                      <c15:dlblFieldTableCache>
                        <c:ptCount val="1"/>
                        <c:pt idx="0">
                          <c:v>7.4</c:v>
                        </c:pt>
                      </c15:dlblFieldTableCache>
                    </c15:dlblFTEntry>
                  </c15:dlblFieldTable>
                  <c15:showDataLabelsRange val="0"/>
                </c:ext>
                <c:ext xmlns:c16="http://schemas.microsoft.com/office/drawing/2014/chart" uri="{C3380CC4-5D6E-409C-BE32-E72D297353CC}">
                  <c16:uniqueId val="{0000000E-BEA1-4550-953E-3DBC80403F3A}"/>
                </c:ext>
              </c:extLst>
            </c:dLbl>
            <c:dLbl>
              <c:idx val="15"/>
              <c:tx>
                <c:strRef>
                  <c:f>Daten_Diagramme!$D$29</c:f>
                  <c:strCache>
                    <c:ptCount val="1"/>
                    <c:pt idx="0">
                      <c:v>-9.7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{1F156CDA-B118-461F-B3EC-9025B7A0D024}</c15:txfldGUID>
                      <c15:f>Daten_Diagramme!$D$29</c15:f>
                      <c15:dlblFieldTableCache>
                        <c:ptCount val="1"/>
                        <c:pt idx="0">
                          <c:v>-9.7</c:v>
                        </c:pt>
                      </c15:dlblFieldTableCache>
                    </c15:dlblFTEntry>
                  </c15:dlblFieldTable>
                  <c15:showDataLabelsRange val="0"/>
                </c:ext>
                <c:ext xmlns:c16="http://schemas.microsoft.com/office/drawing/2014/chart" uri="{C3380CC4-5D6E-409C-BE32-E72D297353CC}">
                  <c16:uniqueId val="{0000000F-BEA1-4550-953E-3DBC80403F3A}"/>
                </c:ext>
              </c:extLst>
            </c:dLbl>
            <c:dLbl>
              <c:idx val="16"/>
              <c:tx>
                <c:strRef>
                  <c:f>Daten_Diagramme!$D$30</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{2BA0BA1F-1B5F-4647-825F-39B2FC700CA2}</c15:txfldGUID>
                      <c15:f>Daten_Diagramme!$D$30</c15:f>
                      <c15:dlblFieldTableCache>
                        <c:ptCount val="1"/>
                        <c:pt idx="0">
                          <c:v>4.1</c:v>
                        </c:pt>
                      </c15:dlblFieldTableCache>
                    </c15:dlblFTEntry>
                  </c15:dlblFieldTable>
                  <c15:showDataLabelsRange val="0"/>
                </c:ext>
                <c:ext xmlns:c16="http://schemas.microsoft.com/office/drawing/2014/chart" uri="{C3380CC4-5D6E-409C-BE32-E72D297353CC}">
                  <c16:uniqueId val="{00000010-BEA1-4550-953E-3DBC80403F3A}"/>
                </c:ext>
              </c:extLst>
            </c:dLbl>
            <c:dLbl>
              <c:idx val="17"/>
              <c:tx>
                <c:strRef>
                  <c:f>Daten_Diagramme!$D$31</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{32C32C31-F572-45A4-BEBA-BF4F3153EAF5}</c15:txfldGUID>
                      <c15:f>Daten_Diagramme!$D$31</c15:f>
                      <c15:dlblFieldTableCache>
                        <c:ptCount val="1"/>
                        <c:pt idx="0">
                          <c:v>0.9</c:v>
                        </c:pt>
                      </c15:dlblFieldTableCache>
                    </c15:dlblFTEntry>
                  </c15:dlblFieldTable>
                  <c15:showDataLabelsRange val="0"/>
                </c:ext>
                <c:ext xmlns:c16="http://schemas.microsoft.com/office/drawing/2014/chart" uri="{C3380CC4-5D6E-409C-BE32-E72D297353CC}">
                  <c16:uniqueId val="{00000011-BEA1-4550-953E-3DBC80403F3A}"/>
                </c:ext>
              </c:extLst>
            </c:dLbl>
            <c:dLbl>
              <c:idx val="18"/>
              <c:tx>
                <c:strRef>
                  <c:f>Daten_Diagramme!$D$32</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{023A3782-95CA-4A1F-8B48-F6B51A71CCDC}</c15:txfldGUID>
                      <c15:f>Daten_Diagramme!$D$32</c15:f>
                      <c15:dlblFieldTableCache>
                        <c:ptCount val="1"/>
                        <c:pt idx="0">
                          <c:v>2.7</c:v>
                        </c:pt>
                      </c15:dlblFieldTableCache>
                    </c15:dlblFTEntry>
                  </c15:dlblFieldTable>
                  <c15:showDataLabelsRange val="0"/>
                </c:ext>
                <c:ext xmlns:c16="http://schemas.microsoft.com/office/drawing/2014/chart" uri="{C3380CC4-5D6E-409C-BE32-E72D297353CC}">
                  <c16:uniqueId val="{00000012-BEA1-4550-953E-3DBC80403F3A}"/>
                </c:ext>
              </c:extLst>
            </c:dLbl>
            <c:dLbl>
              <c:idx val="19"/>
              <c:tx>
                <c:strRef>
                  <c:f>Daten_Diagramme!$D$33</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{A92E7E30-894F-4AFD-8F3F-4C5FB1E6A7B0}</c15:txfldGUID>
                      <c15:f>Daten_Diagramme!$D$33</c15:f>
                      <c15:dlblFieldTableCache>
                        <c:ptCount val="1"/>
                        <c:pt idx="0">
                          <c:v>2.3</c:v>
                        </c:pt>
                      </c15:dlblFieldTableCache>
                    </c15:dlblFTEntry>
                  </c15:dlblFieldTable>
                  <c15:showDataLabelsRange val="0"/>
                </c:ext>
                <c:ext xmlns:c16="http://schemas.microsoft.com/office/drawing/2014/chart" uri="{C3380CC4-5D6E-409C-BE32-E72D297353CC}">
                  <c16:uniqueId val="{00000013-BEA1-4550-953E-3DBC80403F3A}"/>
                </c:ext>
              </c:extLst>
            </c:dLbl>
            <c:dLbl>
              <c:idx val="20"/>
              <c:tx>
                <c:strRef>
                  <c:f>Daten_Diagramme!$D$34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{74E45A24-970C-48B9-ACC3-D965F9DC1D98}</c15:txfldGUID>
                      <c15:f>Daten_Diagramme!$D$34</c15:f>
                      <c15:dlblFieldTableCache>
                        <c:ptCount val="1"/>
                        <c:pt idx="0">
                          <c:v>-1.4</c:v>
                        </c:pt>
                      </c15:dlblFieldTableCache>
                    </c15:dlblFTEntry>
                  </c15:dlblFieldTable>
                  <c15:showDataLabelsRange val="0"/>
                </c:ext>
                <c:ext xmlns:c16="http://schemas.microsoft.com/office/drawing/2014/chart" uri="{C3380CC4-5D6E-409C-BE32-E72D297353CC}">
                  <c16:uniqueId val="{00000014-BEA1-4550-953E-3DBC80403F3A}"/>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{2EE2F902-8CBA-44E4-BCD3-CC95AF29A116}</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BEA1-4550-953E-3DBC80403F3A}"/>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{037F9F90-B0A5-4221-A6C3-E4440C26765D}</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BEA1-4550-953E-3DBC80403F3A}"/>
                </c:ext>
              </c:extLst>
            </c:dLbl>
            <c:dLbl>
              <c:idx val="23"/>
              <c:tx>
                <c:strRef>
                  <c:f>Daten_Diagramme!$D$37</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{C4DDF9C4-7D21-4298-9091-1668DC384FE1}</c15:txfldGUID>
                      <c15:f>Daten_Diagramme!$D$37</c15:f>
                      <c15:dlblFieldTableCache>
                        <c:ptCount val="1"/>
                        <c:pt idx="0">
                          <c:v>2.0</c:v>
                        </c:pt>
                      </c15:dlblFieldTableCache>
                    </c15:dlblFTEntry>
                  </c15:dlblFieldTable>
                  <c15:showDataLabelsRange val="0"/>
                </c:ext>
                <c:ext xmlns:c16="http://schemas.microsoft.com/office/drawing/2014/chart" uri="{C3380CC4-5D6E-409C-BE32-E72D297353CC}">
                  <c16:uniqueId val="{00000017-BEA1-4550-953E-3DBC80403F3A}"/>
                </c:ext>
              </c:extLst>
            </c:dLbl>
            <c:dLbl>
              <c:idx val="24"/>
              <c:layout>
                <c:manualLayout>
                  <c:x val="4.7769028871392123E-3"/>
                  <c:y val="-4.6876052205785108E-5"/>
                </c:manualLayout>
              </c:layout>
              <c:tx>
                <c:strRef>
                  <c:f>Daten_Diagramme!$D$38</c:f>
                  <c:strCache>
                    <c:ptCount val="1"/>
                    <c:pt idx="0">
                      <c:v>-1.9</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{AC331F13-E1D2-46A9-9669-283E50E0F3FC}</c15:txfldGUID>
                      <c15:f>Daten_Diagramme!$D$38</c15:f>
                      <c15:dlblFieldTableCache>
                        <c:ptCount val="1"/>
                        <c:pt idx="0">
                          <c:v>-1.9</c:v>
                        </c:pt>
                      </c15:dlblFieldTableCache>
                    </c15:dlblFTEntry>
                  </c15:dlblFieldTable>
                  <c15:showDataLabelsRange val="0"/>
                </c:ext>
                <c:ext xmlns:c16="http://schemas.microsoft.com/office/drawing/2014/chart" uri="{C3380CC4-5D6E-409C-BE32-E72D297353CC}">
                  <c16:uniqueId val="{00000018-BEA1-4550-953E-3DBC80403F3A}"/>
                </c:ext>
              </c:extLst>
            </c:dLbl>
            <c:dLbl>
              <c:idx val="25"/>
              <c:tx>
                <c:strRef>
                  <c:f>Daten_Diagramme!$D$39</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{F323261B-E0EF-48CA-906E-0BDBC4BC6123}</c15:txfldGUID>
                      <c15:f>Daten_Diagramme!$D$39</c15:f>
                      <c15:dlblFieldTableCache>
                        <c:ptCount val="1"/>
                        <c:pt idx="0">
                          <c:v>2.0</c:v>
                        </c:pt>
                      </c15:dlblFieldTableCache>
                    </c15:dlblFTEntry>
                  </c15:dlblFieldTable>
                  <c15:showDataLabelsRange val="0"/>
                </c:ext>
                <c:ext xmlns:c16="http://schemas.microsoft.com/office/drawing/2014/chart" uri="{C3380CC4-5D6E-409C-BE32-E72D297353CC}">
                  <c16:uniqueId val="{00000019-BEA1-4550-953E-3DBC80403F3A}"/>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{5E6CDDE7-1D70-4890-92C0-34B706CFE51D}</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BEA1-4550-953E-3DBC80403F3A}"/>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{E1856AFA-9792-4782-A1C1-F07225B48A9D}</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BEA1-4550-953E-3DBC80403F3A}"/>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{74D96666-9189-4581-B1CC-B7BC53E436DC}</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BEA1-4550-953E-3DBC80403F3A}"/>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{53EDA0EC-D6C6-4D67-A0B0-9D3426148EBA}</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BEA1-4550-953E-3DBC80403F3A}"/>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{7601A232-99AF-4EFD-AFDE-5AA9BCE231FA}</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BEA1-4550-953E-3DBC80403F3A}"/>
                </c:ext>
              </c:extLst>
            </c:dLbl>
            <c:dLbl>
              <c:idx val="31"/>
              <c:tx>
                <c:strRef>
                  <c:f>Daten_Diagramme!$D$45</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{F742A056-0DDB-478A-B041-CB6437CDBE5B}</c15:txfldGUID>
                      <c15:f>Daten_Diagramme!$D$45</c15:f>
                      <c15:dlblFieldTableCache>
                        <c:ptCount val="1"/>
                        <c:pt idx="0">
                          <c:v>2.0</c:v>
                        </c:pt>
                      </c15:dlblFieldTableCache>
                    </c15:dlblFTEntry>
                  </c15:dlblFieldTable>
                  <c15:showDataLabelsRange val="0"/>
                </c:ext>
                <c:ext xmlns:c16="http://schemas.microsoft.com/office/drawing/2014/chart" uri="{C3380CC4-5D6E-409C-BE32-E72D297353CC}">
                  <c16:uniqueId val="{0000001F-BEA1-4550-953E-3DBC80403F3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0.35416196706519287</c:v>
                </c:pt>
                <c:pt idx="1">
                  <c:v>2.048085485307213</c:v>
                </c:pt>
                <c:pt idx="2">
                  <c:v>3.2067821599705124</c:v>
                </c:pt>
                <c:pt idx="3">
                  <c:v>-2.5670165117989172</c:v>
                </c:pt>
                <c:pt idx="4">
                  <c:v>-8.8521687813514313E-2</c:v>
                </c:pt>
                <c:pt idx="5">
                  <c:v>-3.7748753474826811</c:v>
                </c:pt>
                <c:pt idx="6">
                  <c:v>2.3409208484221415</c:v>
                </c:pt>
                <c:pt idx="7">
                  <c:v>0.54522924411400253</c:v>
                </c:pt>
                <c:pt idx="8">
                  <c:v>3.9942408620129117</c:v>
                </c:pt>
                <c:pt idx="9">
                  <c:v>-4.1305456399796023</c:v>
                </c:pt>
                <c:pt idx="10">
                  <c:v>-1.0546706844597504</c:v>
                </c:pt>
                <c:pt idx="11">
                  <c:v>-2.2598870056497176</c:v>
                </c:pt>
                <c:pt idx="12">
                  <c:v>1.5573142711258616</c:v>
                </c:pt>
                <c:pt idx="13">
                  <c:v>2.8357743845434715</c:v>
                </c:pt>
                <c:pt idx="14">
                  <c:v>7.4241181296144383</c:v>
                </c:pt>
                <c:pt idx="15">
                  <c:v>-9.7103918228279387</c:v>
                </c:pt>
                <c:pt idx="16">
                  <c:v>4.0796736261099111</c:v>
                </c:pt>
                <c:pt idx="17">
                  <c:v>0.87478559176672388</c:v>
                </c:pt>
                <c:pt idx="18">
                  <c:v>2.6949510254883924</c:v>
                </c:pt>
                <c:pt idx="19">
                  <c:v>2.3332210242587603</c:v>
                </c:pt>
                <c:pt idx="20">
                  <c:v>-1.4182800540297162</c:v>
                </c:pt>
                <c:pt idx="21">
                  <c:v>0</c:v>
                </c:pt>
                <c:pt idx="23">
                  <c:v>2.048085485307213</c:v>
                </c:pt>
                <c:pt idx="24">
                  <c:v>-1.8525464141238246</c:v>
                </c:pt>
                <c:pt idx="25">
                  <c:v>1.9577912805412485</c:v>
                </c:pt>
              </c:numCache>
            </c:numRef>
          </c:val>
          <c:extLst>
            <c:ext xmlns:c16="http://schemas.microsoft.com/office/drawing/2014/chart" uri="{C3380CC4-5D6E-409C-BE32-E72D297353CC}">
              <c16:uniqueId val="{00000020-BEA1-4550-953E-3DBC80403F3A}"/>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{6DDF02F9-B361-48A3-B3C8-56FA3B7F994A}</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BEA1-4550-953E-3DBC80403F3A}"/>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{ADFE9A31-1CDC-4C53-B3A8-899578AEFBC1}</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BEA1-4550-953E-3DBC80403F3A}"/>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{14691D73-0949-4831-87C4-F7DD74333487}</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BEA1-4550-953E-3DBC80403F3A}"/>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{843DC604-A423-454B-9885-57531E77E17B}</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BEA1-4550-953E-3DBC80403F3A}"/>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{724B8AAA-A7F5-4146-B9A4-653A3E02C0E7}</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BEA1-4550-953E-3DBC80403F3A}"/>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{0AB371CF-4CDD-4808-B19A-15790BB082AA}</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BEA1-4550-953E-3DBC80403F3A}"/>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{5482CF57-7790-46FB-AE8C-FC6CCDF295BC}</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BEA1-4550-953E-3DBC80403F3A}"/>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{88DE03AA-FFE5-428C-991B-B1BD395400AA}</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BEA1-4550-953E-3DBC80403F3A}"/>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{9250115C-6FB9-49F9-A998-2DB7E8012B09}</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BEA1-4550-953E-3DBC80403F3A}"/>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{211F4341-4E85-4225-B716-7EA1F33565F9}</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BEA1-4550-953E-3DBC80403F3A}"/>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{68236284-F84B-4936-BEE0-41E0E01CE8FA}</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BEA1-4550-953E-3DBC80403F3A}"/>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{76CA1EAF-CE39-4F81-A3EE-5E6EF07A667C}</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BEA1-4550-953E-3DBC80403F3A}"/>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{1E1DC250-04A1-4B48-941E-ED236E238606}</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BEA1-4550-953E-3DBC80403F3A}"/>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{223E23F6-E608-4642-9A63-E0667FEFB3E8}</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BEA1-4550-953E-3DBC80403F3A}"/>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{AE4C5289-1DD3-4C17-A44F-59551D4E6E9C}</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BEA1-4550-953E-3DBC80403F3A}"/>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{27C4101B-B534-4F32-BFD4-E19806EEFB39}</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BEA1-4550-953E-3DBC80403F3A}"/>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{77B98DD7-70E2-4E6A-8E3D-C4AA81E6D15C}</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BEA1-4550-953E-3DBC80403F3A}"/>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{CAC861CC-AEBE-4149-8971-F2894C0863AA}</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BEA1-4550-953E-3DBC80403F3A}"/>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{359F8FE2-0812-452F-80E4-DA63B79DB955}</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BEA1-4550-953E-3DBC80403F3A}"/>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{4D1E7194-610A-48C3-A0DF-8E6500B08742}</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BEA1-4550-953E-3DBC80403F3A}"/>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{A3030065-2354-431E-B4F7-55348B5D9690}</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BEA1-4550-953E-3DBC80403F3A}"/>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{C0A50C05-06D8-4BAE-B6CB-2A78AFC237E4}</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BEA1-4550-953E-3DBC80403F3A}"/>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{BE66FCAE-180D-4265-84D6-53A8B52AFB36}</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BEA1-4550-953E-3DBC80403F3A}"/>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{2BA72281-74B0-4455-AE3E-00C9856CBC21}</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BEA1-4550-953E-3DBC80403F3A}"/>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{D2BFC324-EDDD-44DC-AF8C-38A1FA14A523}</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BEA1-4550-953E-3DBC80403F3A}"/>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{8976EEDB-E3AF-4B0D-A763-D84F57C49BBC}</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BEA1-4550-953E-3DBC80403F3A}"/>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{4798E486-9AE6-48E0-97AA-EFE26DAEF0FF}</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BEA1-4550-953E-3DBC80403F3A}"/>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{282F225C-7C0F-4122-8ED8-06D0D030F5B9}</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BEA1-4550-953E-3DBC80403F3A}"/>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{E7DFE077-5A7E-45D9-9988-C142421A56F5}</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BEA1-4550-953E-3DBC80403F3A}"/>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{D4354111-3B10-46AF-9F44-6ED515A746E9}</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BEA1-4550-953E-3DBC80403F3A}"/>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{580EA9EE-BCB1-4932-918C-A1C07EB9621F}</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BEA1-4550-953E-3DBC80403F3A}"/>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{F27A0594-EBC0-420A-BFD2-14A52AA1D4C9}</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BEA1-4550-953E-3DBC80403F3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BEA1-4550-953E-3DBC80403F3A}"/>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BEA1-4550-953E-3DBC80403F3A}"/>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{D2F134E9-46CE-44FF-AC12-8C87FCDD1D29}</c15:txfldGUID>
                      <c15:f>Daten_Diagramme!$E$14</c15:f>
                      <c15:dlblFieldTableCache>
                        <c:ptCount val="1"/>
                        <c:pt idx="0">
                          <c:v>-1.2</c:v>
                        </c:pt>
                      </c15:dlblFieldTableCache>
                    </c15:dlblFTEntry>
                  </c15:dlblFieldTable>
                  <c15:showDataLabelsRange val="0"/>
                </c:ext>
                <c:ext xmlns:c16="http://schemas.microsoft.com/office/drawing/2014/chart" uri="{C3380CC4-5D6E-409C-BE32-E72D297353CC}">
                  <c16:uniqueId val="{00000000-4B3A-4F13-8918-038C411009A1}"/>
                </c:ext>
              </c:extLst>
            </c:dLbl>
            <c:dLbl>
              <c:idx val="1"/>
              <c:tx>
                <c:strRef>
                  <c:f>Daten_Diagramme!$E$15</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{82732891-97FE-429F-A609-A1752AF23E9A}</c15:txfldGUID>
                      <c15:f>Daten_Diagramme!$E$15</c15:f>
                      <c15:dlblFieldTableCache>
                        <c:ptCount val="1"/>
                        <c:pt idx="0">
                          <c:v>3.6</c:v>
                        </c:pt>
                      </c15:dlblFieldTableCache>
                    </c15:dlblFTEntry>
                  </c15:dlblFieldTable>
                  <c15:showDataLabelsRange val="0"/>
                </c:ext>
                <c:ext xmlns:c16="http://schemas.microsoft.com/office/drawing/2014/chart" uri="{C3380CC4-5D6E-409C-BE32-E72D297353CC}">
                  <c16:uniqueId val="{00000001-4B3A-4F13-8918-038C411009A1}"/>
                </c:ext>
              </c:extLst>
            </c:dLbl>
            <c:dLbl>
              <c:idx val="2"/>
              <c:tx>
                <c:strRef>
                  <c:f>Daten_Diagramme!$E$16</c:f>
                  <c:strCache>
                    <c:ptCount val="1"/>
                    <c:pt idx="0">
                      <c:v>-11.6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{E02750F9-8C99-466E-B2E9-AFCE54D7F967}</c15:txfldGUID>
                      <c15:f>Daten_Diagramme!$E$16</c15:f>
                      <c15:dlblFieldTableCache>
                        <c:ptCount val="1"/>
                        <c:pt idx="0">
                          <c:v>-11.6</c:v>
                        </c:pt>
                      </c15:dlblFieldTableCache>
                    </c15:dlblFTEntry>
                  </c15:dlblFieldTable>
                  <c15:showDataLabelsRange val="0"/>
                </c:ext>
                <c:ext xmlns:c16="http://schemas.microsoft.com/office/drawing/2014/chart" uri="{C3380CC4-5D6E-409C-BE32-E72D297353CC}">
                  <c16:uniqueId val="{00000002-4B3A-4F13-8918-038C411009A1}"/>
                </c:ext>
              </c:extLst>
            </c:dLbl>
            <c:dLbl>
              <c:idx val="3"/>
              <c:tx>
                <c:strRef>
                  <c:f>Daten_Diagramme!$E$17</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{23CC8661-3FEE-40B5-BC69-02178440F6A0}</c15:txfldGUID>
                      <c15:f>Daten_Diagramme!$E$17</c15:f>
                      <c15:dlblFieldTableCache>
                        <c:ptCount val="1"/>
                        <c:pt idx="0">
                          <c:v>-0.9</c:v>
                        </c:pt>
                      </c15:dlblFieldTableCache>
                    </c15:dlblFTEntry>
                  </c15:dlblFieldTable>
                  <c15:showDataLabelsRange val="0"/>
                </c:ext>
                <c:ext xmlns:c16="http://schemas.microsoft.com/office/drawing/2014/chart" uri="{C3380CC4-5D6E-409C-BE32-E72D297353CC}">
                  <c16:uniqueId val="{00000003-4B3A-4F13-8918-038C411009A1}"/>
                </c:ext>
              </c:extLst>
            </c:dLbl>
            <c:dLbl>
              <c:idx val="4"/>
              <c:tx>
                <c:strRef>
                  <c:f>Daten_Diagramme!$E$18</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{0983B4D9-73F3-4378-82C9-0DDDA89E99C6}</c15:txfldGUID>
                      <c15:f>Daten_Diagramme!$E$18</c15:f>
                      <c15:dlblFieldTableCache>
                        <c:ptCount val="1"/>
                        <c:pt idx="0">
                          <c:v>2.4</c:v>
                        </c:pt>
                      </c15:dlblFieldTableCache>
                    </c15:dlblFTEntry>
                  </c15:dlblFieldTable>
                  <c15:showDataLabelsRange val="0"/>
                </c:ext>
                <c:ext xmlns:c16="http://schemas.microsoft.com/office/drawing/2014/chart" uri="{C3380CC4-5D6E-409C-BE32-E72D297353CC}">
                  <c16:uniqueId val="{00000004-4B3A-4F13-8918-038C411009A1}"/>
                </c:ext>
              </c:extLst>
            </c:dLbl>
            <c:dLbl>
              <c:idx val="5"/>
              <c:tx>
                <c:strRef>
                  <c:f>Daten_Diagramme!$E$19</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{3996AF77-EF07-43ED-B18C-B5790587D1E0}</c15:txfldGUID>
                      <c15:f>Daten_Diagramme!$E$19</c15:f>
                      <c15:dlblFieldTableCache>
                        <c:ptCount val="1"/>
                        <c:pt idx="0">
                          <c:v>-7.0</c:v>
                        </c:pt>
                      </c15:dlblFieldTableCache>
                    </c15:dlblFTEntry>
                  </c15:dlblFieldTable>
                  <c15:showDataLabelsRange val="0"/>
                </c:ext>
                <c:ext xmlns:c16="http://schemas.microsoft.com/office/drawing/2014/chart" uri="{C3380CC4-5D6E-409C-BE32-E72D297353CC}">
                  <c16:uniqueId val="{00000005-4B3A-4F13-8918-038C411009A1}"/>
                </c:ext>
              </c:extLst>
            </c:dLbl>
            <c:dLbl>
              <c:idx val="6"/>
              <c:tx>
                <c:strRef>
                  <c:f>Daten_Diagramme!$E$20</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{0C9EDCFD-E21F-49DC-86F1-334AE693F05F}</c15:txfldGUID>
                      <c15:f>Daten_Diagramme!$E$20</c15:f>
                      <c15:dlblFieldTableCache>
                        <c:ptCount val="1"/>
                        <c:pt idx="0">
                          <c:v>0.5</c:v>
                        </c:pt>
                      </c15:dlblFieldTableCache>
                    </c15:dlblFTEntry>
                  </c15:dlblFieldTable>
                  <c15:showDataLabelsRange val="0"/>
                </c:ext>
                <c:ext xmlns:c16="http://schemas.microsoft.com/office/drawing/2014/chart" uri="{C3380CC4-5D6E-409C-BE32-E72D297353CC}">
                  <c16:uniqueId val="{00000006-4B3A-4F13-8918-038C411009A1}"/>
                </c:ext>
              </c:extLst>
            </c:dLbl>
            <c:dLbl>
              <c:idx val="7"/>
              <c:tx>
                <c:strRef>
                  <c:f>Daten_Diagramme!$E$21</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{6FEEF632-3928-44F6-9758-1C72DCE514EC}</c15:txfldGUID>
                      <c15:f>Daten_Diagramme!$E$21</c15:f>
                      <c15:dlblFieldTableCache>
                        <c:ptCount val="1"/>
                        <c:pt idx="0">
                          <c:v>4.4</c:v>
                        </c:pt>
                      </c15:dlblFieldTableCache>
                    </c15:dlblFTEntry>
                  </c15:dlblFieldTable>
                  <c15:showDataLabelsRange val="0"/>
                </c:ext>
                <c:ext xmlns:c16="http://schemas.microsoft.com/office/drawing/2014/chart" uri="{C3380CC4-5D6E-409C-BE32-E72D297353CC}">
                  <c16:uniqueId val="{00000007-4B3A-4F13-8918-038C411009A1}"/>
                </c:ext>
              </c:extLst>
            </c:dLbl>
            <c:dLbl>
              <c:idx val="8"/>
              <c:tx>
                <c:strRef>
                  <c:f>Daten_Diagramme!$E$22</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{490747A2-32C3-4996-A65A-FCA5B58198BC}</c15:txfldGUID>
                      <c15:f>Daten_Diagramme!$E$22</c15:f>
                      <c15:dlblFieldTableCache>
                        <c:ptCount val="1"/>
                        <c:pt idx="0">
                          <c:v>0.6</c:v>
                        </c:pt>
                      </c15:dlblFieldTableCache>
                    </c15:dlblFTEntry>
                  </c15:dlblFieldTable>
                  <c15:showDataLabelsRange val="0"/>
                </c:ext>
                <c:ext xmlns:c16="http://schemas.microsoft.com/office/drawing/2014/chart" uri="{C3380CC4-5D6E-409C-BE32-E72D297353CC}">
                  <c16:uniqueId val="{00000008-4B3A-4F13-8918-038C411009A1}"/>
                </c:ext>
              </c:extLst>
            </c:dLbl>
            <c:dLbl>
              <c:idx val="9"/>
              <c:tx>
                <c:strRef>
                  <c:f>Daten_Diagramme!$E$23</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{8180F8CD-BA43-4CD3-9D71-CABFA8112F83}</c15:txfldGUID>
                      <c15:f>Daten_Diagramme!$E$23</c15:f>
                      <c15:dlblFieldTableCache>
                        <c:ptCount val="1"/>
                        <c:pt idx="0">
                          <c:v>-5.0</c:v>
                        </c:pt>
                      </c15:dlblFieldTableCache>
                    </c15:dlblFTEntry>
                  </c15:dlblFieldTable>
                  <c15:showDataLabelsRange val="0"/>
                </c:ext>
                <c:ext xmlns:c16="http://schemas.microsoft.com/office/drawing/2014/chart" uri="{C3380CC4-5D6E-409C-BE32-E72D297353CC}">
                  <c16:uniqueId val="{00000009-4B3A-4F13-8918-038C411009A1}"/>
                </c:ext>
              </c:extLst>
            </c:dLbl>
            <c:dLbl>
              <c:idx val="10"/>
              <c:tx>
                <c:strRef>
                  <c:f>Daten_Diagramme!$E$24</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{780FFB72-0A79-4B56-A35E-B0839F6A60DC}</c15:txfldGUID>
                      <c15:f>Daten_Diagramme!$E$24</c15:f>
                      <c15:dlblFieldTableCache>
                        <c:ptCount val="1"/>
                        <c:pt idx="0">
                          <c:v>-7.0</c:v>
                        </c:pt>
                      </c15:dlblFieldTableCache>
                    </c15:dlblFTEntry>
                  </c15:dlblFieldTable>
                  <c15:showDataLabelsRange val="0"/>
                </c:ext>
                <c:ext xmlns:c16="http://schemas.microsoft.com/office/drawing/2014/chart" uri="{C3380CC4-5D6E-409C-BE32-E72D297353CC}">
                  <c16:uniqueId val="{0000000A-4B3A-4F13-8918-038C411009A1}"/>
                </c:ext>
              </c:extLst>
            </c:dLbl>
            <c:dLbl>
              <c:idx val="11"/>
              <c:tx>
                <c:strRef>
                  <c:f>Daten_Diagramme!$E$25</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{5CCA6993-3FE7-4C81-8F9C-05FD3CB09DDB}</c15:txfldGUID>
                      <c15:f>Daten_Diagramme!$E$25</c15:f>
                      <c15:dlblFieldTableCache>
                        <c:ptCount val="1"/>
                        <c:pt idx="0">
                          <c:v>-0.3</c:v>
                        </c:pt>
                      </c15:dlblFieldTableCache>
                    </c15:dlblFTEntry>
                  </c15:dlblFieldTable>
                  <c15:showDataLabelsRange val="0"/>
                </c:ext>
                <c:ext xmlns:c16="http://schemas.microsoft.com/office/drawing/2014/chart" uri="{C3380CC4-5D6E-409C-BE32-E72D297353CC}">
                  <c16:uniqueId val="{0000000B-4B3A-4F13-8918-038C411009A1}"/>
                </c:ext>
              </c:extLst>
            </c:dLbl>
            <c:dLbl>
              <c:idx val="12"/>
              <c:tx>
                <c:strRef>
                  <c:f>Daten_Diagramme!$E$26</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{D3EED8D8-667F-429B-9013-EC888398D0B9}</c15:txfldGUID>
                      <c15:f>Daten_Diagramme!$E$26</c15:f>
                      <c15:dlblFieldTableCache>
                        <c:ptCount val="1"/>
                        <c:pt idx="0">
                          <c:v>3.4</c:v>
                        </c:pt>
                      </c15:dlblFieldTableCache>
                    </c15:dlblFTEntry>
                  </c15:dlblFieldTable>
                  <c15:showDataLabelsRange val="0"/>
                </c:ext>
                <c:ext xmlns:c16="http://schemas.microsoft.com/office/drawing/2014/chart" uri="{C3380CC4-5D6E-409C-BE32-E72D297353CC}">
                  <c16:uniqueId val="{0000000C-4B3A-4F13-8918-038C411009A1}"/>
                </c:ext>
              </c:extLst>
            </c:dLbl>
            <c:dLbl>
              <c:idx val="13"/>
              <c:tx>
                <c:strRef>
                  <c:f>Daten_Diagramme!$E$27</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{A3CCA2CC-A6FC-487F-B9D0-64E740522585}</c15:txfldGUID>
                      <c15:f>Daten_Diagramme!$E$27</c15:f>
                      <c15:dlblFieldTableCache>
                        <c:ptCount val="1"/>
                        <c:pt idx="0">
                          <c:v>5.8</c:v>
                        </c:pt>
                      </c15:dlblFieldTableCache>
                    </c15:dlblFTEntry>
                  </c15:dlblFieldTable>
                  <c15:showDataLabelsRange val="0"/>
                </c:ext>
                <c:ext xmlns:c16="http://schemas.microsoft.com/office/drawing/2014/chart" uri="{C3380CC4-5D6E-409C-BE32-E72D297353CC}">
                  <c16:uniqueId val="{0000000D-4B3A-4F13-8918-038C411009A1}"/>
                </c:ext>
              </c:extLst>
            </c:dLbl>
            <c:dLbl>
              <c:idx val="14"/>
              <c:tx>
                <c:strRef>
                  <c:f>Daten_Diagramme!$E$28</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{5A4F3ABB-637B-4426-A49E-CA370CA1B789}</c15:txfldGUID>
                      <c15:f>Daten_Diagramme!$E$28</c15:f>
                      <c15:dlblFieldTableCache>
                        <c:ptCount val="1"/>
                        <c:pt idx="0">
                          <c:v>-0.7</c:v>
                        </c:pt>
                      </c15:dlblFieldTableCache>
                    </c15:dlblFTEntry>
                  </c15:dlblFieldTable>
                  <c15:showDataLabelsRange val="0"/>
                </c:ext>
                <c:ext xmlns:c16="http://schemas.microsoft.com/office/drawing/2014/chart" uri="{C3380CC4-5D6E-409C-BE32-E72D297353CC}">
                  <c16:uniqueId val="{0000000E-4B3A-4F13-8918-038C411009A1}"/>
                </c:ext>
              </c:extLst>
            </c:dLbl>
            <c:dLbl>
              <c:idx val="15"/>
              <c:tx>
                <c:strRef>
                  <c:f>Daten_Diagramme!$E$29</c:f>
                  <c:strCache>
                    <c:ptCount val="1"/>
                    <c:pt idx="0">
                      <c:v>14.0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{FADFE64E-59B6-4A18-99F4-58DFAE9B015B}</c15:txfldGUID>
                      <c15:f>Daten_Diagramme!$E$29</c15:f>
                      <c15:dlblFieldTableCache>
                        <c:ptCount val="1"/>
                        <c:pt idx="0">
                          <c:v>14.0</c:v>
                        </c:pt>
                      </c15:dlblFieldTableCache>
                    </c15:dlblFTEntry>
                  </c15:dlblFieldTable>
                  <c15:showDataLabelsRange val="0"/>
                </c:ext>
                <c:ext xmlns:c16="http://schemas.microsoft.com/office/drawing/2014/chart" uri="{C3380CC4-5D6E-409C-BE32-E72D297353CC}">
                  <c16:uniqueId val="{0000000F-4B3A-4F13-8918-038C411009A1}"/>
                </c:ext>
              </c:extLst>
            </c:dLbl>
            <c:dLbl>
              <c:idx val="16"/>
              <c:tx>
                <c:strRef>
                  <c:f>Daten_Diagramme!$E$30</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{2AFD3F43-6069-48D2-AF21-4A129266F27D}</c15:txfldGUID>
                      <c15:f>Daten_Diagramme!$E$30</c15:f>
                      <c15:dlblFieldTableCache>
                        <c:ptCount val="1"/>
                        <c:pt idx="0">
                          <c:v>-3.9</c:v>
                        </c:pt>
                      </c15:dlblFieldTableCache>
                    </c15:dlblFTEntry>
                  </c15:dlblFieldTable>
                  <c15:showDataLabelsRange val="0"/>
                </c:ext>
                <c:ext xmlns:c16="http://schemas.microsoft.com/office/drawing/2014/chart" uri="{C3380CC4-5D6E-409C-BE32-E72D297353CC}">
                  <c16:uniqueId val="{00000010-4B3A-4F13-8918-038C411009A1}"/>
                </c:ext>
              </c:extLst>
            </c:dLbl>
            <c:dLbl>
              <c:idx val="17"/>
              <c:tx>
                <c:strRef>
                  <c:f>Daten_Diagramme!$E$31</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{4D110AC8-858B-4017-A53A-C4D6EEC8657D}</c15:txfldGUID>
                      <c15:f>Daten_Diagramme!$E$31</c15:f>
                      <c15:dlblFieldTableCache>
                        <c:ptCount val="1"/>
                        <c:pt idx="0">
                          <c:v>-4.1</c:v>
                        </c:pt>
                      </c15:dlblFieldTableCache>
                    </c15:dlblFTEntry>
                  </c15:dlblFieldTable>
                  <c15:showDataLabelsRange val="0"/>
                </c:ext>
                <c:ext xmlns:c16="http://schemas.microsoft.com/office/drawing/2014/chart" uri="{C3380CC4-5D6E-409C-BE32-E72D297353CC}">
                  <c16:uniqueId val="{00000011-4B3A-4F13-8918-038C411009A1}"/>
                </c:ext>
              </c:extLst>
            </c:dLbl>
            <c:dLbl>
              <c:idx val="18"/>
              <c:tx>
                <c:strRef>
                  <c:f>Daten_Diagramme!$E$32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{F8C18AD3-8673-4DBF-BCE4-5C05FA8E4178}</c15:txfldGUID>
                      <c15:f>Daten_Diagramme!$E$32</c15:f>
                      <c15:dlblFieldTableCache>
                        <c:ptCount val="1"/>
                        <c:pt idx="0">
                          <c:v>-0.2</c:v>
                        </c:pt>
                      </c15:dlblFieldTableCache>
                    </c15:dlblFTEntry>
                  </c15:dlblFieldTable>
                  <c15:showDataLabelsRange val="0"/>
                </c:ext>
                <c:ext xmlns:c16="http://schemas.microsoft.com/office/drawing/2014/chart" uri="{C3380CC4-5D6E-409C-BE32-E72D297353CC}">
                  <c16:uniqueId val="{00000012-4B3A-4F13-8918-038C411009A1}"/>
                </c:ext>
              </c:extLst>
            </c:dLbl>
            <c:dLbl>
              <c:idx val="19"/>
              <c:tx>
                <c:strRef>
                  <c:f>Daten_Diagramme!$E$33</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{F2399734-A816-4919-8826-AA8AAC0BC51D}</c15:txfldGUID>
                      <c15:f>Daten_Diagramme!$E$33</c15:f>
                      <c15:dlblFieldTableCache>
                        <c:ptCount val="1"/>
                        <c:pt idx="0">
                          <c:v>0.7</c:v>
                        </c:pt>
                      </c15:dlblFieldTableCache>
                    </c15:dlblFTEntry>
                  </c15:dlblFieldTable>
                  <c15:showDataLabelsRange val="0"/>
                </c:ext>
                <c:ext xmlns:c16="http://schemas.microsoft.com/office/drawing/2014/chart" uri="{C3380CC4-5D6E-409C-BE32-E72D297353CC}">
                  <c16:uniqueId val="{00000013-4B3A-4F13-8918-038C411009A1}"/>
                </c:ext>
              </c:extLst>
            </c:dLbl>
            <c:dLbl>
              <c:idx val="20"/>
              <c:tx>
                <c:strRef>
                  <c:f>Daten_Diagramme!$E$34</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{E0A68F9E-91E9-4DBF-B292-7EF158D8891F}</c15:txfldGUID>
                      <c15:f>Daten_Diagramme!$E$34</c15:f>
                      <c15:dlblFieldTableCache>
                        <c:ptCount val="1"/>
                        <c:pt idx="0">
                          <c:v>-4.3</c:v>
                        </c:pt>
                      </c15:dlblFieldTableCache>
                    </c15:dlblFTEntry>
                  </c15:dlblFieldTable>
                  <c15:showDataLabelsRange val="0"/>
                </c:ext>
                <c:ext xmlns:c16="http://schemas.microsoft.com/office/drawing/2014/chart" uri="{C3380CC4-5D6E-409C-BE32-E72D297353CC}">
                  <c16:uniqueId val="{00000014-4B3A-4F13-8918-038C411009A1}"/>
                </c:ext>
              </c:extLst>
            </c:dLbl>
            <c:dLbl>
              <c:idx val="21"/>
              <c:tx>
                <c:strRef>
                  <c:f>Daten_Diagramme!$E$35</c:f>
                  <c:strCache>
                    <c:ptCount val="1"/>
                    <c:pt idx="0">
                      <c:v>42.9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{CDE79CD9-74DF-48E8-8050-111E414FAD38}</c15:txfldGUID>
                      <c15:f>Daten_Diagramme!$E$35</c15:f>
                      <c15:dlblFieldTableCache>
                        <c:ptCount val="1"/>
                        <c:pt idx="0">
                          <c:v>42.9</c:v>
                        </c:pt>
                      </c15:dlblFieldTableCache>
                    </c15:dlblFTEntry>
                  </c15:dlblFieldTable>
                  <c15:showDataLabelsRange val="0"/>
                </c:ext>
                <c:ext xmlns:c16="http://schemas.microsoft.com/office/drawing/2014/chart" uri="{C3380CC4-5D6E-409C-BE32-E72D297353CC}">
                  <c16:uniqueId val="{00000015-4B3A-4F13-8918-038C411009A1}"/>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{5268569B-533C-4B13-89AA-36AE3DC3E304}</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4B3A-4F13-8918-038C411009A1}"/>
                </c:ext>
              </c:extLst>
            </c:dLbl>
            <c:dLbl>
              <c:idx val="23"/>
              <c:tx>
                <c:strRef>
                  <c:f>Daten_Diagramme!$E$37</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{90E96C1A-01E7-4F90-94BB-C603FDC83339}</c15:txfldGUID>
                      <c15:f>Daten_Diagramme!$E$37</c15:f>
                      <c15:dlblFieldTableCache>
                        <c:ptCount val="1"/>
                        <c:pt idx="0">
                          <c:v>3.6</c:v>
                        </c:pt>
                      </c15:dlblFieldTableCache>
                    </c15:dlblFTEntry>
                  </c15:dlblFieldTable>
                  <c15:showDataLabelsRange val="0"/>
                </c:ext>
                <c:ext xmlns:c16="http://schemas.microsoft.com/office/drawing/2014/chart" uri="{C3380CC4-5D6E-409C-BE32-E72D297353CC}">
                  <c16:uniqueId val="{00000017-4B3A-4F13-8918-038C411009A1}"/>
                </c:ext>
              </c:extLst>
            </c:dLbl>
            <c:dLbl>
              <c:idx val="24"/>
              <c:tx>
                <c:strRef>
                  <c:f>Daten_Diagramme!$E$38</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{D5AD0240-CFA2-4DF8-8207-E04DEC61EE0A}</c15:txfldGUID>
                      <c15:f>Daten_Diagramme!$E$38</c15:f>
                      <c15:dlblFieldTableCache>
                        <c:ptCount val="1"/>
                        <c:pt idx="0">
                          <c:v>0.2</c:v>
                        </c:pt>
                      </c15:dlblFieldTableCache>
                    </c15:dlblFTEntry>
                  </c15:dlblFieldTable>
                  <c15:showDataLabelsRange val="0"/>
                </c:ext>
                <c:ext xmlns:c16="http://schemas.microsoft.com/office/drawing/2014/chart" uri="{C3380CC4-5D6E-409C-BE32-E72D297353CC}">
                  <c16:uniqueId val="{00000018-4B3A-4F13-8918-038C411009A1}"/>
                </c:ext>
              </c:extLst>
            </c:dLbl>
            <c:dLbl>
              <c:idx val="25"/>
              <c:tx>
                <c:strRef>
                  <c:f>Daten_Diagramme!$E$39</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{87B92516-AB3B-4E80-AE71-DF578BC7737D}</c15:txfldGUID>
                      <c15:f>Daten_Diagramme!$E$39</c15:f>
                      <c15:dlblFieldTableCache>
                        <c:ptCount val="1"/>
                        <c:pt idx="0">
                          <c:v>-1.6</c:v>
                        </c:pt>
                      </c15:dlblFieldTableCache>
                    </c15:dlblFTEntry>
                  </c15:dlblFieldTable>
                  <c15:showDataLabelsRange val="0"/>
                </c:ext>
                <c:ext xmlns:c16="http://schemas.microsoft.com/office/drawing/2014/chart" uri="{C3380CC4-5D6E-409C-BE32-E72D297353CC}">
                  <c16:uniqueId val="{00000019-4B3A-4F13-8918-038C411009A1}"/>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{C49D5C36-305E-4575-A7A3-E25C28E18671}</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4B3A-4F13-8918-038C411009A1}"/>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{CE7668BB-45C9-4611-9DFA-D655BEA8D348}</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4B3A-4F13-8918-038C411009A1}"/>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{2E7DC2F3-14DC-4D0C-9151-2118014A50AA}</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4B3A-4F13-8918-038C411009A1}"/>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{1A0708C9-A4C7-4F3A-AB81-9D80C8D7AB11}</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4B3A-4F13-8918-038C411009A1}"/>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{18A1B38A-4020-42C9-A97D-9BE6A0197F78}</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4B3A-4F13-8918-038C411009A1}"/>
                </c:ext>
              </c:extLst>
            </c:dLbl>
            <c:dLbl>
              <c:idx val="31"/>
              <c:tx>
                <c:strRef>
                  <c:f>Daten_Diagramme!$E$45</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{CDBAEC22-7DA5-43E1-ABA2-9B63CEEC6698}</c15:txfldGUID>
                      <c15:f>Daten_Diagramme!$E$45</c15:f>
                      <c15:dlblFieldTableCache>
                        <c:ptCount val="1"/>
                        <c:pt idx="0">
                          <c:v>-1.6</c:v>
                        </c:pt>
                      </c15:dlblFieldTableCache>
                    </c15:dlblFTEntry>
                  </c15:dlblFieldTable>
                  <c15:showDataLabelsRange val="0"/>
                </c:ext>
                <c:ext xmlns:c16="http://schemas.microsoft.com/office/drawing/2014/chart" uri="{C3380CC4-5D6E-409C-BE32-E72D297353CC}">
                  <c16:uniqueId val="{0000001F-4B3A-4F13-8918-038C411009A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-1.1856189699035184</c:v>
                </c:pt>
                <c:pt idx="1">
                  <c:v>3.6231884057971016</c:v>
                </c:pt>
                <c:pt idx="2">
                  <c:v>-11.560693641618498</c:v>
                </c:pt>
                <c:pt idx="3">
                  <c:v>-0.94215600350569673</c:v>
                </c:pt>
                <c:pt idx="4">
                  <c:v>2.4360535931790501</c:v>
                </c:pt>
                <c:pt idx="5">
                  <c:v>-6.9690992767915843</c:v>
                </c:pt>
                <c:pt idx="6">
                  <c:v>0.51724137931034486</c:v>
                </c:pt>
                <c:pt idx="7">
                  <c:v>4.4306601683650868</c:v>
                </c:pt>
                <c:pt idx="8">
                  <c:v>0.59327620303230055</c:v>
                </c:pt>
                <c:pt idx="9">
                  <c:v>-5.0490883590462836</c:v>
                </c:pt>
                <c:pt idx="10">
                  <c:v>-7.0232896652110623</c:v>
                </c:pt>
                <c:pt idx="11">
                  <c:v>-0.26525198938992045</c:v>
                </c:pt>
                <c:pt idx="12">
                  <c:v>3.4420289855072466</c:v>
                </c:pt>
                <c:pt idx="13">
                  <c:v>5.776672194582642</c:v>
                </c:pt>
                <c:pt idx="14">
                  <c:v>-0.65415244596131972</c:v>
                </c:pt>
                <c:pt idx="15">
                  <c:v>13.953488372093023</c:v>
                </c:pt>
                <c:pt idx="16">
                  <c:v>-3.8759689922480618</c:v>
                </c:pt>
                <c:pt idx="17">
                  <c:v>-4.0719696969696972</c:v>
                </c:pt>
                <c:pt idx="18">
                  <c:v>-0.16728002676480427</c:v>
                </c:pt>
                <c:pt idx="19">
                  <c:v>0.74626865671641796</c:v>
                </c:pt>
                <c:pt idx="20">
                  <c:v>-4.2974215470717567</c:v>
                </c:pt>
                <c:pt idx="21">
                  <c:v>42.857142857142854</c:v>
                </c:pt>
                <c:pt idx="23">
                  <c:v>3.6231884057971016</c:v>
                </c:pt>
                <c:pt idx="24">
                  <c:v>0.23719826984791406</c:v>
                </c:pt>
                <c:pt idx="25">
                  <c:v>-1.6159695817490494</c:v>
                </c:pt>
              </c:numCache>
            </c:numRef>
          </c:val>
          <c:extLst>
            <c:ext xmlns:c16="http://schemas.microsoft.com/office/drawing/2014/chart" uri="{C3380CC4-5D6E-409C-BE32-E72D297353CC}">
              <c16:uniqueId val="{00000020-4B3A-4F13-8918-038C411009A1}"/>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{0954BF4C-CD12-4032-88A3-20B1371E58F7}</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4B3A-4F13-8918-038C411009A1}"/>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{8C60561A-FB7A-4FAF-957D-AC25F981DEED}</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4B3A-4F13-8918-038C411009A1}"/>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{501B22EC-8457-4987-9879-E9BA4D7481C5}</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4B3A-4F13-8918-038C411009A1}"/>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{B477DF90-9D78-4748-B478-AC10CDCCCE7C}</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4B3A-4F13-8918-038C411009A1}"/>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{ACDA0BB0-218D-4AE8-AA06-993BE857B6E4}</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4B3A-4F13-8918-038C411009A1}"/>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{29325AC0-3858-4C8B-9474-E846CE00B59A}</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4B3A-4F13-8918-038C411009A1}"/>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{8BB568D5-43CA-4A2F-85E3-4801213F53AA}</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4B3A-4F13-8918-038C411009A1}"/>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{139B69B0-366D-4556-97C7-D52473B8E830}</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4B3A-4F13-8918-038C411009A1}"/>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{4214BB7B-EC26-41D7-A3E2-0DEC0124E89D}</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4B3A-4F13-8918-038C411009A1}"/>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{3A988D3B-8846-4D98-8ED7-D1F6FAADD2A4}</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4B3A-4F13-8918-038C411009A1}"/>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{EB93538E-0B43-43BF-88C9-97CADA9E6776}</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4B3A-4F13-8918-038C411009A1}"/>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{18DF10F9-EE5A-4F99-936C-A91B5CB744A3}</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4B3A-4F13-8918-038C411009A1}"/>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{0657ECC6-E016-4D6E-A3D0-7A738EEF89CB}</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4B3A-4F13-8918-038C411009A1}"/>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{E768FB7A-05CF-4AEC-AE2A-95F21E75225B}</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4B3A-4F13-8918-038C411009A1}"/>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{58F0DD65-74B2-4F8B-88BE-60E7A32ABCDB}</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4B3A-4F13-8918-038C411009A1}"/>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{41944077-3D3E-470C-B0B4-813ACBE5266E}</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4B3A-4F13-8918-038C411009A1}"/>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{91A2E570-3C4E-4095-8749-96A5A3E7838E}</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4B3A-4F13-8918-038C411009A1}"/>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{93BFA5D0-4A99-4A5D-8F02-F4E3DE9AA8B9}</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4B3A-4F13-8918-038C411009A1}"/>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{191DA37C-493D-4F87-B3C8-6E89A070E3B9}</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4B3A-4F13-8918-038C411009A1}"/>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{F439736F-330C-4DA3-992B-753F6521B64D}</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4B3A-4F13-8918-038C411009A1}"/>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{EB777393-16B2-496B-B310-E8DCEC65E658}</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4B3A-4F13-8918-038C411009A1}"/>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{CCC7791A-B4B3-47A8-AB42-D09FD72C4CB2}</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4B3A-4F13-8918-038C411009A1}"/>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{D2C4FDE1-CEBE-4A66-9111-52A96160BABC}</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4B3A-4F13-8918-038C411009A1}"/>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{9A8594A6-3902-4E79-B3A0-4F836C8E14DA}</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4B3A-4F13-8918-038C411009A1}"/>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{B2A1AFB5-AC4F-4E39-8D1B-49A1F197FBAE}</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4B3A-4F13-8918-038C411009A1}"/>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{ABEB6A66-16C4-43C2-9383-8F914E9A0C92}</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4B3A-4F13-8918-038C411009A1}"/>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{24C8D28E-0E01-42E3-934C-65A701F5983F}</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4B3A-4F13-8918-038C411009A1}"/>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{4A46DDD0-9D44-4563-B994-66B27068F976}</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4B3A-4F13-8918-038C411009A1}"/>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{C74C9271-DB73-4E52-A59E-EB4EA7996D15}</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4B3A-4F13-8918-038C411009A1}"/>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{366D89D9-200F-4017-8F02-3F5A8E954700}</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4B3A-4F13-8918-038C411009A1}"/>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{944CC8B4-55C8-4164-9C62-84F809BF6049}</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4B3A-4F13-8918-038C411009A1}"/>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{DF890D4B-0A85-483B-AB49-CB952B7E6ECA}</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4B3A-4F13-8918-038C411009A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4B3A-4F13-8918-038C411009A1}"/>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4B3A-4F13-8918-038C411009A1}"/>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{A0C97CF7-58EB-470F-9C24-50B3D5D10148}</c15:txfldGUID>
                      <c15:f>Diagramm!$I$46</c15:f>
                      <c15:dlblFieldTableCache>
                        <c:ptCount val="1"/>
                      </c15:dlblFieldTableCache>
                    </c15:dlblFTEntry>
                  </c15:dlblFieldTable>
                  <c15:showDataLabelsRange val="0"/>
                </c:ext>
                <c:ext xmlns:c16="http://schemas.microsoft.com/office/drawing/2014/chart" uri="{C3380CC4-5D6E-409C-BE32-E72D297353CC}">
                  <c16:uniqueId val="{00000000-EA72-4176-8AAF-261919D4C6A7}"/>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{A2E86492-4DFB-4762-AFD6-3C6987C7B076}</c15:txfldGUID>
                      <c15:f>Diagramm!$I$47</c15:f>
                      <c15:dlblFieldTableCache>
                        <c:ptCount val="1"/>
                      </c15:dlblFieldTableCache>
                    </c15:dlblFTEntry>
                  </c15:dlblFieldTable>
                  <c15:showDataLabelsRange val="0"/>
                </c:ext>
                <c:ext xmlns:c16="http://schemas.microsoft.com/office/drawing/2014/chart" uri="{C3380CC4-5D6E-409C-BE32-E72D297353CC}">
                  <c16:uniqueId val="{00000001-EA72-4176-8AAF-261919D4C6A7}"/>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{490D4152-0C8C-43B5-B38A-18D5DBB489AE}</c15:txfldGUID>
                      <c15:f>Diagramm!$I$48</c15:f>
                      <c15:dlblFieldTableCache>
                        <c:ptCount val="1"/>
                      </c15:dlblFieldTableCache>
                    </c15:dlblFTEntry>
                  </c15:dlblFieldTable>
                  <c15:showDataLabelsRange val="0"/>
                </c:ext>
                <c:ext xmlns:c16="http://schemas.microsoft.com/office/drawing/2014/chart" uri="{C3380CC4-5D6E-409C-BE32-E72D297353CC}">
                  <c16:uniqueId val="{00000002-EA72-4176-8AAF-261919D4C6A7}"/>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{462D99B0-8C99-4D57-B254-6958AE5E4FB4}</c15:txfldGUID>
                      <c15:f>Diagramm!$I$49</c15:f>
                      <c15:dlblFieldTableCache>
                        <c:ptCount val="1"/>
                      </c15:dlblFieldTableCache>
                    </c15:dlblFTEntry>
                  </c15:dlblFieldTable>
                  <c15:showDataLabelsRange val="0"/>
                </c:ext>
                <c:ext xmlns:c16="http://schemas.microsoft.com/office/drawing/2014/chart" uri="{C3380CC4-5D6E-409C-BE32-E72D297353CC}">
                  <c16:uniqueId val="{00000003-EA72-4176-8AAF-261919D4C6A7}"/>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{BDD86746-DDFE-4C33-91A4-CF1B0B82975E}</c15:txfldGUID>
                      <c15:f>Diagramm!$I$50</c15:f>
                      <c15:dlblFieldTableCache>
                        <c:ptCount val="1"/>
                      </c15:dlblFieldTableCache>
                    </c15:dlblFTEntry>
                  </c15:dlblFieldTable>
                  <c15:showDataLabelsRange val="0"/>
                </c:ext>
                <c:ext xmlns:c16="http://schemas.microsoft.com/office/drawing/2014/chart" uri="{C3380CC4-5D6E-409C-BE32-E72D297353CC}">
                  <c16:uniqueId val="{00000004-EA72-4176-8AAF-261919D4C6A7}"/>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{1038A0D9-92B3-44DB-B870-FAD3699651D4}</c15:txfldGUID>
                      <c15:f>Diagramm!$I$51</c15:f>
                      <c15:dlblFieldTableCache>
                        <c:ptCount val="1"/>
                      </c15:dlblFieldTableCache>
                    </c15:dlblFTEntry>
                  </c15:dlblFieldTable>
                  <c15:showDataLabelsRange val="0"/>
                </c:ext>
                <c:ext xmlns:c16="http://schemas.microsoft.com/office/drawing/2014/chart" uri="{C3380CC4-5D6E-409C-BE32-E72D297353CC}">
                  <c16:uniqueId val="{00000005-EA72-4176-8AAF-261919D4C6A7}"/>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{3E7D89BA-D326-4120-A8F6-536D93B00029}</c15:txfldGUID>
                      <c15:f>Diagramm!$I$52</c15:f>
                      <c15:dlblFieldTableCache>
                        <c:ptCount val="1"/>
                      </c15:dlblFieldTableCache>
                    </c15:dlblFTEntry>
                  </c15:dlblFieldTable>
                  <c15:showDataLabelsRange val="0"/>
                </c:ext>
                <c:ext xmlns:c16="http://schemas.microsoft.com/office/drawing/2014/chart" uri="{C3380CC4-5D6E-409C-BE32-E72D297353CC}">
                  <c16:uniqueId val="{00000006-EA72-4176-8AAF-261919D4C6A7}"/>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{703514F1-A018-4571-99D8-599E7677A22B}</c15:txfldGUID>
                      <c15:f>Diagramm!$I$53</c15:f>
                      <c15:dlblFieldTableCache>
                        <c:ptCount val="1"/>
                      </c15:dlblFieldTableCache>
                    </c15:dlblFTEntry>
                  </c15:dlblFieldTable>
                  <c15:showDataLabelsRange val="0"/>
                </c:ext>
                <c:ext xmlns:c16="http://schemas.microsoft.com/office/drawing/2014/chart" uri="{C3380CC4-5D6E-409C-BE32-E72D297353CC}">
                  <c16:uniqueId val="{00000007-EA72-4176-8AAF-261919D4C6A7}"/>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{185130E1-D62D-4B76-8A4B-C0BAC369D9A1}</c15:txfldGUID>
                      <c15:f>Diagramm!$I$54</c15:f>
                      <c15:dlblFieldTableCache>
                        <c:ptCount val="1"/>
                      </c15:dlblFieldTableCache>
                    </c15:dlblFTEntry>
                  </c15:dlblFieldTable>
                  <c15:showDataLabelsRange val="0"/>
                </c:ext>
                <c:ext xmlns:c16="http://schemas.microsoft.com/office/drawing/2014/chart" uri="{C3380CC4-5D6E-409C-BE32-E72D297353CC}">
                  <c16:uniqueId val="{00000008-EA72-4176-8AAF-261919D4C6A7}"/>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{14535EB7-5EB0-408C-9E2B-B8B6434418DD}</c15:txfldGUID>
                      <c15:f>Diagramm!$I$55</c15:f>
                      <c15:dlblFieldTableCache>
                        <c:ptCount val="1"/>
                      </c15:dlblFieldTableCache>
                    </c15:dlblFTEntry>
                  </c15:dlblFieldTable>
                  <c15:showDataLabelsRange val="0"/>
                </c:ext>
                <c:ext xmlns:c16="http://schemas.microsoft.com/office/drawing/2014/chart" uri="{C3380CC4-5D6E-409C-BE32-E72D297353CC}">
                  <c16:uniqueId val="{00000009-EA72-4176-8AAF-261919D4C6A7}"/>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{DD429382-BA78-485C-93A3-CAF04567CB72}</c15:txfldGUID>
                      <c15:f>Diagramm!$I$56</c15:f>
                      <c15:dlblFieldTableCache>
                        <c:ptCount val="1"/>
                      </c15:dlblFieldTableCache>
                    </c15:dlblFTEntry>
                  </c15:dlblFieldTable>
                  <c15:showDataLabelsRange val="0"/>
                </c:ext>
                <c:ext xmlns:c16="http://schemas.microsoft.com/office/drawing/2014/chart" uri="{C3380CC4-5D6E-409C-BE32-E72D297353CC}">
                  <c16:uniqueId val="{0000000A-EA72-4176-8AAF-261919D4C6A7}"/>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{438F800B-EBCA-4AA4-8C5C-38BA11367B20}</c15:txfldGUID>
                      <c15:f>Diagramm!$I$57</c15:f>
                      <c15:dlblFieldTableCache>
                        <c:ptCount val="1"/>
                      </c15:dlblFieldTableCache>
                    </c15:dlblFTEntry>
                  </c15:dlblFieldTable>
                  <c15:showDataLabelsRange val="0"/>
                </c:ext>
                <c:ext xmlns:c16="http://schemas.microsoft.com/office/drawing/2014/chart" uri="{C3380CC4-5D6E-409C-BE32-E72D297353CC}">
                  <c16:uniqueId val="{0000000B-EA72-4176-8AAF-261919D4C6A7}"/>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{010A5221-611D-4FBA-9F19-CE4590BFE6EE}</c15:txfldGUID>
                      <c15:f>Diagramm!$I$58</c15:f>
                      <c15:dlblFieldTableCache>
                        <c:ptCount val="1"/>
                      </c15:dlblFieldTableCache>
                    </c15:dlblFTEntry>
                  </c15:dlblFieldTable>
                  <c15:showDataLabelsRange val="0"/>
                </c:ext>
                <c:ext xmlns:c16="http://schemas.microsoft.com/office/drawing/2014/chart" uri="{C3380CC4-5D6E-409C-BE32-E72D297353CC}">
                  <c16:uniqueId val="{0000000C-EA72-4176-8AAF-261919D4C6A7}"/>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{E9B19AC8-F303-471A-B8C9-DE18FF5B129E}</c15:txfldGUID>
                      <c15:f>Diagramm!$I$59</c15:f>
                      <c15:dlblFieldTableCache>
                        <c:ptCount val="1"/>
                      </c15:dlblFieldTableCache>
                    </c15:dlblFTEntry>
                  </c15:dlblFieldTable>
                  <c15:showDataLabelsRange val="0"/>
                </c:ext>
                <c:ext xmlns:c16="http://schemas.microsoft.com/office/drawing/2014/chart" uri="{C3380CC4-5D6E-409C-BE32-E72D297353CC}">
                  <c16:uniqueId val="{0000000D-EA72-4176-8AAF-261919D4C6A7}"/>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{3E0BDBCF-E150-4939-82F2-62C34F1E250C}</c15:txfldGUID>
                      <c15:f>Diagramm!$I$60</c15:f>
                      <c15:dlblFieldTableCache>
                        <c:ptCount val="1"/>
                      </c15:dlblFieldTableCache>
                    </c15:dlblFTEntry>
                  </c15:dlblFieldTable>
                  <c15:showDataLabelsRange val="0"/>
                </c:ext>
                <c:ext xmlns:c16="http://schemas.microsoft.com/office/drawing/2014/chart" uri="{C3380CC4-5D6E-409C-BE32-E72D297353CC}">
                  <c16:uniqueId val="{0000000E-EA72-4176-8AAF-261919D4C6A7}"/>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{56D2F8D7-D1DB-4416-B50B-B33F71D4A2A7}</c15:txfldGUID>
                      <c15:f>Diagramm!$I$61</c15:f>
                      <c15:dlblFieldTableCache>
                        <c:ptCount val="1"/>
                      </c15:dlblFieldTableCache>
                    </c15:dlblFTEntry>
                  </c15:dlblFieldTable>
                  <c15:showDataLabelsRange val="0"/>
                </c:ext>
                <c:ext xmlns:c16="http://schemas.microsoft.com/office/drawing/2014/chart" uri="{C3380CC4-5D6E-409C-BE32-E72D297353CC}">
                  <c16:uniqueId val="{0000000F-EA72-4176-8AAF-261919D4C6A7}"/>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{18554CF2-4ADD-497A-96A0-9666D6BB14D8}</c15:txfldGUID>
                      <c15:f>Diagramm!$I$62</c15:f>
                      <c15:dlblFieldTableCache>
                        <c:ptCount val="1"/>
                      </c15:dlblFieldTableCache>
                    </c15:dlblFTEntry>
                  </c15:dlblFieldTable>
                  <c15:showDataLabelsRange val="0"/>
                </c:ext>
                <c:ext xmlns:c16="http://schemas.microsoft.com/office/drawing/2014/chart" uri="{C3380CC4-5D6E-409C-BE32-E72D297353CC}">
                  <c16:uniqueId val="{00000010-EA72-4176-8AAF-261919D4C6A7}"/>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{43969D16-96A0-49E4-917D-DF8E8279E3FE}</c15:txfldGUID>
                      <c15:f>Diagramm!$I$63</c15:f>
                      <c15:dlblFieldTableCache>
                        <c:ptCount val="1"/>
                      </c15:dlblFieldTableCache>
                    </c15:dlblFTEntry>
                  </c15:dlblFieldTable>
                  <c15:showDataLabelsRange val="0"/>
                </c:ext>
                <c:ext xmlns:c16="http://schemas.microsoft.com/office/drawing/2014/chart" uri="{C3380CC4-5D6E-409C-BE32-E72D297353CC}">
                  <c16:uniqueId val="{00000011-EA72-4176-8AAF-261919D4C6A7}"/>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{BDE21998-697D-4922-8032-5F0742BB9994}</c15:txfldGUID>
                      <c15:f>Diagramm!$I$64</c15:f>
                      <c15:dlblFieldTableCache>
                        <c:ptCount val="1"/>
                      </c15:dlblFieldTableCache>
                    </c15:dlblFTEntry>
                  </c15:dlblFieldTable>
                  <c15:showDataLabelsRange val="0"/>
                </c:ext>
                <c:ext xmlns:c16="http://schemas.microsoft.com/office/drawing/2014/chart" uri="{C3380CC4-5D6E-409C-BE32-E72D297353CC}">
                  <c16:uniqueId val="{00000012-EA72-4176-8AAF-261919D4C6A7}"/>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{E50DA959-3D76-484E-93CC-D68AC6332411}</c15:txfldGUID>
                      <c15:f>Diagramm!$I$65</c15:f>
                      <c15:dlblFieldTableCache>
                        <c:ptCount val="1"/>
                      </c15:dlblFieldTableCache>
                    </c15:dlblFTEntry>
                  </c15:dlblFieldTable>
                  <c15:showDataLabelsRange val="0"/>
                </c:ext>
                <c:ext xmlns:c16="http://schemas.microsoft.com/office/drawing/2014/chart" uri="{C3380CC4-5D6E-409C-BE32-E72D297353CC}">
                  <c16:uniqueId val="{00000013-EA72-4176-8AAF-261919D4C6A7}"/>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{49A750A8-EB32-486F-AE63-DAAA4F1A9A4F}</c15:txfldGUID>
                      <c15:f>Diagramm!$I$66</c15:f>
                      <c15:dlblFieldTableCache>
                        <c:ptCount val="1"/>
                      </c15:dlblFieldTableCache>
                    </c15:dlblFTEntry>
                  </c15:dlblFieldTable>
                  <c15:showDataLabelsRange val="0"/>
                </c:ext>
                <c:ext xmlns:c16="http://schemas.microsoft.com/office/drawing/2014/chart" uri="{C3380CC4-5D6E-409C-BE32-E72D297353CC}">
                  <c16:uniqueId val="{00000014-EA72-4176-8AAF-261919D4C6A7}"/>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{DD6A5FD8-46D4-416F-AD17-2478D0E682A3}</c15:txfldGUID>
                      <c15:f>Diagramm!$I$67</c15:f>
                      <c15:dlblFieldTableCache>
                        <c:ptCount val="1"/>
                      </c15:dlblFieldTableCache>
                    </c15:dlblFTEntry>
                  </c15:dlblFieldTable>
                  <c15:showDataLabelsRange val="0"/>
                </c:ext>
                <c:ext xmlns:c16="http://schemas.microsoft.com/office/drawing/2014/chart" uri="{C3380CC4-5D6E-409C-BE32-E72D297353CC}">
                  <c16:uniqueId val="{00000015-EA72-4176-8AAF-261919D4C6A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A72-4176-8AAF-261919D4C6A7}"/>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{8A942706-D7AF-414B-8650-5CB53983F9E1}</c15:txfldGUID>
                      <c15:f>Diagramm!$K$46</c15:f>
                      <c15:dlblFieldTableCache>
                        <c:ptCount val="1"/>
                      </c15:dlblFieldTableCache>
                    </c15:dlblFTEntry>
                  </c15:dlblFieldTable>
                  <c15:showDataLabelsRange val="0"/>
                </c:ext>
                <c:ext xmlns:c16="http://schemas.microsoft.com/office/drawing/2014/chart" uri="{C3380CC4-5D6E-409C-BE32-E72D297353CC}">
                  <c16:uniqueId val="{00000017-EA72-4176-8AAF-261919D4C6A7}"/>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{AB1F7D7A-3EDE-4E72-BD00-F1BABBBD601B}</c15:txfldGUID>
                      <c15:f>Diagramm!$K$47</c15:f>
                      <c15:dlblFieldTableCache>
                        <c:ptCount val="1"/>
                      </c15:dlblFieldTableCache>
                    </c15:dlblFTEntry>
                  </c15:dlblFieldTable>
                  <c15:showDataLabelsRange val="0"/>
                </c:ext>
                <c:ext xmlns:c16="http://schemas.microsoft.com/office/drawing/2014/chart" uri="{C3380CC4-5D6E-409C-BE32-E72D297353CC}">
                  <c16:uniqueId val="{00000018-EA72-4176-8AAF-261919D4C6A7}"/>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{74B7F945-A675-440D-BBB8-89AD55DEE45D}</c15:txfldGUID>
                      <c15:f>Diagramm!$K$48</c15:f>
                      <c15:dlblFieldTableCache>
                        <c:ptCount val="1"/>
                      </c15:dlblFieldTableCache>
                    </c15:dlblFTEntry>
                  </c15:dlblFieldTable>
                  <c15:showDataLabelsRange val="0"/>
                </c:ext>
                <c:ext xmlns:c16="http://schemas.microsoft.com/office/drawing/2014/chart" uri="{C3380CC4-5D6E-409C-BE32-E72D297353CC}">
                  <c16:uniqueId val="{00000019-EA72-4176-8AAF-261919D4C6A7}"/>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{7FC623F8-9B76-423D-81B3-AAE0B6217723}</c15:txfldGUID>
                      <c15:f>Diagramm!$K$49</c15:f>
                      <c15:dlblFieldTableCache>
                        <c:ptCount val="1"/>
                      </c15:dlblFieldTableCache>
                    </c15:dlblFTEntry>
                  </c15:dlblFieldTable>
                  <c15:showDataLabelsRange val="0"/>
                </c:ext>
                <c:ext xmlns:c16="http://schemas.microsoft.com/office/drawing/2014/chart" uri="{C3380CC4-5D6E-409C-BE32-E72D297353CC}">
                  <c16:uniqueId val="{0000001A-EA72-4176-8AAF-261919D4C6A7}"/>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{0E9CFA72-E883-4FBF-BD30-69E1AC179BBB}</c15:txfldGUID>
                      <c15:f>Diagramm!$K$50</c15:f>
                      <c15:dlblFieldTableCache>
                        <c:ptCount val="1"/>
                      </c15:dlblFieldTableCache>
                    </c15:dlblFTEntry>
                  </c15:dlblFieldTable>
                  <c15:showDataLabelsRange val="0"/>
                </c:ext>
                <c:ext xmlns:c16="http://schemas.microsoft.com/office/drawing/2014/chart" uri="{C3380CC4-5D6E-409C-BE32-E72D297353CC}">
                  <c16:uniqueId val="{0000001B-EA72-4176-8AAF-261919D4C6A7}"/>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{FCF5E4F0-4CE5-4EBE-9E64-38CD3735C013}</c15:txfldGUID>
                      <c15:f>Diagramm!$K$51</c15:f>
                      <c15:dlblFieldTableCache>
                        <c:ptCount val="1"/>
                      </c15:dlblFieldTableCache>
                    </c15:dlblFTEntry>
                  </c15:dlblFieldTable>
                  <c15:showDataLabelsRange val="0"/>
                </c:ext>
                <c:ext xmlns:c16="http://schemas.microsoft.com/office/drawing/2014/chart" uri="{C3380CC4-5D6E-409C-BE32-E72D297353CC}">
                  <c16:uniqueId val="{0000001C-EA72-4176-8AAF-261919D4C6A7}"/>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{F92ED8E8-7E7D-4339-B08E-68F09ADD65AD}</c15:txfldGUID>
                      <c15:f>Diagramm!$K$52</c15:f>
                      <c15:dlblFieldTableCache>
                        <c:ptCount val="1"/>
                      </c15:dlblFieldTableCache>
                    </c15:dlblFTEntry>
                  </c15:dlblFieldTable>
                  <c15:showDataLabelsRange val="0"/>
                </c:ext>
                <c:ext xmlns:c16="http://schemas.microsoft.com/office/drawing/2014/chart" uri="{C3380CC4-5D6E-409C-BE32-E72D297353CC}">
                  <c16:uniqueId val="{0000001D-EA72-4176-8AAF-261919D4C6A7}"/>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{42F2A2F6-6790-44FC-A2DD-582AE7DB8EF9}</c15:txfldGUID>
                      <c15:f>Diagramm!$K$53</c15:f>
                      <c15:dlblFieldTableCache>
                        <c:ptCount val="1"/>
                      </c15:dlblFieldTableCache>
                    </c15:dlblFTEntry>
                  </c15:dlblFieldTable>
                  <c15:showDataLabelsRange val="0"/>
                </c:ext>
                <c:ext xmlns:c16="http://schemas.microsoft.com/office/drawing/2014/chart" uri="{C3380CC4-5D6E-409C-BE32-E72D297353CC}">
                  <c16:uniqueId val="{0000001E-EA72-4176-8AAF-261919D4C6A7}"/>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{CF259105-8EA9-4256-8594-570435B3B758}</c15:txfldGUID>
                      <c15:f>Diagramm!$K$54</c15:f>
                      <c15:dlblFieldTableCache>
                        <c:ptCount val="1"/>
                      </c15:dlblFieldTableCache>
                    </c15:dlblFTEntry>
                  </c15:dlblFieldTable>
                  <c15:showDataLabelsRange val="0"/>
                </c:ext>
                <c:ext xmlns:c16="http://schemas.microsoft.com/office/drawing/2014/chart" uri="{C3380CC4-5D6E-409C-BE32-E72D297353CC}">
                  <c16:uniqueId val="{0000001F-EA72-4176-8AAF-261919D4C6A7}"/>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{B3A09D0A-E396-4504-BA18-C7A05F049766}</c15:txfldGUID>
                      <c15:f>Diagramm!$K$55</c15:f>
                      <c15:dlblFieldTableCache>
                        <c:ptCount val="1"/>
                      </c15:dlblFieldTableCache>
                    </c15:dlblFTEntry>
                  </c15:dlblFieldTable>
                  <c15:showDataLabelsRange val="0"/>
                </c:ext>
                <c:ext xmlns:c16="http://schemas.microsoft.com/office/drawing/2014/chart" uri="{C3380CC4-5D6E-409C-BE32-E72D297353CC}">
                  <c16:uniqueId val="{00000020-EA72-4176-8AAF-261919D4C6A7}"/>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{4A32DCD4-26CC-4D15-939C-E12CD793F83F}</c15:txfldGUID>
                      <c15:f>Diagramm!$K$56</c15:f>
                      <c15:dlblFieldTableCache>
                        <c:ptCount val="1"/>
                      </c15:dlblFieldTableCache>
                    </c15:dlblFTEntry>
                  </c15:dlblFieldTable>
                  <c15:showDataLabelsRange val="0"/>
                </c:ext>
                <c:ext xmlns:c16="http://schemas.microsoft.com/office/drawing/2014/chart" uri="{C3380CC4-5D6E-409C-BE32-E72D297353CC}">
                  <c16:uniqueId val="{00000021-EA72-4176-8AAF-261919D4C6A7}"/>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{BEF1CF4D-1E42-44CF-9EF6-D0E789D358B6}</c15:txfldGUID>
                      <c15:f>Diagramm!$K$57</c15:f>
                      <c15:dlblFieldTableCache>
                        <c:ptCount val="1"/>
                      </c15:dlblFieldTableCache>
                    </c15:dlblFTEntry>
                  </c15:dlblFieldTable>
                  <c15:showDataLabelsRange val="0"/>
                </c:ext>
                <c:ext xmlns:c16="http://schemas.microsoft.com/office/drawing/2014/chart" uri="{C3380CC4-5D6E-409C-BE32-E72D297353CC}">
                  <c16:uniqueId val="{00000022-EA72-4176-8AAF-261919D4C6A7}"/>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{72DC6DF7-67FF-49C8-A91E-E1CFDA4C0EDA}</c15:txfldGUID>
                      <c15:f>Diagramm!$K$58</c15:f>
                      <c15:dlblFieldTableCache>
                        <c:ptCount val="1"/>
                      </c15:dlblFieldTableCache>
                    </c15:dlblFTEntry>
                  </c15:dlblFieldTable>
                  <c15:showDataLabelsRange val="0"/>
                </c:ext>
                <c:ext xmlns:c16="http://schemas.microsoft.com/office/drawing/2014/chart" uri="{C3380CC4-5D6E-409C-BE32-E72D297353CC}">
                  <c16:uniqueId val="{00000023-EA72-4176-8AAF-261919D4C6A7}"/>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{3694FCB8-7D2A-4400-92F8-E5FCCB7FFDBC}</c15:txfldGUID>
                      <c15:f>Diagramm!$K$59</c15:f>
                      <c15:dlblFieldTableCache>
                        <c:ptCount val="1"/>
                      </c15:dlblFieldTableCache>
                    </c15:dlblFTEntry>
                  </c15:dlblFieldTable>
                  <c15:showDataLabelsRange val="0"/>
                </c:ext>
                <c:ext xmlns:c16="http://schemas.microsoft.com/office/drawing/2014/chart" uri="{C3380CC4-5D6E-409C-BE32-E72D297353CC}">
                  <c16:uniqueId val="{00000024-EA72-4176-8AAF-261919D4C6A7}"/>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{DA02A67D-2754-49CF-A489-514B516F1794}</c15:txfldGUID>
                      <c15:f>Diagramm!$K$60</c15:f>
                      <c15:dlblFieldTableCache>
                        <c:ptCount val="1"/>
                      </c15:dlblFieldTableCache>
                    </c15:dlblFTEntry>
                  </c15:dlblFieldTable>
                  <c15:showDataLabelsRange val="0"/>
                </c:ext>
                <c:ext xmlns:c16="http://schemas.microsoft.com/office/drawing/2014/chart" uri="{C3380CC4-5D6E-409C-BE32-E72D297353CC}">
                  <c16:uniqueId val="{00000025-EA72-4176-8AAF-261919D4C6A7}"/>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{00B4D194-23FA-4F00-B439-9AB68283BF1C}</c15:txfldGUID>
                      <c15:f>Diagramm!$K$61</c15:f>
                      <c15:dlblFieldTableCache>
                        <c:ptCount val="1"/>
                      </c15:dlblFieldTableCache>
                    </c15:dlblFTEntry>
                  </c15:dlblFieldTable>
                  <c15:showDataLabelsRange val="0"/>
                </c:ext>
                <c:ext xmlns:c16="http://schemas.microsoft.com/office/drawing/2014/chart" uri="{C3380CC4-5D6E-409C-BE32-E72D297353CC}">
                  <c16:uniqueId val="{00000026-EA72-4176-8AAF-261919D4C6A7}"/>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{9F6D1E7D-206E-4C06-A99D-E2A712441E9A}</c15:txfldGUID>
                      <c15:f>Diagramm!$K$62</c15:f>
                      <c15:dlblFieldTableCache>
                        <c:ptCount val="1"/>
                      </c15:dlblFieldTableCache>
                    </c15:dlblFTEntry>
                  </c15:dlblFieldTable>
                  <c15:showDataLabelsRange val="0"/>
                </c:ext>
                <c:ext xmlns:c16="http://schemas.microsoft.com/office/drawing/2014/chart" uri="{C3380CC4-5D6E-409C-BE32-E72D297353CC}">
                  <c16:uniqueId val="{00000027-EA72-4176-8AAF-261919D4C6A7}"/>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{13E90E38-2C04-4C36-B0FA-276C614E17B2}</c15:txfldGUID>
                      <c15:f>Diagramm!$K$63</c15:f>
                      <c15:dlblFieldTableCache>
                        <c:ptCount val="1"/>
                      </c15:dlblFieldTableCache>
                    </c15:dlblFTEntry>
                  </c15:dlblFieldTable>
                  <c15:showDataLabelsRange val="0"/>
                </c:ext>
                <c:ext xmlns:c16="http://schemas.microsoft.com/office/drawing/2014/chart" uri="{C3380CC4-5D6E-409C-BE32-E72D297353CC}">
                  <c16:uniqueId val="{00000028-EA72-4176-8AAF-261919D4C6A7}"/>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{53D86082-31E2-4CFC-A38A-2FE2AD8A6FE0}</c15:txfldGUID>
                      <c15:f>Diagramm!$K$64</c15:f>
                      <c15:dlblFieldTableCache>
                        <c:ptCount val="1"/>
                      </c15:dlblFieldTableCache>
                    </c15:dlblFTEntry>
                  </c15:dlblFieldTable>
                  <c15:showDataLabelsRange val="0"/>
                </c:ext>
                <c:ext xmlns:c16="http://schemas.microsoft.com/office/drawing/2014/chart" uri="{C3380CC4-5D6E-409C-BE32-E72D297353CC}">
                  <c16:uniqueId val="{00000029-EA72-4176-8AAF-261919D4C6A7}"/>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{4411CC3C-9F0E-4C1C-BC7C-FF49CA59EA19}</c15:txfldGUID>
                      <c15:f>Diagramm!$K$65</c15:f>
                      <c15:dlblFieldTableCache>
                        <c:ptCount val="1"/>
                      </c15:dlblFieldTableCache>
                    </c15:dlblFTEntry>
                  </c15:dlblFieldTable>
                  <c15:showDataLabelsRange val="0"/>
                </c:ext>
                <c:ext xmlns:c16="http://schemas.microsoft.com/office/drawing/2014/chart" uri="{C3380CC4-5D6E-409C-BE32-E72D297353CC}">
                  <c16:uniqueId val="{0000002A-EA72-4176-8AAF-261919D4C6A7}"/>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{257387BD-F5D8-4ADE-9DAF-EA37C20E3254}</c15:txfldGUID>
                      <c15:f>Diagramm!$K$66</c15:f>
                      <c15:dlblFieldTableCache>
                        <c:ptCount val="1"/>
                      </c15:dlblFieldTableCache>
                    </c15:dlblFTEntry>
                  </c15:dlblFieldTable>
                  <c15:showDataLabelsRange val="0"/>
                </c:ext>
                <c:ext xmlns:c16="http://schemas.microsoft.com/office/drawing/2014/chart" uri="{C3380CC4-5D6E-409C-BE32-E72D297353CC}">
                  <c16:uniqueId val="{0000002B-EA72-4176-8AAF-261919D4C6A7}"/>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{C4DB0F01-9CE1-48C7-81E1-1FAB9EDED8A6}</c15:txfldGUID>
                      <c15:f>Diagramm!$K$67</c15:f>
                      <c15:dlblFieldTableCache>
                        <c:ptCount val="1"/>
                      </c15:dlblFieldTableCache>
                    </c15:dlblFTEntry>
                  </c15:dlblFieldTable>
                  <c15:showDataLabelsRange val="0"/>
                </c:ext>
                <c:ext xmlns:c16="http://schemas.microsoft.com/office/drawing/2014/chart" uri="{C3380CC4-5D6E-409C-BE32-E72D297353CC}">
                  <c16:uniqueId val="{0000002C-EA72-4176-8AAF-261919D4C6A7}"/>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A72-4176-8AAF-261919D4C6A7}"/>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{13365C6F-5EF7-4B37-8201-C4E9EB7514CD}</c15:txfldGUID>
                      <c15:f>Diagramm!$J$46</c15:f>
                      <c15:dlblFieldTableCache>
                        <c:ptCount val="1"/>
                      </c15:dlblFieldTableCache>
                    </c15:dlblFTEntry>
                  </c15:dlblFieldTable>
                  <c15:showDataLabelsRange val="0"/>
                </c:ext>
                <c:ext xmlns:c16="http://schemas.microsoft.com/office/drawing/2014/chart" uri="{C3380CC4-5D6E-409C-BE32-E72D297353CC}">
                  <c16:uniqueId val="{0000002E-EA72-4176-8AAF-261919D4C6A7}"/>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{4E7F581C-DE4B-45DE-AD66-12311B94CF3E}</c15:txfldGUID>
                      <c15:f>Diagramm!$J$47</c15:f>
                      <c15:dlblFieldTableCache>
                        <c:ptCount val="1"/>
                      </c15:dlblFieldTableCache>
                    </c15:dlblFTEntry>
                  </c15:dlblFieldTable>
                  <c15:showDataLabelsRange val="0"/>
                </c:ext>
                <c:ext xmlns:c16="http://schemas.microsoft.com/office/drawing/2014/chart" uri="{C3380CC4-5D6E-409C-BE32-E72D297353CC}">
                  <c16:uniqueId val="{0000002F-EA72-4176-8AAF-261919D4C6A7}"/>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{DE51E9CE-0706-47E1-BBF2-E5807C0AD490}</c15:txfldGUID>
                      <c15:f>Diagramm!$J$48</c15:f>
                      <c15:dlblFieldTableCache>
                        <c:ptCount val="1"/>
                      </c15:dlblFieldTableCache>
                    </c15:dlblFTEntry>
                  </c15:dlblFieldTable>
                  <c15:showDataLabelsRange val="0"/>
                </c:ext>
                <c:ext xmlns:c16="http://schemas.microsoft.com/office/drawing/2014/chart" uri="{C3380CC4-5D6E-409C-BE32-E72D297353CC}">
                  <c16:uniqueId val="{00000030-EA72-4176-8AAF-261919D4C6A7}"/>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{80016889-7DAC-4D16-BD7B-881DD31C5757}</c15:txfldGUID>
                      <c15:f>Diagramm!$J$49</c15:f>
                      <c15:dlblFieldTableCache>
                        <c:ptCount val="1"/>
                      </c15:dlblFieldTableCache>
                    </c15:dlblFTEntry>
                  </c15:dlblFieldTable>
                  <c15:showDataLabelsRange val="0"/>
                </c:ext>
                <c:ext xmlns:c16="http://schemas.microsoft.com/office/drawing/2014/chart" uri="{C3380CC4-5D6E-409C-BE32-E72D297353CC}">
                  <c16:uniqueId val="{00000031-EA72-4176-8AAF-261919D4C6A7}"/>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{C9B38964-A3F4-4BDA-82C6-CD9BE058509D}</c15:txfldGUID>
                      <c15:f>Diagramm!$J$50</c15:f>
                      <c15:dlblFieldTableCache>
                        <c:ptCount val="1"/>
                      </c15:dlblFieldTableCache>
                    </c15:dlblFTEntry>
                  </c15:dlblFieldTable>
                  <c15:showDataLabelsRange val="0"/>
                </c:ext>
                <c:ext xmlns:c16="http://schemas.microsoft.com/office/drawing/2014/chart" uri="{C3380CC4-5D6E-409C-BE32-E72D297353CC}">
                  <c16:uniqueId val="{00000032-EA72-4176-8AAF-261919D4C6A7}"/>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{DBD5C9B7-B19A-48F5-8242-8A81B5319FCF}</c15:txfldGUID>
                      <c15:f>Diagramm!$J$51</c15:f>
                      <c15:dlblFieldTableCache>
                        <c:ptCount val="1"/>
                      </c15:dlblFieldTableCache>
                    </c15:dlblFTEntry>
                  </c15:dlblFieldTable>
                  <c15:showDataLabelsRange val="0"/>
                </c:ext>
                <c:ext xmlns:c16="http://schemas.microsoft.com/office/drawing/2014/chart" uri="{C3380CC4-5D6E-409C-BE32-E72D297353CC}">
                  <c16:uniqueId val="{00000033-EA72-4176-8AAF-261919D4C6A7}"/>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{01A86409-B666-469A-9605-79B3A61753FD}</c15:txfldGUID>
                      <c15:f>Diagramm!$J$52</c15:f>
                      <c15:dlblFieldTableCache>
                        <c:ptCount val="1"/>
                      </c15:dlblFieldTableCache>
                    </c15:dlblFTEntry>
                  </c15:dlblFieldTable>
                  <c15:showDataLabelsRange val="0"/>
                </c:ext>
                <c:ext xmlns:c16="http://schemas.microsoft.com/office/drawing/2014/chart" uri="{C3380CC4-5D6E-409C-BE32-E72D297353CC}">
                  <c16:uniqueId val="{00000034-EA72-4176-8AAF-261919D4C6A7}"/>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{C68FC3C4-8804-4079-B15E-F93117CF2B85}</c15:txfldGUID>
                      <c15:f>Diagramm!$J$53</c15:f>
                      <c15:dlblFieldTableCache>
                        <c:ptCount val="1"/>
                      </c15:dlblFieldTableCache>
                    </c15:dlblFTEntry>
                  </c15:dlblFieldTable>
                  <c15:showDataLabelsRange val="0"/>
                </c:ext>
                <c:ext xmlns:c16="http://schemas.microsoft.com/office/drawing/2014/chart" uri="{C3380CC4-5D6E-409C-BE32-E72D297353CC}">
                  <c16:uniqueId val="{00000035-EA72-4176-8AAF-261919D4C6A7}"/>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{6A94F7AF-4B9B-48F5-8621-0FC6D0A0D97A}</c15:txfldGUID>
                      <c15:f>Diagramm!$J$54</c15:f>
                      <c15:dlblFieldTableCache>
                        <c:ptCount val="1"/>
                      </c15:dlblFieldTableCache>
                    </c15:dlblFTEntry>
                  </c15:dlblFieldTable>
                  <c15:showDataLabelsRange val="0"/>
                </c:ext>
                <c:ext xmlns:c16="http://schemas.microsoft.com/office/drawing/2014/chart" uri="{C3380CC4-5D6E-409C-BE32-E72D297353CC}">
                  <c16:uniqueId val="{00000036-EA72-4176-8AAF-261919D4C6A7}"/>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{789CD629-ABA0-4EA3-9F9A-11D7F18E3F25}</c15:txfldGUID>
                      <c15:f>Diagramm!$J$55</c15:f>
                      <c15:dlblFieldTableCache>
                        <c:ptCount val="1"/>
                      </c15:dlblFieldTableCache>
                    </c15:dlblFTEntry>
                  </c15:dlblFieldTable>
                  <c15:showDataLabelsRange val="0"/>
                </c:ext>
                <c:ext xmlns:c16="http://schemas.microsoft.com/office/drawing/2014/chart" uri="{C3380CC4-5D6E-409C-BE32-E72D297353CC}">
                  <c16:uniqueId val="{00000037-EA72-4176-8AAF-261919D4C6A7}"/>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{49DB7AA7-7D3F-41B2-BC1C-4914A91FF485}</c15:txfldGUID>
                      <c15:f>Diagramm!$J$56</c15:f>
                      <c15:dlblFieldTableCache>
                        <c:ptCount val="1"/>
                      </c15:dlblFieldTableCache>
                    </c15:dlblFTEntry>
                  </c15:dlblFieldTable>
                  <c15:showDataLabelsRange val="0"/>
                </c:ext>
                <c:ext xmlns:c16="http://schemas.microsoft.com/office/drawing/2014/chart" uri="{C3380CC4-5D6E-409C-BE32-E72D297353CC}">
                  <c16:uniqueId val="{00000038-EA72-4176-8AAF-261919D4C6A7}"/>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{3008390A-23B8-4A02-9A8F-5BD5564375FD}</c15:txfldGUID>
                      <c15:f>Diagramm!$J$57</c15:f>
                      <c15:dlblFieldTableCache>
                        <c:ptCount val="1"/>
                      </c15:dlblFieldTableCache>
                    </c15:dlblFTEntry>
                  </c15:dlblFieldTable>
                  <c15:showDataLabelsRange val="0"/>
                </c:ext>
                <c:ext xmlns:c16="http://schemas.microsoft.com/office/drawing/2014/chart" uri="{C3380CC4-5D6E-409C-BE32-E72D297353CC}">
                  <c16:uniqueId val="{00000039-EA72-4176-8AAF-261919D4C6A7}"/>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{2D0440ED-E675-40B6-9663-D2911D516590}</c15:txfldGUID>
                      <c15:f>Diagramm!$J$58</c15:f>
                      <c15:dlblFieldTableCache>
                        <c:ptCount val="1"/>
                      </c15:dlblFieldTableCache>
                    </c15:dlblFTEntry>
                  </c15:dlblFieldTable>
                  <c15:showDataLabelsRange val="0"/>
                </c:ext>
                <c:ext xmlns:c16="http://schemas.microsoft.com/office/drawing/2014/chart" uri="{C3380CC4-5D6E-409C-BE32-E72D297353CC}">
                  <c16:uniqueId val="{0000003A-EA72-4176-8AAF-261919D4C6A7}"/>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{9F78FDD7-5BA1-402A-AE42-8149E66A0F39}</c15:txfldGUID>
                      <c15:f>Diagramm!$J$59</c15:f>
                      <c15:dlblFieldTableCache>
                        <c:ptCount val="1"/>
                      </c15:dlblFieldTableCache>
                    </c15:dlblFTEntry>
                  </c15:dlblFieldTable>
                  <c15:showDataLabelsRange val="0"/>
                </c:ext>
                <c:ext xmlns:c16="http://schemas.microsoft.com/office/drawing/2014/chart" uri="{C3380CC4-5D6E-409C-BE32-E72D297353CC}">
                  <c16:uniqueId val="{0000003B-EA72-4176-8AAF-261919D4C6A7}"/>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{4FEA6090-6C1A-46CC-88A5-DDDD4531BAEE}</c15:txfldGUID>
                      <c15:f>Diagramm!$J$60</c15:f>
                      <c15:dlblFieldTableCache>
                        <c:ptCount val="1"/>
                      </c15:dlblFieldTableCache>
                    </c15:dlblFTEntry>
                  </c15:dlblFieldTable>
                  <c15:showDataLabelsRange val="0"/>
                </c:ext>
                <c:ext xmlns:c16="http://schemas.microsoft.com/office/drawing/2014/chart" uri="{C3380CC4-5D6E-409C-BE32-E72D297353CC}">
                  <c16:uniqueId val="{0000003C-EA72-4176-8AAF-261919D4C6A7}"/>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{1EB7604C-56B1-4C79-A182-C746C604A3CB}</c15:txfldGUID>
                      <c15:f>Diagramm!$J$61</c15:f>
                      <c15:dlblFieldTableCache>
                        <c:ptCount val="1"/>
                      </c15:dlblFieldTableCache>
                    </c15:dlblFTEntry>
                  </c15:dlblFieldTable>
                  <c15:showDataLabelsRange val="0"/>
                </c:ext>
                <c:ext xmlns:c16="http://schemas.microsoft.com/office/drawing/2014/chart" uri="{C3380CC4-5D6E-409C-BE32-E72D297353CC}">
                  <c16:uniqueId val="{0000003D-EA72-4176-8AAF-261919D4C6A7}"/>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{67A07E22-F2D3-470F-827F-F5220796EECA}</c15:txfldGUID>
                      <c15:f>Diagramm!$J$62</c15:f>
                      <c15:dlblFieldTableCache>
                        <c:ptCount val="1"/>
                      </c15:dlblFieldTableCache>
                    </c15:dlblFTEntry>
                  </c15:dlblFieldTable>
                  <c15:showDataLabelsRange val="0"/>
                </c:ext>
                <c:ext xmlns:c16="http://schemas.microsoft.com/office/drawing/2014/chart" uri="{C3380CC4-5D6E-409C-BE32-E72D297353CC}">
                  <c16:uniqueId val="{0000003E-EA72-4176-8AAF-261919D4C6A7}"/>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{B47DD7AA-14AA-49EF-A7E0-164E90489093}</c15:txfldGUID>
                      <c15:f>Diagramm!$J$63</c15:f>
                      <c15:dlblFieldTableCache>
                        <c:ptCount val="1"/>
                      </c15:dlblFieldTableCache>
                    </c15:dlblFTEntry>
                  </c15:dlblFieldTable>
                  <c15:showDataLabelsRange val="0"/>
                </c:ext>
                <c:ext xmlns:c16="http://schemas.microsoft.com/office/drawing/2014/chart" uri="{C3380CC4-5D6E-409C-BE32-E72D297353CC}">
                  <c16:uniqueId val="{0000003F-EA72-4176-8AAF-261919D4C6A7}"/>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{98D4F958-4ADD-4823-8A00-949E588597AA}</c15:txfldGUID>
                      <c15:f>Diagramm!$J$64</c15:f>
                      <c15:dlblFieldTableCache>
                        <c:ptCount val="1"/>
                      </c15:dlblFieldTableCache>
                    </c15:dlblFTEntry>
                  </c15:dlblFieldTable>
                  <c15:showDataLabelsRange val="0"/>
                </c:ext>
                <c:ext xmlns:c16="http://schemas.microsoft.com/office/drawing/2014/chart" uri="{C3380CC4-5D6E-409C-BE32-E72D297353CC}">
                  <c16:uniqueId val="{00000040-EA72-4176-8AAF-261919D4C6A7}"/>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{3C7DB465-FE20-41F9-B757-86A9FCA2270F}</c15:txfldGUID>
                      <c15:f>Diagramm!$J$65</c15:f>
                      <c15:dlblFieldTableCache>
                        <c:ptCount val="1"/>
                      </c15:dlblFieldTableCache>
                    </c15:dlblFTEntry>
                  </c15:dlblFieldTable>
                  <c15:showDataLabelsRange val="0"/>
                </c:ext>
                <c:ext xmlns:c16="http://schemas.microsoft.com/office/drawing/2014/chart" uri="{C3380CC4-5D6E-409C-BE32-E72D297353CC}">
                  <c16:uniqueId val="{00000041-EA72-4176-8AAF-261919D4C6A7}"/>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{1C6A8B77-ADE4-47C1-B563-8B9DB20D7070}</c15:txfldGUID>
                      <c15:f>Diagramm!$J$66</c15:f>
                      <c15:dlblFieldTableCache>
                        <c:ptCount val="1"/>
                      </c15:dlblFieldTableCache>
                    </c15:dlblFTEntry>
                  </c15:dlblFieldTable>
                  <c15:showDataLabelsRange val="0"/>
                </c:ext>
                <c:ext xmlns:c16="http://schemas.microsoft.com/office/drawing/2014/chart" uri="{C3380CC4-5D6E-409C-BE32-E72D297353CC}">
                  <c16:uniqueId val="{00000042-EA72-4176-8AAF-261919D4C6A7}"/>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{B075136A-6A99-4AB8-8811-51AC244A57C7}</c15:txfldGUID>
                      <c15:f>Diagramm!$J$67</c15:f>
                      <c15:dlblFieldTableCache>
                        <c:ptCount val="1"/>
                      </c15:dlblFieldTableCache>
                    </c15:dlblFTEntry>
                  </c15:dlblFieldTable>
                  <c15:showDataLabelsRange val="0"/>
                </c:ext>
                <c:ext xmlns:c16="http://schemas.microsoft.com/office/drawing/2014/chart" uri="{C3380CC4-5D6E-409C-BE32-E72D297353CC}">
                  <c16:uniqueId val="{00000043-EA72-4176-8AAF-261919D4C6A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A72-4176-8AAF-261919D4C6A7}"/>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9F3-4335-9222-E9DDA62538C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9F3-4335-9222-E9DDA62538C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9F3-4335-9222-E9DDA62538C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9F3-4335-9222-E9DDA62538C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9F3-4335-9222-E9DDA62538C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9F3-4335-9222-E9DDA62538C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9F3-4335-9222-E9DDA62538C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9F3-4335-9222-E9DDA62538C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9F3-4335-9222-E9DDA62538C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9F3-4335-9222-E9DDA62538C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9F3-4335-9222-E9DDA62538C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9F3-4335-9222-E9DDA62538C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9F3-4335-9222-E9DDA62538C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9F3-4335-9222-E9DDA62538C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9F3-4335-9222-E9DDA62538C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9F3-4335-9222-E9DDA62538C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9F3-4335-9222-E9DDA62538C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9F3-4335-9222-E9DDA62538C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C9F3-4335-9222-E9DDA62538C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C9F3-4335-9222-E9DDA62538C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C9F3-4335-9222-E9DDA62538C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C9F3-4335-9222-E9DDA62538C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9F3-4335-9222-E9DDA62538CA}"/>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C9F3-4335-9222-E9DDA62538C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C9F3-4335-9222-E9DDA62538C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C9F3-4335-9222-E9DDA62538C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C9F3-4335-9222-E9DDA62538C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C9F3-4335-9222-E9DDA62538C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C9F3-4335-9222-E9DDA62538C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C9F3-4335-9222-E9DDA62538C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C9F3-4335-9222-E9DDA62538C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C9F3-4335-9222-E9DDA62538C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C9F3-4335-9222-E9DDA62538C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C9F3-4335-9222-E9DDA62538C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C9F3-4335-9222-E9DDA62538C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C9F3-4335-9222-E9DDA62538C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C9F3-4335-9222-E9DDA62538C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C9F3-4335-9222-E9DDA62538C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C9F3-4335-9222-E9DDA62538C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C9F3-4335-9222-E9DDA62538C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C9F3-4335-9222-E9DDA62538C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C9F3-4335-9222-E9DDA62538C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C9F3-4335-9222-E9DDA62538C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C9F3-4335-9222-E9DDA62538C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C9F3-4335-9222-E9DDA62538C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9F3-4335-9222-E9DDA62538CA}"/>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C9F3-4335-9222-E9DDA62538C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C9F3-4335-9222-E9DDA62538C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C9F3-4335-9222-E9DDA62538C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C9F3-4335-9222-E9DDA62538C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C9F3-4335-9222-E9DDA62538C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C9F3-4335-9222-E9DDA62538C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C9F3-4335-9222-E9DDA62538C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C9F3-4335-9222-E9DDA62538C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C9F3-4335-9222-E9DDA62538C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C9F3-4335-9222-E9DDA62538C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C9F3-4335-9222-E9DDA62538C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C9F3-4335-9222-E9DDA62538C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C9F3-4335-9222-E9DDA62538C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C9F3-4335-9222-E9DDA62538C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C9F3-4335-9222-E9DDA62538C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C9F3-4335-9222-E9DDA62538C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C9F3-4335-9222-E9DDA62538C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C9F3-4335-9222-E9DDA62538C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C9F3-4335-9222-E9DDA62538C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C9F3-4335-9222-E9DDA62538C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C9F3-4335-9222-E9DDA62538C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C9F3-4335-9222-E9DDA62538C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9F3-4335-9222-E9DDA62538CA}"/>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100.64784398011895</c:v>
                </c:pt>
                <c:pt idx="2">
                  <c:v>101.94536373294906</c:v>
                </c:pt>
                <c:pt idx="3">
                  <c:v>100.75897273071428</c:v>
                </c:pt>
                <c:pt idx="4">
                  <c:v>100.89879956525456</c:v>
                </c:pt>
                <c:pt idx="5">
                  <c:v>101.49413215772955</c:v>
                </c:pt>
                <c:pt idx="6">
                  <c:v>102.97971595002871</c:v>
                </c:pt>
                <c:pt idx="7">
                  <c:v>102.06992562922075</c:v>
                </c:pt>
                <c:pt idx="8">
                  <c:v>102.13342777241809</c:v>
                </c:pt>
                <c:pt idx="9">
                  <c:v>102.76417502167621</c:v>
                </c:pt>
                <c:pt idx="10">
                  <c:v>104.51536873984881</c:v>
                </c:pt>
                <c:pt idx="11">
                  <c:v>103.80280142147105</c:v>
                </c:pt>
                <c:pt idx="12">
                  <c:v>104.05742059179113</c:v>
                </c:pt>
                <c:pt idx="13">
                  <c:v>104.8011283842368</c:v>
                </c:pt>
                <c:pt idx="14">
                  <c:v>106.57918839376212</c:v>
                </c:pt>
                <c:pt idx="15">
                  <c:v>106.02598703090844</c:v>
                </c:pt>
                <c:pt idx="16">
                  <c:v>106.78618095668422</c:v>
                </c:pt>
                <c:pt idx="17">
                  <c:v>107.50973903061536</c:v>
                </c:pt>
                <c:pt idx="18">
                  <c:v>109.08508065993381</c:v>
                </c:pt>
                <c:pt idx="19">
                  <c:v>108.4769255193132</c:v>
                </c:pt>
                <c:pt idx="20">
                  <c:v>108.27115415145261</c:v>
                </c:pt>
                <c:pt idx="21">
                  <c:v>108.56118797855581</c:v>
                </c:pt>
                <c:pt idx="22">
                  <c:v>109.87030908447007</c:v>
                </c:pt>
                <c:pt idx="23">
                  <c:v>108.79565743036135</c:v>
                </c:pt>
                <c:pt idx="24">
                  <c:v>108.6546094007596</c:v>
                </c:pt>
              </c:numCache>
            </c:numRef>
          </c:val>
          <c:smooth val="0"/>
          <c:extLst>
            <c:ext xmlns:c16="http://schemas.microsoft.com/office/drawing/2014/chart" uri="{C3380CC4-5D6E-409C-BE32-E72D297353CC}">
              <c16:uniqueId val="{00000000-F495-4557-A0A1-353D52223DC4}"/>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101.66730110392082</c:v>
                </c:pt>
                <c:pt idx="2">
                  <c:v>104.27103159497526</c:v>
                </c:pt>
                <c:pt idx="3">
                  <c:v>104.13399314807765</c:v>
                </c:pt>
                <c:pt idx="4">
                  <c:v>101.51503616292348</c:v>
                </c:pt>
                <c:pt idx="5">
                  <c:v>105.14655500570993</c:v>
                </c:pt>
                <c:pt idx="6">
                  <c:v>107.38484963837077</c:v>
                </c:pt>
                <c:pt idx="7">
                  <c:v>107.3315569090217</c:v>
                </c:pt>
                <c:pt idx="8">
                  <c:v>106.36467453368861</c:v>
                </c:pt>
                <c:pt idx="9">
                  <c:v>109.5546250475828</c:v>
                </c:pt>
                <c:pt idx="10">
                  <c:v>112.42481918538256</c:v>
                </c:pt>
                <c:pt idx="11">
                  <c:v>113.23943661971832</c:v>
                </c:pt>
                <c:pt idx="12">
                  <c:v>113.1937571374191</c:v>
                </c:pt>
                <c:pt idx="13">
                  <c:v>117.27445755614769</c:v>
                </c:pt>
                <c:pt idx="14">
                  <c:v>119.90102778835173</c:v>
                </c:pt>
                <c:pt idx="15">
                  <c:v>120.28930338789495</c:v>
                </c:pt>
                <c:pt idx="16">
                  <c:v>120.04567948229921</c:v>
                </c:pt>
                <c:pt idx="17">
                  <c:v>122.58850399695471</c:v>
                </c:pt>
                <c:pt idx="18">
                  <c:v>125.50437761705366</c:v>
                </c:pt>
                <c:pt idx="19">
                  <c:v>125.13894175866007</c:v>
                </c:pt>
                <c:pt idx="20">
                  <c:v>124.68976018271793</c:v>
                </c:pt>
                <c:pt idx="21">
                  <c:v>126.8290826037305</c:v>
                </c:pt>
                <c:pt idx="22">
                  <c:v>129.49371907118385</c:v>
                </c:pt>
                <c:pt idx="23">
                  <c:v>129.53178530643319</c:v>
                </c:pt>
                <c:pt idx="24">
                  <c:v>125.40540540540542</c:v>
                </c:pt>
              </c:numCache>
            </c:numRef>
          </c:val>
          <c:smooth val="0"/>
          <c:extLst>
            <c:ext xmlns:c16="http://schemas.microsoft.com/office/drawing/2014/chart" uri="{C3380CC4-5D6E-409C-BE32-E72D297353CC}">
              <c16:uniqueId val="{00000001-F495-4557-A0A1-353D52223DC4}"/>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100.14724287712582</c:v>
                </c:pt>
                <c:pt idx="2">
                  <c:v>99.974232496502978</c:v>
                </c:pt>
                <c:pt idx="3">
                  <c:v>100.01840535964072</c:v>
                </c:pt>
                <c:pt idx="4">
                  <c:v>96.348376647279693</c:v>
                </c:pt>
                <c:pt idx="5">
                  <c:v>96.96679673120812</c:v>
                </c:pt>
                <c:pt idx="6">
                  <c:v>97.080909960980634</c:v>
                </c:pt>
                <c:pt idx="7">
                  <c:v>98.269896193771615</c:v>
                </c:pt>
                <c:pt idx="8">
                  <c:v>97.41220643451372</c:v>
                </c:pt>
                <c:pt idx="9">
                  <c:v>98.597511595376574</c:v>
                </c:pt>
                <c:pt idx="10">
                  <c:v>97.732459692262381</c:v>
                </c:pt>
                <c:pt idx="11">
                  <c:v>98.174188323639839</c:v>
                </c:pt>
                <c:pt idx="12">
                  <c:v>97.622027534418024</c:v>
                </c:pt>
                <c:pt idx="13">
                  <c:v>99.006110579400712</c:v>
                </c:pt>
                <c:pt idx="14">
                  <c:v>96.558197747183982</c:v>
                </c:pt>
                <c:pt idx="15">
                  <c:v>95.188838989913862</c:v>
                </c:pt>
                <c:pt idx="16">
                  <c:v>94.658764632260912</c:v>
                </c:pt>
                <c:pt idx="17">
                  <c:v>95.763086210704557</c:v>
                </c:pt>
                <c:pt idx="18">
                  <c:v>94.345873518368549</c:v>
                </c:pt>
                <c:pt idx="19">
                  <c:v>94.57041890598542</c:v>
                </c:pt>
                <c:pt idx="20">
                  <c:v>93.086946918942786</c:v>
                </c:pt>
                <c:pt idx="21">
                  <c:v>94.327468158727825</c:v>
                </c:pt>
                <c:pt idx="22">
                  <c:v>92.501656482367665</c:v>
                </c:pt>
                <c:pt idx="23">
                  <c:v>93.377751601266283</c:v>
                </c:pt>
                <c:pt idx="24">
                  <c:v>90.922476625193255</c:v>
                </c:pt>
              </c:numCache>
            </c:numRef>
          </c:val>
          <c:smooth val="0"/>
          <c:extLst>
            <c:ext xmlns:c16="http://schemas.microsoft.com/office/drawing/2014/chart" uri="{C3380CC4-5D6E-409C-BE32-E72D297353CC}">
              <c16:uniqueId val="{00000002-F495-4557-A0A1-353D52223DC4}"/>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F495-4557-A0A1-353D52223DC4}"/>
                </c:ext>
              </c:extLst>
            </c:dLbl>
            <c:dLbl>
              <c:idx val="1"/>
              <c:delete val="1"/>
              <c:extLst>
                <c:ext xmlns:c15="http://schemas.microsoft.com/office/drawing/2012/chart" uri="{CE6537A1-D6FC-4f65-9D91-7224C49458BB}"/>
                <c:ext xmlns:c16="http://schemas.microsoft.com/office/drawing/2014/chart" uri="{C3380CC4-5D6E-409C-BE32-E72D297353CC}">
                  <c16:uniqueId val="{00000004-F495-4557-A0A1-353D52223DC4}"/>
                </c:ext>
              </c:extLst>
            </c:dLbl>
            <c:dLbl>
              <c:idx val="2"/>
              <c:delete val="1"/>
              <c:extLst>
                <c:ext xmlns:c15="http://schemas.microsoft.com/office/drawing/2012/chart" uri="{CE6537A1-D6FC-4f65-9D91-7224C49458BB}"/>
                <c:ext xmlns:c16="http://schemas.microsoft.com/office/drawing/2014/chart" uri="{C3380CC4-5D6E-409C-BE32-E72D297353CC}">
                  <c16:uniqueId val="{00000005-F495-4557-A0A1-353D52223DC4}"/>
                </c:ext>
              </c:extLst>
            </c:dLbl>
            <c:dLbl>
              <c:idx val="3"/>
              <c:delete val="1"/>
              <c:extLst>
                <c:ext xmlns:c15="http://schemas.microsoft.com/office/drawing/2012/chart" uri="{CE6537A1-D6FC-4f65-9D91-7224C49458BB}"/>
                <c:ext xmlns:c16="http://schemas.microsoft.com/office/drawing/2014/chart" uri="{C3380CC4-5D6E-409C-BE32-E72D297353CC}">
                  <c16:uniqueId val="{00000006-F495-4557-A0A1-353D52223DC4}"/>
                </c:ext>
              </c:extLst>
            </c:dLbl>
            <c:dLbl>
              <c:idx val="4"/>
              <c:delete val="1"/>
              <c:extLst>
                <c:ext xmlns:c15="http://schemas.microsoft.com/office/drawing/2012/chart" uri="{CE6537A1-D6FC-4f65-9D91-7224C49458BB}"/>
                <c:ext xmlns:c16="http://schemas.microsoft.com/office/drawing/2014/chart" uri="{C3380CC4-5D6E-409C-BE32-E72D297353CC}">
                  <c16:uniqueId val="{00000007-F495-4557-A0A1-353D52223DC4}"/>
                </c:ext>
              </c:extLst>
            </c:dLbl>
            <c:dLbl>
              <c:idx val="5"/>
              <c:delete val="1"/>
              <c:extLst>
                <c:ext xmlns:c15="http://schemas.microsoft.com/office/drawing/2012/chart" uri="{CE6537A1-D6FC-4f65-9D91-7224C49458BB}"/>
                <c:ext xmlns:c16="http://schemas.microsoft.com/office/drawing/2014/chart" uri="{C3380CC4-5D6E-409C-BE32-E72D297353CC}">
                  <c16:uniqueId val="{00000008-F495-4557-A0A1-353D52223DC4}"/>
                </c:ext>
              </c:extLst>
            </c:dLbl>
            <c:dLbl>
              <c:idx val="6"/>
              <c:delete val="1"/>
              <c:extLst>
                <c:ext xmlns:c15="http://schemas.microsoft.com/office/drawing/2012/chart" uri="{CE6537A1-D6FC-4f65-9D91-7224C49458BB}"/>
                <c:ext xmlns:c16="http://schemas.microsoft.com/office/drawing/2014/chart" uri="{C3380CC4-5D6E-409C-BE32-E72D297353CC}">
                  <c16:uniqueId val="{00000009-F495-4557-A0A1-353D52223DC4}"/>
                </c:ext>
              </c:extLst>
            </c:dLbl>
            <c:dLbl>
              <c:idx val="7"/>
              <c:delete val="1"/>
              <c:extLst>
                <c:ext xmlns:c15="http://schemas.microsoft.com/office/drawing/2012/chart" uri="{CE6537A1-D6FC-4f65-9D91-7224C49458BB}"/>
                <c:ext xmlns:c16="http://schemas.microsoft.com/office/drawing/2014/chart" uri="{C3380CC4-5D6E-409C-BE32-E72D297353CC}">
                  <c16:uniqueId val="{0000000A-F495-4557-A0A1-353D52223DC4}"/>
                </c:ext>
              </c:extLst>
            </c:dLbl>
            <c:dLbl>
              <c:idx val="8"/>
              <c:delete val="1"/>
              <c:extLst>
                <c:ext xmlns:c15="http://schemas.microsoft.com/office/drawing/2012/chart" uri="{CE6537A1-D6FC-4f65-9D91-7224C49458BB}"/>
                <c:ext xmlns:c16="http://schemas.microsoft.com/office/drawing/2014/chart" uri="{C3380CC4-5D6E-409C-BE32-E72D297353CC}">
                  <c16:uniqueId val="{0000000B-F495-4557-A0A1-353D52223DC4}"/>
                </c:ext>
              </c:extLst>
            </c:dLbl>
            <c:dLbl>
              <c:idx val="9"/>
              <c:delete val="1"/>
              <c:extLst>
                <c:ext xmlns:c15="http://schemas.microsoft.com/office/drawing/2012/chart" uri="{CE6537A1-D6FC-4f65-9D91-7224C49458BB}"/>
                <c:ext xmlns:c16="http://schemas.microsoft.com/office/drawing/2014/chart" uri="{C3380CC4-5D6E-409C-BE32-E72D297353CC}">
                  <c16:uniqueId val="{0000000C-F495-4557-A0A1-353D52223DC4}"/>
                </c:ext>
              </c:extLst>
            </c:dLbl>
            <c:dLbl>
              <c:idx val="10"/>
              <c:delete val="1"/>
              <c:extLst>
                <c:ext xmlns:c15="http://schemas.microsoft.com/office/drawing/2012/chart" uri="{CE6537A1-D6FC-4f65-9D91-7224C49458BB}"/>
                <c:ext xmlns:c16="http://schemas.microsoft.com/office/drawing/2014/chart" uri="{C3380CC4-5D6E-409C-BE32-E72D297353CC}">
                  <c16:uniqueId val="{0000000D-F495-4557-A0A1-353D52223DC4}"/>
                </c:ext>
              </c:extLst>
            </c:dLbl>
            <c:dLbl>
              <c:idx val="11"/>
              <c:delete val="1"/>
              <c:extLst>
                <c:ext xmlns:c15="http://schemas.microsoft.com/office/drawing/2012/chart" uri="{CE6537A1-D6FC-4f65-9D91-7224C49458BB}"/>
                <c:ext xmlns:c16="http://schemas.microsoft.com/office/drawing/2014/chart" uri="{C3380CC4-5D6E-409C-BE32-E72D297353CC}">
                  <c16:uniqueId val="{0000000E-F495-4557-A0A1-353D52223DC4}"/>
                </c:ext>
              </c:extLst>
            </c:dLbl>
            <c:dLbl>
              <c:idx val="12"/>
              <c:delete val="1"/>
              <c:extLst>
                <c:ext xmlns:c15="http://schemas.microsoft.com/office/drawing/2012/chart" uri="{CE6537A1-D6FC-4f65-9D91-7224C49458BB}"/>
                <c:ext xmlns:c16="http://schemas.microsoft.com/office/drawing/2014/chart" uri="{C3380CC4-5D6E-409C-BE32-E72D297353CC}">
                  <c16:uniqueId val="{0000000F-F495-4557-A0A1-353D52223DC4}"/>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495-4557-A0A1-353D52223DC4}"/>
                </c:ext>
              </c:extLst>
            </c:dLbl>
            <c:dLbl>
              <c:idx val="14"/>
              <c:delete val="1"/>
              <c:extLst>
                <c:ext xmlns:c15="http://schemas.microsoft.com/office/drawing/2012/chart" uri="{CE6537A1-D6FC-4f65-9D91-7224C49458BB}"/>
                <c:ext xmlns:c16="http://schemas.microsoft.com/office/drawing/2014/chart" uri="{C3380CC4-5D6E-409C-BE32-E72D297353CC}">
                  <c16:uniqueId val="{00000011-F495-4557-A0A1-353D52223DC4}"/>
                </c:ext>
              </c:extLst>
            </c:dLbl>
            <c:dLbl>
              <c:idx val="15"/>
              <c:delete val="1"/>
              <c:extLst>
                <c:ext xmlns:c15="http://schemas.microsoft.com/office/drawing/2012/chart" uri="{CE6537A1-D6FC-4f65-9D91-7224C49458BB}"/>
                <c:ext xmlns:c16="http://schemas.microsoft.com/office/drawing/2014/chart" uri="{C3380CC4-5D6E-409C-BE32-E72D297353CC}">
                  <c16:uniqueId val="{00000012-F495-4557-A0A1-353D52223DC4}"/>
                </c:ext>
              </c:extLst>
            </c:dLbl>
            <c:dLbl>
              <c:idx val="16"/>
              <c:delete val="1"/>
              <c:extLst>
                <c:ext xmlns:c15="http://schemas.microsoft.com/office/drawing/2012/chart" uri="{CE6537A1-D6FC-4f65-9D91-7224C49458BB}"/>
                <c:ext xmlns:c16="http://schemas.microsoft.com/office/drawing/2014/chart" uri="{C3380CC4-5D6E-409C-BE32-E72D297353CC}">
                  <c16:uniqueId val="{00000013-F495-4557-A0A1-353D52223DC4}"/>
                </c:ext>
              </c:extLst>
            </c:dLbl>
            <c:dLbl>
              <c:idx val="17"/>
              <c:delete val="1"/>
              <c:extLst>
                <c:ext xmlns:c15="http://schemas.microsoft.com/office/drawing/2012/chart" uri="{CE6537A1-D6FC-4f65-9D91-7224C49458BB}"/>
                <c:ext xmlns:c16="http://schemas.microsoft.com/office/drawing/2014/chart" uri="{C3380CC4-5D6E-409C-BE32-E72D297353CC}">
                  <c16:uniqueId val="{00000014-F495-4557-A0A1-353D52223DC4}"/>
                </c:ext>
              </c:extLst>
            </c:dLbl>
            <c:dLbl>
              <c:idx val="18"/>
              <c:delete val="1"/>
              <c:extLst>
                <c:ext xmlns:c15="http://schemas.microsoft.com/office/drawing/2012/chart" uri="{CE6537A1-D6FC-4f65-9D91-7224C49458BB}"/>
                <c:ext xmlns:c16="http://schemas.microsoft.com/office/drawing/2014/chart" uri="{C3380CC4-5D6E-409C-BE32-E72D297353CC}">
                  <c16:uniqueId val="{00000015-F495-4557-A0A1-353D52223DC4}"/>
                </c:ext>
              </c:extLst>
            </c:dLbl>
            <c:dLbl>
              <c:idx val="19"/>
              <c:delete val="1"/>
              <c:extLst>
                <c:ext xmlns:c15="http://schemas.microsoft.com/office/drawing/2012/chart" uri="{CE6537A1-D6FC-4f65-9D91-7224C49458BB}"/>
                <c:ext xmlns:c16="http://schemas.microsoft.com/office/drawing/2014/chart" uri="{C3380CC4-5D6E-409C-BE32-E72D297353CC}">
                  <c16:uniqueId val="{00000016-F495-4557-A0A1-353D52223DC4}"/>
                </c:ext>
              </c:extLst>
            </c:dLbl>
            <c:dLbl>
              <c:idx val="20"/>
              <c:delete val="1"/>
              <c:extLst>
                <c:ext xmlns:c15="http://schemas.microsoft.com/office/drawing/2012/chart" uri="{CE6537A1-D6FC-4f65-9D91-7224C49458BB}"/>
                <c:ext xmlns:c16="http://schemas.microsoft.com/office/drawing/2014/chart" uri="{C3380CC4-5D6E-409C-BE32-E72D297353CC}">
                  <c16:uniqueId val="{00000017-F495-4557-A0A1-353D52223DC4}"/>
                </c:ext>
              </c:extLst>
            </c:dLbl>
            <c:dLbl>
              <c:idx val="21"/>
              <c:delete val="1"/>
              <c:extLst>
                <c:ext xmlns:c15="http://schemas.microsoft.com/office/drawing/2012/chart" uri="{CE6537A1-D6FC-4f65-9D91-7224C49458BB}"/>
                <c:ext xmlns:c16="http://schemas.microsoft.com/office/drawing/2014/chart" uri="{C3380CC4-5D6E-409C-BE32-E72D297353CC}">
                  <c16:uniqueId val="{00000018-F495-4557-A0A1-353D52223DC4}"/>
                </c:ext>
              </c:extLst>
            </c:dLbl>
            <c:dLbl>
              <c:idx val="22"/>
              <c:delete val="1"/>
              <c:extLst>
                <c:ext xmlns:c15="http://schemas.microsoft.com/office/drawing/2012/chart" uri="{CE6537A1-D6FC-4f65-9D91-7224C49458BB}"/>
                <c:ext xmlns:c16="http://schemas.microsoft.com/office/drawing/2014/chart" uri="{C3380CC4-5D6E-409C-BE32-E72D297353CC}">
                  <c16:uniqueId val="{00000019-F495-4557-A0A1-353D52223DC4}"/>
                </c:ext>
              </c:extLst>
            </c:dLbl>
            <c:dLbl>
              <c:idx val="23"/>
              <c:delete val="1"/>
              <c:extLst>
                <c:ext xmlns:c15="http://schemas.microsoft.com/office/drawing/2012/chart" uri="{CE6537A1-D6FC-4f65-9D91-7224C49458BB}"/>
                <c:ext xmlns:c16="http://schemas.microsoft.com/office/drawing/2014/chart" uri="{C3380CC4-5D6E-409C-BE32-E72D297353CC}">
                  <c16:uniqueId val="{0000001A-F495-4557-A0A1-353D52223DC4}"/>
                </c:ext>
              </c:extLst>
            </c:dLbl>
            <c:dLbl>
              <c:idx val="24"/>
              <c:delete val="1"/>
              <c:extLst>
                <c:ext xmlns:c15="http://schemas.microsoft.com/office/drawing/2012/chart" uri="{CE6537A1-D6FC-4f65-9D91-7224C49458BB}"/>
                <c:ext xmlns:c16="http://schemas.microsoft.com/office/drawing/2014/chart" uri="{C3380CC4-5D6E-409C-BE32-E72D297353CC}">
                  <c16:uniqueId val="{0000001B-F495-4557-A0A1-353D52223DC4}"/>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F495-4557-A0A1-353D52223DC4}"/>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Schweinfurt (747)</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177948</v>
      </c>
      <c r="F11" s="238">
        <v>178179</v>
      </c>
      <c r="G11" s="238">
        <v>179939</v>
      </c>
      <c r="H11" s="238">
        <v>177795</v>
      </c>
      <c r="I11" s="265">
        <v>177320</v>
      </c>
      <c r="J11" s="263">
        <v>628</v>
      </c>
      <c r="K11" s="266">
        <v>0.35416196706519287</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16.833569357340348</v>
      </c>
      <c r="E13" s="115">
        <v>29955</v>
      </c>
      <c r="F13" s="114">
        <v>29687</v>
      </c>
      <c r="G13" s="114">
        <v>30424</v>
      </c>
      <c r="H13" s="114">
        <v>30446</v>
      </c>
      <c r="I13" s="140">
        <v>29877</v>
      </c>
      <c r="J13" s="115">
        <v>78</v>
      </c>
      <c r="K13" s="116">
        <v>0.26107038859323223</v>
      </c>
    </row>
    <row r="14" spans="1:255" ht="14.1" customHeight="1" x14ac:dyDescent="0.2">
      <c r="A14" s="306" t="s">
        <v>230</v>
      </c>
      <c r="B14" s="307"/>
      <c r="C14" s="308"/>
      <c r="D14" s="113">
        <v>61.861892238181937</v>
      </c>
      <c r="E14" s="115">
        <v>110082</v>
      </c>
      <c r="F14" s="114">
        <v>110583</v>
      </c>
      <c r="G14" s="114">
        <v>111690</v>
      </c>
      <c r="H14" s="114">
        <v>109937</v>
      </c>
      <c r="I14" s="140">
        <v>110092</v>
      </c>
      <c r="J14" s="115">
        <v>-10</v>
      </c>
      <c r="K14" s="116">
        <v>-9.0833121389383431E-3</v>
      </c>
    </row>
    <row r="15" spans="1:255" ht="14.1" customHeight="1" x14ac:dyDescent="0.2">
      <c r="A15" s="306" t="s">
        <v>231</v>
      </c>
      <c r="B15" s="307"/>
      <c r="C15" s="308"/>
      <c r="D15" s="113">
        <v>11.271832220648729</v>
      </c>
      <c r="E15" s="115">
        <v>20058</v>
      </c>
      <c r="F15" s="114">
        <v>20054</v>
      </c>
      <c r="G15" s="114">
        <v>20041</v>
      </c>
      <c r="H15" s="114">
        <v>19685</v>
      </c>
      <c r="I15" s="140">
        <v>19677</v>
      </c>
      <c r="J15" s="115">
        <v>381</v>
      </c>
      <c r="K15" s="116">
        <v>1.9362707729836866</v>
      </c>
    </row>
    <row r="16" spans="1:255" ht="14.1" customHeight="1" x14ac:dyDescent="0.2">
      <c r="A16" s="306" t="s">
        <v>232</v>
      </c>
      <c r="B16" s="307"/>
      <c r="C16" s="308"/>
      <c r="D16" s="113">
        <v>9.8427630543754354</v>
      </c>
      <c r="E16" s="115">
        <v>17515</v>
      </c>
      <c r="F16" s="114">
        <v>17527</v>
      </c>
      <c r="G16" s="114">
        <v>17420</v>
      </c>
      <c r="H16" s="114">
        <v>17400</v>
      </c>
      <c r="I16" s="140">
        <v>17350</v>
      </c>
      <c r="J16" s="115">
        <v>165</v>
      </c>
      <c r="K16" s="116">
        <v>0.95100864553314124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0.65356171465821478</v>
      </c>
      <c r="E18" s="115">
        <v>1163</v>
      </c>
      <c r="F18" s="114">
        <v>1089</v>
      </c>
      <c r="G18" s="114">
        <v>1193</v>
      </c>
      <c r="H18" s="114">
        <v>1219</v>
      </c>
      <c r="I18" s="140">
        <v>1115</v>
      </c>
      <c r="J18" s="115">
        <v>48</v>
      </c>
      <c r="K18" s="116">
        <v>4.304932735426009</v>
      </c>
    </row>
    <row r="19" spans="1:255" ht="14.1" customHeight="1" x14ac:dyDescent="0.2">
      <c r="A19" s="306" t="s">
        <v>235</v>
      </c>
      <c r="B19" s="307" t="s">
        <v>236</v>
      </c>
      <c r="C19" s="308"/>
      <c r="D19" s="113">
        <v>0.34167284824780275</v>
      </c>
      <c r="E19" s="115">
        <v>608</v>
      </c>
      <c r="F19" s="114">
        <v>546</v>
      </c>
      <c r="G19" s="114">
        <v>637</v>
      </c>
      <c r="H19" s="114">
        <v>672</v>
      </c>
      <c r="I19" s="140">
        <v>575</v>
      </c>
      <c r="J19" s="115">
        <v>33</v>
      </c>
      <c r="K19" s="116">
        <v>5.7391304347826084</v>
      </c>
    </row>
    <row r="20" spans="1:255" ht="14.1" customHeight="1" x14ac:dyDescent="0.2">
      <c r="A20" s="306">
        <v>12</v>
      </c>
      <c r="B20" s="307" t="s">
        <v>237</v>
      </c>
      <c r="C20" s="308"/>
      <c r="D20" s="113">
        <v>0.64681817160069233</v>
      </c>
      <c r="E20" s="115">
        <v>1151</v>
      </c>
      <c r="F20" s="114">
        <v>1064</v>
      </c>
      <c r="G20" s="114">
        <v>1198</v>
      </c>
      <c r="H20" s="114">
        <v>1189</v>
      </c>
      <c r="I20" s="140">
        <v>1140</v>
      </c>
      <c r="J20" s="115">
        <v>11</v>
      </c>
      <c r="K20" s="116">
        <v>0.96491228070175439</v>
      </c>
    </row>
    <row r="21" spans="1:255" ht="14.1" customHeight="1" x14ac:dyDescent="0.2">
      <c r="A21" s="306">
        <v>21</v>
      </c>
      <c r="B21" s="307" t="s">
        <v>238</v>
      </c>
      <c r="C21" s="308"/>
      <c r="D21" s="113">
        <v>0.41978555533077078</v>
      </c>
      <c r="E21" s="115">
        <v>747</v>
      </c>
      <c r="F21" s="114">
        <v>728</v>
      </c>
      <c r="G21" s="114">
        <v>795</v>
      </c>
      <c r="H21" s="114">
        <v>770</v>
      </c>
      <c r="I21" s="140">
        <v>775</v>
      </c>
      <c r="J21" s="115">
        <v>-28</v>
      </c>
      <c r="K21" s="116">
        <v>-3.6129032258064515</v>
      </c>
    </row>
    <row r="22" spans="1:255" ht="14.1" customHeight="1" x14ac:dyDescent="0.2">
      <c r="A22" s="306">
        <v>22</v>
      </c>
      <c r="B22" s="307" t="s">
        <v>239</v>
      </c>
      <c r="C22" s="308"/>
      <c r="D22" s="113">
        <v>2.3186548879447928</v>
      </c>
      <c r="E22" s="115">
        <v>4126</v>
      </c>
      <c r="F22" s="114">
        <v>4128</v>
      </c>
      <c r="G22" s="114">
        <v>4166</v>
      </c>
      <c r="H22" s="114">
        <v>4154</v>
      </c>
      <c r="I22" s="140">
        <v>4180</v>
      </c>
      <c r="J22" s="115">
        <v>-54</v>
      </c>
      <c r="K22" s="116">
        <v>-1.2918660287081341</v>
      </c>
    </row>
    <row r="23" spans="1:255" ht="14.1" customHeight="1" x14ac:dyDescent="0.2">
      <c r="A23" s="306">
        <v>23</v>
      </c>
      <c r="B23" s="307" t="s">
        <v>240</v>
      </c>
      <c r="C23" s="308"/>
      <c r="D23" s="113">
        <v>0.88509002629981792</v>
      </c>
      <c r="E23" s="115">
        <v>1575</v>
      </c>
      <c r="F23" s="114">
        <v>1599</v>
      </c>
      <c r="G23" s="114">
        <v>1619</v>
      </c>
      <c r="H23" s="114">
        <v>1630</v>
      </c>
      <c r="I23" s="140">
        <v>1632</v>
      </c>
      <c r="J23" s="115">
        <v>-57</v>
      </c>
      <c r="K23" s="116">
        <v>-3.4926470588235294</v>
      </c>
    </row>
    <row r="24" spans="1:255" ht="14.1" customHeight="1" x14ac:dyDescent="0.2">
      <c r="A24" s="306">
        <v>24</v>
      </c>
      <c r="B24" s="307" t="s">
        <v>241</v>
      </c>
      <c r="C24" s="308"/>
      <c r="D24" s="113">
        <v>6.6103580821363543</v>
      </c>
      <c r="E24" s="115">
        <v>11763</v>
      </c>
      <c r="F24" s="114">
        <v>12043</v>
      </c>
      <c r="G24" s="114">
        <v>12294</v>
      </c>
      <c r="H24" s="114">
        <v>12428</v>
      </c>
      <c r="I24" s="140">
        <v>12536</v>
      </c>
      <c r="J24" s="115">
        <v>-773</v>
      </c>
      <c r="K24" s="116">
        <v>-6.1662412252712189</v>
      </c>
    </row>
    <row r="25" spans="1:255" ht="14.1" customHeight="1" x14ac:dyDescent="0.2">
      <c r="A25" s="306">
        <v>25</v>
      </c>
      <c r="B25" s="307" t="s">
        <v>242</v>
      </c>
      <c r="C25" s="308"/>
      <c r="D25" s="113">
        <v>8.8239260907680901</v>
      </c>
      <c r="E25" s="115">
        <v>15702</v>
      </c>
      <c r="F25" s="114">
        <v>15940</v>
      </c>
      <c r="G25" s="114">
        <v>16142</v>
      </c>
      <c r="H25" s="114">
        <v>15967</v>
      </c>
      <c r="I25" s="140">
        <v>16040</v>
      </c>
      <c r="J25" s="115">
        <v>-338</v>
      </c>
      <c r="K25" s="116">
        <v>-2.1072319201995011</v>
      </c>
    </row>
    <row r="26" spans="1:255" ht="14.1" customHeight="1" x14ac:dyDescent="0.2">
      <c r="A26" s="306">
        <v>26</v>
      </c>
      <c r="B26" s="307" t="s">
        <v>243</v>
      </c>
      <c r="C26" s="308"/>
      <c r="D26" s="113">
        <v>2.8238586553375145</v>
      </c>
      <c r="E26" s="115">
        <v>5025</v>
      </c>
      <c r="F26" s="114">
        <v>5104</v>
      </c>
      <c r="G26" s="114">
        <v>5145</v>
      </c>
      <c r="H26" s="114">
        <v>5021</v>
      </c>
      <c r="I26" s="140">
        <v>5061</v>
      </c>
      <c r="J26" s="115">
        <v>-36</v>
      </c>
      <c r="K26" s="116">
        <v>-0.71132187314759932</v>
      </c>
    </row>
    <row r="27" spans="1:255" ht="14.1" customHeight="1" x14ac:dyDescent="0.2">
      <c r="A27" s="306">
        <v>27</v>
      </c>
      <c r="B27" s="307" t="s">
        <v>244</v>
      </c>
      <c r="C27" s="308"/>
      <c r="D27" s="113">
        <v>4.9497606042214581</v>
      </c>
      <c r="E27" s="115">
        <v>8808</v>
      </c>
      <c r="F27" s="114">
        <v>8859</v>
      </c>
      <c r="G27" s="114">
        <v>8900</v>
      </c>
      <c r="H27" s="114">
        <v>8834</v>
      </c>
      <c r="I27" s="140">
        <v>8865</v>
      </c>
      <c r="J27" s="115">
        <v>-57</v>
      </c>
      <c r="K27" s="116">
        <v>-0.64297800338409472</v>
      </c>
    </row>
    <row r="28" spans="1:255" ht="14.1" customHeight="1" x14ac:dyDescent="0.2">
      <c r="A28" s="306">
        <v>28</v>
      </c>
      <c r="B28" s="307" t="s">
        <v>245</v>
      </c>
      <c r="C28" s="308"/>
      <c r="D28" s="113">
        <v>0.4518173848540023</v>
      </c>
      <c r="E28" s="115">
        <v>804</v>
      </c>
      <c r="F28" s="114">
        <v>826</v>
      </c>
      <c r="G28" s="114">
        <v>822</v>
      </c>
      <c r="H28" s="114">
        <v>827</v>
      </c>
      <c r="I28" s="140">
        <v>826</v>
      </c>
      <c r="J28" s="115">
        <v>-22</v>
      </c>
      <c r="K28" s="116">
        <v>-2.6634382566585955</v>
      </c>
    </row>
    <row r="29" spans="1:255" ht="14.1" customHeight="1" x14ac:dyDescent="0.2">
      <c r="A29" s="306">
        <v>29</v>
      </c>
      <c r="B29" s="307" t="s">
        <v>246</v>
      </c>
      <c r="C29" s="308"/>
      <c r="D29" s="113">
        <v>2.5816530671881672</v>
      </c>
      <c r="E29" s="115">
        <v>4594</v>
      </c>
      <c r="F29" s="114">
        <v>4641</v>
      </c>
      <c r="G29" s="114">
        <v>4704</v>
      </c>
      <c r="H29" s="114">
        <v>4609</v>
      </c>
      <c r="I29" s="140">
        <v>4532</v>
      </c>
      <c r="J29" s="115">
        <v>62</v>
      </c>
      <c r="K29" s="116">
        <v>1.3680494263018534</v>
      </c>
    </row>
    <row r="30" spans="1:255" ht="14.1" customHeight="1" x14ac:dyDescent="0.2">
      <c r="A30" s="306" t="s">
        <v>247</v>
      </c>
      <c r="B30" s="307" t="s">
        <v>248</v>
      </c>
      <c r="C30" s="308"/>
      <c r="D30" s="113">
        <v>0.96601254299008699</v>
      </c>
      <c r="E30" s="115">
        <v>1719</v>
      </c>
      <c r="F30" s="114">
        <v>1710</v>
      </c>
      <c r="G30" s="114">
        <v>1759</v>
      </c>
      <c r="H30" s="114">
        <v>1705</v>
      </c>
      <c r="I30" s="140">
        <v>1650</v>
      </c>
      <c r="J30" s="115">
        <v>69</v>
      </c>
      <c r="K30" s="116">
        <v>4.1818181818181817</v>
      </c>
    </row>
    <row r="31" spans="1:255" ht="14.1" customHeight="1" x14ac:dyDescent="0.2">
      <c r="A31" s="306" t="s">
        <v>249</v>
      </c>
      <c r="B31" s="307" t="s">
        <v>250</v>
      </c>
      <c r="C31" s="308"/>
      <c r="D31" s="113">
        <v>1.5099916829635625</v>
      </c>
      <c r="E31" s="115">
        <v>2687</v>
      </c>
      <c r="F31" s="114">
        <v>2736</v>
      </c>
      <c r="G31" s="114">
        <v>2754</v>
      </c>
      <c r="H31" s="114">
        <v>2720</v>
      </c>
      <c r="I31" s="140">
        <v>2699</v>
      </c>
      <c r="J31" s="115">
        <v>-12</v>
      </c>
      <c r="K31" s="116">
        <v>-0.44460911448684698</v>
      </c>
    </row>
    <row r="32" spans="1:255" ht="14.1" customHeight="1" x14ac:dyDescent="0.2">
      <c r="A32" s="306">
        <v>31</v>
      </c>
      <c r="B32" s="307" t="s">
        <v>251</v>
      </c>
      <c r="C32" s="308"/>
      <c r="D32" s="113">
        <v>0.61534830399892104</v>
      </c>
      <c r="E32" s="115">
        <v>1095</v>
      </c>
      <c r="F32" s="114">
        <v>1082</v>
      </c>
      <c r="G32" s="114">
        <v>1070</v>
      </c>
      <c r="H32" s="114">
        <v>1066</v>
      </c>
      <c r="I32" s="140">
        <v>1081</v>
      </c>
      <c r="J32" s="115">
        <v>14</v>
      </c>
      <c r="K32" s="116">
        <v>1.2950971322849214</v>
      </c>
    </row>
    <row r="33" spans="1:11" ht="14.1" customHeight="1" x14ac:dyDescent="0.2">
      <c r="A33" s="306">
        <v>32</v>
      </c>
      <c r="B33" s="307" t="s">
        <v>252</v>
      </c>
      <c r="C33" s="308"/>
      <c r="D33" s="113">
        <v>2.0286825364713286</v>
      </c>
      <c r="E33" s="115">
        <v>3610</v>
      </c>
      <c r="F33" s="114">
        <v>3482</v>
      </c>
      <c r="G33" s="114">
        <v>3638</v>
      </c>
      <c r="H33" s="114">
        <v>3596</v>
      </c>
      <c r="I33" s="140">
        <v>3585</v>
      </c>
      <c r="J33" s="115">
        <v>25</v>
      </c>
      <c r="K33" s="116">
        <v>0.69735006973500702</v>
      </c>
    </row>
    <row r="34" spans="1:11" ht="14.1" customHeight="1" x14ac:dyDescent="0.2">
      <c r="A34" s="306">
        <v>33</v>
      </c>
      <c r="B34" s="307" t="s">
        <v>253</v>
      </c>
      <c r="C34" s="308"/>
      <c r="D34" s="113">
        <v>1.5695596466383437</v>
      </c>
      <c r="E34" s="115">
        <v>2793</v>
      </c>
      <c r="F34" s="114">
        <v>2776</v>
      </c>
      <c r="G34" s="114">
        <v>2936</v>
      </c>
      <c r="H34" s="114">
        <v>2864</v>
      </c>
      <c r="I34" s="140">
        <v>2831</v>
      </c>
      <c r="J34" s="115">
        <v>-38</v>
      </c>
      <c r="K34" s="116">
        <v>-1.3422818791946309</v>
      </c>
    </row>
    <row r="35" spans="1:11" ht="14.1" customHeight="1" x14ac:dyDescent="0.2">
      <c r="A35" s="306">
        <v>34</v>
      </c>
      <c r="B35" s="307" t="s">
        <v>254</v>
      </c>
      <c r="C35" s="308"/>
      <c r="D35" s="113">
        <v>2.1922134556162476</v>
      </c>
      <c r="E35" s="115">
        <v>3901</v>
      </c>
      <c r="F35" s="114">
        <v>3900</v>
      </c>
      <c r="G35" s="114">
        <v>3921</v>
      </c>
      <c r="H35" s="114">
        <v>3851</v>
      </c>
      <c r="I35" s="140">
        <v>3821</v>
      </c>
      <c r="J35" s="115">
        <v>80</v>
      </c>
      <c r="K35" s="116">
        <v>2.093692750588851</v>
      </c>
    </row>
    <row r="36" spans="1:11" ht="14.1" customHeight="1" x14ac:dyDescent="0.2">
      <c r="A36" s="306">
        <v>41</v>
      </c>
      <c r="B36" s="307" t="s">
        <v>255</v>
      </c>
      <c r="C36" s="308"/>
      <c r="D36" s="113">
        <v>0.72324499291927979</v>
      </c>
      <c r="E36" s="115">
        <v>1287</v>
      </c>
      <c r="F36" s="114">
        <v>1300</v>
      </c>
      <c r="G36" s="114">
        <v>1302</v>
      </c>
      <c r="H36" s="114">
        <v>1232</v>
      </c>
      <c r="I36" s="140">
        <v>1203</v>
      </c>
      <c r="J36" s="115">
        <v>84</v>
      </c>
      <c r="K36" s="116">
        <v>6.9825436408977559</v>
      </c>
    </row>
    <row r="37" spans="1:11" ht="14.1" customHeight="1" x14ac:dyDescent="0.2">
      <c r="A37" s="306">
        <v>42</v>
      </c>
      <c r="B37" s="307" t="s">
        <v>256</v>
      </c>
      <c r="C37" s="308"/>
      <c r="D37" s="113">
        <v>0.1185739654281026</v>
      </c>
      <c r="E37" s="115">
        <v>211</v>
      </c>
      <c r="F37" s="114">
        <v>217</v>
      </c>
      <c r="G37" s="114">
        <v>218</v>
      </c>
      <c r="H37" s="114">
        <v>212</v>
      </c>
      <c r="I37" s="140">
        <v>213</v>
      </c>
      <c r="J37" s="115">
        <v>-2</v>
      </c>
      <c r="K37" s="116">
        <v>-0.93896713615023475</v>
      </c>
    </row>
    <row r="38" spans="1:11" ht="14.1" customHeight="1" x14ac:dyDescent="0.2">
      <c r="A38" s="306">
        <v>43</v>
      </c>
      <c r="B38" s="307" t="s">
        <v>257</v>
      </c>
      <c r="C38" s="308"/>
      <c r="D38" s="113">
        <v>1.3548901926405468</v>
      </c>
      <c r="E38" s="115">
        <v>2411</v>
      </c>
      <c r="F38" s="114">
        <v>2391</v>
      </c>
      <c r="G38" s="114">
        <v>2362</v>
      </c>
      <c r="H38" s="114">
        <v>2263</v>
      </c>
      <c r="I38" s="140">
        <v>2242</v>
      </c>
      <c r="J38" s="115">
        <v>169</v>
      </c>
      <c r="K38" s="116">
        <v>7.537912578055308</v>
      </c>
    </row>
    <row r="39" spans="1:11" ht="14.1" customHeight="1" x14ac:dyDescent="0.2">
      <c r="A39" s="306">
        <v>51</v>
      </c>
      <c r="B39" s="307" t="s">
        <v>258</v>
      </c>
      <c r="C39" s="308"/>
      <c r="D39" s="113">
        <v>5.9258884617978289</v>
      </c>
      <c r="E39" s="115">
        <v>10545</v>
      </c>
      <c r="F39" s="114">
        <v>10345</v>
      </c>
      <c r="G39" s="114">
        <v>10567</v>
      </c>
      <c r="H39" s="114">
        <v>10351</v>
      </c>
      <c r="I39" s="140">
        <v>10239</v>
      </c>
      <c r="J39" s="115">
        <v>306</v>
      </c>
      <c r="K39" s="116">
        <v>2.9885731028420746</v>
      </c>
    </row>
    <row r="40" spans="1:11" ht="14.1" customHeight="1" x14ac:dyDescent="0.2">
      <c r="A40" s="306" t="s">
        <v>259</v>
      </c>
      <c r="B40" s="307" t="s">
        <v>260</v>
      </c>
      <c r="C40" s="308"/>
      <c r="D40" s="113">
        <v>4.9632476903365026</v>
      </c>
      <c r="E40" s="115">
        <v>8832</v>
      </c>
      <c r="F40" s="114">
        <v>8636</v>
      </c>
      <c r="G40" s="114">
        <v>8836</v>
      </c>
      <c r="H40" s="114">
        <v>8696</v>
      </c>
      <c r="I40" s="140">
        <v>8576</v>
      </c>
      <c r="J40" s="115">
        <v>256</v>
      </c>
      <c r="K40" s="116">
        <v>2.9850746268656718</v>
      </c>
    </row>
    <row r="41" spans="1:11" ht="14.1" customHeight="1" x14ac:dyDescent="0.2">
      <c r="A41" s="306"/>
      <c r="B41" s="307" t="s">
        <v>261</v>
      </c>
      <c r="C41" s="308"/>
      <c r="D41" s="113">
        <v>4.4855800570953308</v>
      </c>
      <c r="E41" s="115">
        <v>7982</v>
      </c>
      <c r="F41" s="114">
        <v>7783</v>
      </c>
      <c r="G41" s="114">
        <v>8011</v>
      </c>
      <c r="H41" s="114">
        <v>7852</v>
      </c>
      <c r="I41" s="140">
        <v>7746</v>
      </c>
      <c r="J41" s="115">
        <v>236</v>
      </c>
      <c r="K41" s="116">
        <v>3.0467337980893365</v>
      </c>
    </row>
    <row r="42" spans="1:11" ht="14.1" customHeight="1" x14ac:dyDescent="0.2">
      <c r="A42" s="306">
        <v>52</v>
      </c>
      <c r="B42" s="307" t="s">
        <v>262</v>
      </c>
      <c r="C42" s="308"/>
      <c r="D42" s="113">
        <v>3.6926517859149866</v>
      </c>
      <c r="E42" s="115">
        <v>6571</v>
      </c>
      <c r="F42" s="114">
        <v>6682</v>
      </c>
      <c r="G42" s="114">
        <v>6933</v>
      </c>
      <c r="H42" s="114">
        <v>6834</v>
      </c>
      <c r="I42" s="140">
        <v>6715</v>
      </c>
      <c r="J42" s="115">
        <v>-144</v>
      </c>
      <c r="K42" s="116">
        <v>-2.1444527177959793</v>
      </c>
    </row>
    <row r="43" spans="1:11" ht="14.1" customHeight="1" x14ac:dyDescent="0.2">
      <c r="A43" s="306" t="s">
        <v>263</v>
      </c>
      <c r="B43" s="307" t="s">
        <v>264</v>
      </c>
      <c r="C43" s="308"/>
      <c r="D43" s="113">
        <v>2.8699395328972508</v>
      </c>
      <c r="E43" s="115">
        <v>5107</v>
      </c>
      <c r="F43" s="114">
        <v>5218</v>
      </c>
      <c r="G43" s="114">
        <v>5415</v>
      </c>
      <c r="H43" s="114">
        <v>5339</v>
      </c>
      <c r="I43" s="140">
        <v>5244</v>
      </c>
      <c r="J43" s="115">
        <v>-137</v>
      </c>
      <c r="K43" s="116">
        <v>-2.612509534706331</v>
      </c>
    </row>
    <row r="44" spans="1:11" ht="14.1" customHeight="1" x14ac:dyDescent="0.2">
      <c r="A44" s="306">
        <v>53</v>
      </c>
      <c r="B44" s="307" t="s">
        <v>265</v>
      </c>
      <c r="C44" s="308"/>
      <c r="D44" s="113">
        <v>0.83507541528985996</v>
      </c>
      <c r="E44" s="115">
        <v>1486</v>
      </c>
      <c r="F44" s="114">
        <v>1497</v>
      </c>
      <c r="G44" s="114">
        <v>1508</v>
      </c>
      <c r="H44" s="114">
        <v>1488</v>
      </c>
      <c r="I44" s="140">
        <v>1468</v>
      </c>
      <c r="J44" s="115">
        <v>18</v>
      </c>
      <c r="K44" s="116">
        <v>1.2261580381471389</v>
      </c>
    </row>
    <row r="45" spans="1:11" ht="14.1" customHeight="1" x14ac:dyDescent="0.2">
      <c r="A45" s="306" t="s">
        <v>266</v>
      </c>
      <c r="B45" s="307" t="s">
        <v>267</v>
      </c>
      <c r="C45" s="308"/>
      <c r="D45" s="113">
        <v>0.80810124305977027</v>
      </c>
      <c r="E45" s="115">
        <v>1438</v>
      </c>
      <c r="F45" s="114">
        <v>1450</v>
      </c>
      <c r="G45" s="114">
        <v>1464</v>
      </c>
      <c r="H45" s="114">
        <v>1451</v>
      </c>
      <c r="I45" s="140">
        <v>1432</v>
      </c>
      <c r="J45" s="115">
        <v>6</v>
      </c>
      <c r="K45" s="116">
        <v>0.41899441340782123</v>
      </c>
    </row>
    <row r="46" spans="1:11" ht="14.1" customHeight="1" x14ac:dyDescent="0.2">
      <c r="A46" s="306">
        <v>54</v>
      </c>
      <c r="B46" s="307" t="s">
        <v>268</v>
      </c>
      <c r="C46" s="308"/>
      <c r="D46" s="113">
        <v>2.7710342347202555</v>
      </c>
      <c r="E46" s="115">
        <v>4931</v>
      </c>
      <c r="F46" s="114">
        <v>4925</v>
      </c>
      <c r="G46" s="114">
        <v>4962</v>
      </c>
      <c r="H46" s="114">
        <v>4974</v>
      </c>
      <c r="I46" s="140">
        <v>4964</v>
      </c>
      <c r="J46" s="115">
        <v>-33</v>
      </c>
      <c r="K46" s="116">
        <v>-0.66478646253021756</v>
      </c>
    </row>
    <row r="47" spans="1:11" ht="14.1" customHeight="1" x14ac:dyDescent="0.2">
      <c r="A47" s="306">
        <v>61</v>
      </c>
      <c r="B47" s="307" t="s">
        <v>269</v>
      </c>
      <c r="C47" s="308"/>
      <c r="D47" s="113">
        <v>2.3411333648032011</v>
      </c>
      <c r="E47" s="115">
        <v>4166</v>
      </c>
      <c r="F47" s="114">
        <v>4161</v>
      </c>
      <c r="G47" s="114">
        <v>4145</v>
      </c>
      <c r="H47" s="114">
        <v>4035</v>
      </c>
      <c r="I47" s="140">
        <v>3975</v>
      </c>
      <c r="J47" s="115">
        <v>191</v>
      </c>
      <c r="K47" s="116">
        <v>4.8050314465408803</v>
      </c>
    </row>
    <row r="48" spans="1:11" ht="14.1" customHeight="1" x14ac:dyDescent="0.2">
      <c r="A48" s="306">
        <v>62</v>
      </c>
      <c r="B48" s="307" t="s">
        <v>270</v>
      </c>
      <c r="C48" s="308"/>
      <c r="D48" s="113">
        <v>6.5333692988963064</v>
      </c>
      <c r="E48" s="115">
        <v>11626</v>
      </c>
      <c r="F48" s="114">
        <v>11356</v>
      </c>
      <c r="G48" s="114">
        <v>11360</v>
      </c>
      <c r="H48" s="114">
        <v>11263</v>
      </c>
      <c r="I48" s="140">
        <v>11254</v>
      </c>
      <c r="J48" s="115">
        <v>372</v>
      </c>
      <c r="K48" s="116">
        <v>3.3054913808423674</v>
      </c>
    </row>
    <row r="49" spans="1:11" ht="14.1" customHeight="1" x14ac:dyDescent="0.2">
      <c r="A49" s="306">
        <v>63</v>
      </c>
      <c r="B49" s="307" t="s">
        <v>271</v>
      </c>
      <c r="C49" s="308"/>
      <c r="D49" s="113">
        <v>2.0281205745498685</v>
      </c>
      <c r="E49" s="115">
        <v>3609</v>
      </c>
      <c r="F49" s="114">
        <v>3682</v>
      </c>
      <c r="G49" s="114">
        <v>3795</v>
      </c>
      <c r="H49" s="114">
        <v>3795</v>
      </c>
      <c r="I49" s="140">
        <v>3640</v>
      </c>
      <c r="J49" s="115">
        <v>-31</v>
      </c>
      <c r="K49" s="116">
        <v>-0.85164835164835162</v>
      </c>
    </row>
    <row r="50" spans="1:11" ht="14.1" customHeight="1" x14ac:dyDescent="0.2">
      <c r="A50" s="306" t="s">
        <v>272</v>
      </c>
      <c r="B50" s="307" t="s">
        <v>273</v>
      </c>
      <c r="C50" s="308"/>
      <c r="D50" s="113">
        <v>0.61872007552768227</v>
      </c>
      <c r="E50" s="115">
        <v>1101</v>
      </c>
      <c r="F50" s="114">
        <v>1132</v>
      </c>
      <c r="G50" s="114">
        <v>1140</v>
      </c>
      <c r="H50" s="114">
        <v>1121</v>
      </c>
      <c r="I50" s="140">
        <v>1076</v>
      </c>
      <c r="J50" s="115">
        <v>25</v>
      </c>
      <c r="K50" s="116">
        <v>2.3234200743494422</v>
      </c>
    </row>
    <row r="51" spans="1:11" ht="14.1" customHeight="1" x14ac:dyDescent="0.2">
      <c r="A51" s="306" t="s">
        <v>274</v>
      </c>
      <c r="B51" s="307" t="s">
        <v>275</v>
      </c>
      <c r="C51" s="308"/>
      <c r="D51" s="113">
        <v>1.1896733877312473</v>
      </c>
      <c r="E51" s="115">
        <v>2117</v>
      </c>
      <c r="F51" s="114">
        <v>2128</v>
      </c>
      <c r="G51" s="114">
        <v>2222</v>
      </c>
      <c r="H51" s="114">
        <v>2239</v>
      </c>
      <c r="I51" s="140">
        <v>2137</v>
      </c>
      <c r="J51" s="115">
        <v>-20</v>
      </c>
      <c r="K51" s="116">
        <v>-0.93589143659335516</v>
      </c>
    </row>
    <row r="52" spans="1:11" ht="14.1" customHeight="1" x14ac:dyDescent="0.2">
      <c r="A52" s="306">
        <v>71</v>
      </c>
      <c r="B52" s="307" t="s">
        <v>276</v>
      </c>
      <c r="C52" s="308"/>
      <c r="D52" s="113">
        <v>10.462045091824578</v>
      </c>
      <c r="E52" s="115">
        <v>18617</v>
      </c>
      <c r="F52" s="114">
        <v>18738</v>
      </c>
      <c r="G52" s="114">
        <v>18804</v>
      </c>
      <c r="H52" s="114">
        <v>18621</v>
      </c>
      <c r="I52" s="140">
        <v>18663</v>
      </c>
      <c r="J52" s="115">
        <v>-46</v>
      </c>
      <c r="K52" s="116">
        <v>-0.24647698655092964</v>
      </c>
    </row>
    <row r="53" spans="1:11" ht="14.1" customHeight="1" x14ac:dyDescent="0.2">
      <c r="A53" s="306" t="s">
        <v>277</v>
      </c>
      <c r="B53" s="307" t="s">
        <v>278</v>
      </c>
      <c r="C53" s="308"/>
      <c r="D53" s="113">
        <v>3.6415132510621082</v>
      </c>
      <c r="E53" s="115">
        <v>6480</v>
      </c>
      <c r="F53" s="114">
        <v>6538</v>
      </c>
      <c r="G53" s="114">
        <v>6576</v>
      </c>
      <c r="H53" s="114">
        <v>6453</v>
      </c>
      <c r="I53" s="140">
        <v>6434</v>
      </c>
      <c r="J53" s="115">
        <v>46</v>
      </c>
      <c r="K53" s="116">
        <v>0.71495181846440781</v>
      </c>
    </row>
    <row r="54" spans="1:11" ht="14.1" customHeight="1" x14ac:dyDescent="0.2">
      <c r="A54" s="306" t="s">
        <v>279</v>
      </c>
      <c r="B54" s="307" t="s">
        <v>280</v>
      </c>
      <c r="C54" s="308"/>
      <c r="D54" s="113">
        <v>5.9348798525411919</v>
      </c>
      <c r="E54" s="115">
        <v>10561</v>
      </c>
      <c r="F54" s="114">
        <v>10629</v>
      </c>
      <c r="G54" s="114">
        <v>10686</v>
      </c>
      <c r="H54" s="114">
        <v>10643</v>
      </c>
      <c r="I54" s="140">
        <v>10696</v>
      </c>
      <c r="J54" s="115">
        <v>-135</v>
      </c>
      <c r="K54" s="116">
        <v>-1.2621540762902019</v>
      </c>
    </row>
    <row r="55" spans="1:11" ht="14.1" customHeight="1" x14ac:dyDescent="0.2">
      <c r="A55" s="306">
        <v>72</v>
      </c>
      <c r="B55" s="307" t="s">
        <v>281</v>
      </c>
      <c r="C55" s="308"/>
      <c r="D55" s="113">
        <v>3.3970598152269202</v>
      </c>
      <c r="E55" s="115">
        <v>6045</v>
      </c>
      <c r="F55" s="114">
        <v>6102</v>
      </c>
      <c r="G55" s="114">
        <v>6133</v>
      </c>
      <c r="H55" s="114">
        <v>6025</v>
      </c>
      <c r="I55" s="140">
        <v>6081</v>
      </c>
      <c r="J55" s="115">
        <v>-36</v>
      </c>
      <c r="K55" s="116">
        <v>-0.59200789343857918</v>
      </c>
    </row>
    <row r="56" spans="1:11" ht="14.1" customHeight="1" x14ac:dyDescent="0.2">
      <c r="A56" s="306" t="s">
        <v>282</v>
      </c>
      <c r="B56" s="307" t="s">
        <v>283</v>
      </c>
      <c r="C56" s="308"/>
      <c r="D56" s="113">
        <v>1.7600647380133523</v>
      </c>
      <c r="E56" s="115">
        <v>3132</v>
      </c>
      <c r="F56" s="114">
        <v>3174</v>
      </c>
      <c r="G56" s="114">
        <v>3184</v>
      </c>
      <c r="H56" s="114">
        <v>3154</v>
      </c>
      <c r="I56" s="140">
        <v>3193</v>
      </c>
      <c r="J56" s="115">
        <v>-61</v>
      </c>
      <c r="K56" s="116">
        <v>-1.9104290635765737</v>
      </c>
    </row>
    <row r="57" spans="1:11" ht="14.1" customHeight="1" x14ac:dyDescent="0.2">
      <c r="A57" s="306" t="s">
        <v>284</v>
      </c>
      <c r="B57" s="307" t="s">
        <v>285</v>
      </c>
      <c r="C57" s="308"/>
      <c r="D57" s="113">
        <v>1.0812147368894283</v>
      </c>
      <c r="E57" s="115">
        <v>1924</v>
      </c>
      <c r="F57" s="114">
        <v>1924</v>
      </c>
      <c r="G57" s="114">
        <v>1930</v>
      </c>
      <c r="H57" s="114">
        <v>1909</v>
      </c>
      <c r="I57" s="140">
        <v>1912</v>
      </c>
      <c r="J57" s="115">
        <v>12</v>
      </c>
      <c r="K57" s="116">
        <v>0.62761506276150625</v>
      </c>
    </row>
    <row r="58" spans="1:11" ht="14.1" customHeight="1" x14ac:dyDescent="0.2">
      <c r="A58" s="306">
        <v>73</v>
      </c>
      <c r="B58" s="307" t="s">
        <v>286</v>
      </c>
      <c r="C58" s="308"/>
      <c r="D58" s="113">
        <v>2.680558365365163</v>
      </c>
      <c r="E58" s="115">
        <v>4770</v>
      </c>
      <c r="F58" s="114">
        <v>4727</v>
      </c>
      <c r="G58" s="114">
        <v>4734</v>
      </c>
      <c r="H58" s="114">
        <v>4577</v>
      </c>
      <c r="I58" s="140">
        <v>4582</v>
      </c>
      <c r="J58" s="115">
        <v>188</v>
      </c>
      <c r="K58" s="116">
        <v>4.1030117852466175</v>
      </c>
    </row>
    <row r="59" spans="1:11" ht="14.1" customHeight="1" x14ac:dyDescent="0.2">
      <c r="A59" s="306" t="s">
        <v>287</v>
      </c>
      <c r="B59" s="307" t="s">
        <v>288</v>
      </c>
      <c r="C59" s="308"/>
      <c r="D59" s="113">
        <v>2.3276462786881562</v>
      </c>
      <c r="E59" s="115">
        <v>4142</v>
      </c>
      <c r="F59" s="114">
        <v>4101</v>
      </c>
      <c r="G59" s="114">
        <v>4100</v>
      </c>
      <c r="H59" s="114">
        <v>3975</v>
      </c>
      <c r="I59" s="140">
        <v>3970</v>
      </c>
      <c r="J59" s="115">
        <v>172</v>
      </c>
      <c r="K59" s="116">
        <v>4.3324937027707806</v>
      </c>
    </row>
    <row r="60" spans="1:11" ht="14.1" customHeight="1" x14ac:dyDescent="0.2">
      <c r="A60" s="306">
        <v>81</v>
      </c>
      <c r="B60" s="307" t="s">
        <v>289</v>
      </c>
      <c r="C60" s="308"/>
      <c r="D60" s="113">
        <v>9.1453683098433256</v>
      </c>
      <c r="E60" s="115">
        <v>16274</v>
      </c>
      <c r="F60" s="114">
        <v>16281</v>
      </c>
      <c r="G60" s="114">
        <v>16096</v>
      </c>
      <c r="H60" s="114">
        <v>15854</v>
      </c>
      <c r="I60" s="140">
        <v>15871</v>
      </c>
      <c r="J60" s="115">
        <v>403</v>
      </c>
      <c r="K60" s="116">
        <v>2.5392224812551194</v>
      </c>
    </row>
    <row r="61" spans="1:11" ht="14.1" customHeight="1" x14ac:dyDescent="0.2">
      <c r="A61" s="306" t="s">
        <v>290</v>
      </c>
      <c r="B61" s="307" t="s">
        <v>291</v>
      </c>
      <c r="C61" s="308"/>
      <c r="D61" s="113">
        <v>2.4209319576505495</v>
      </c>
      <c r="E61" s="115">
        <v>4308</v>
      </c>
      <c r="F61" s="114">
        <v>4325</v>
      </c>
      <c r="G61" s="114">
        <v>4346</v>
      </c>
      <c r="H61" s="114">
        <v>4235</v>
      </c>
      <c r="I61" s="140">
        <v>4238</v>
      </c>
      <c r="J61" s="115">
        <v>70</v>
      </c>
      <c r="K61" s="116">
        <v>1.6517225106182161</v>
      </c>
    </row>
    <row r="62" spans="1:11" ht="14.1" customHeight="1" x14ac:dyDescent="0.2">
      <c r="A62" s="306" t="s">
        <v>292</v>
      </c>
      <c r="B62" s="307" t="s">
        <v>293</v>
      </c>
      <c r="C62" s="308"/>
      <c r="D62" s="113">
        <v>3.792119046013442</v>
      </c>
      <c r="E62" s="115">
        <v>6748</v>
      </c>
      <c r="F62" s="114">
        <v>6755</v>
      </c>
      <c r="G62" s="114">
        <v>6620</v>
      </c>
      <c r="H62" s="114">
        <v>6570</v>
      </c>
      <c r="I62" s="140">
        <v>6573</v>
      </c>
      <c r="J62" s="115">
        <v>175</v>
      </c>
      <c r="K62" s="116">
        <v>2.6624068157614484</v>
      </c>
    </row>
    <row r="63" spans="1:11" ht="14.1" customHeight="1" x14ac:dyDescent="0.2">
      <c r="A63" s="306"/>
      <c r="B63" s="307" t="s">
        <v>294</v>
      </c>
      <c r="C63" s="308"/>
      <c r="D63" s="113">
        <v>3.3762672241328926</v>
      </c>
      <c r="E63" s="115">
        <v>6008</v>
      </c>
      <c r="F63" s="114">
        <v>6019</v>
      </c>
      <c r="G63" s="114">
        <v>5906</v>
      </c>
      <c r="H63" s="114">
        <v>5863</v>
      </c>
      <c r="I63" s="140">
        <v>5846</v>
      </c>
      <c r="J63" s="115">
        <v>162</v>
      </c>
      <c r="K63" s="116">
        <v>2.7711255559356824</v>
      </c>
    </row>
    <row r="64" spans="1:11" ht="14.1" customHeight="1" x14ac:dyDescent="0.2">
      <c r="A64" s="306" t="s">
        <v>295</v>
      </c>
      <c r="B64" s="307" t="s">
        <v>296</v>
      </c>
      <c r="C64" s="308"/>
      <c r="D64" s="113">
        <v>0.98792905792703489</v>
      </c>
      <c r="E64" s="115">
        <v>1758</v>
      </c>
      <c r="F64" s="114">
        <v>1740</v>
      </c>
      <c r="G64" s="114">
        <v>1702</v>
      </c>
      <c r="H64" s="114">
        <v>1662</v>
      </c>
      <c r="I64" s="140">
        <v>1659</v>
      </c>
      <c r="J64" s="115">
        <v>99</v>
      </c>
      <c r="K64" s="116">
        <v>5.9674502712477393</v>
      </c>
    </row>
    <row r="65" spans="1:11" ht="14.1" customHeight="1" x14ac:dyDescent="0.2">
      <c r="A65" s="306" t="s">
        <v>297</v>
      </c>
      <c r="B65" s="307" t="s">
        <v>298</v>
      </c>
      <c r="C65" s="308"/>
      <c r="D65" s="113">
        <v>0.99298671522017667</v>
      </c>
      <c r="E65" s="115">
        <v>1767</v>
      </c>
      <c r="F65" s="114">
        <v>1760</v>
      </c>
      <c r="G65" s="114">
        <v>1738</v>
      </c>
      <c r="H65" s="114">
        <v>1721</v>
      </c>
      <c r="I65" s="140">
        <v>1738</v>
      </c>
      <c r="J65" s="115">
        <v>29</v>
      </c>
      <c r="K65" s="116">
        <v>1.6685845799769849</v>
      </c>
    </row>
    <row r="66" spans="1:11" ht="14.1" customHeight="1" x14ac:dyDescent="0.2">
      <c r="A66" s="306">
        <v>82</v>
      </c>
      <c r="B66" s="307" t="s">
        <v>299</v>
      </c>
      <c r="C66" s="308"/>
      <c r="D66" s="113">
        <v>2.8755591521118529</v>
      </c>
      <c r="E66" s="115">
        <v>5117</v>
      </c>
      <c r="F66" s="114">
        <v>5117</v>
      </c>
      <c r="G66" s="114">
        <v>5137</v>
      </c>
      <c r="H66" s="114">
        <v>5000</v>
      </c>
      <c r="I66" s="140">
        <v>5012</v>
      </c>
      <c r="J66" s="115">
        <v>105</v>
      </c>
      <c r="K66" s="116">
        <v>2.0949720670391061</v>
      </c>
    </row>
    <row r="67" spans="1:11" ht="14.1" customHeight="1" x14ac:dyDescent="0.2">
      <c r="A67" s="306" t="s">
        <v>300</v>
      </c>
      <c r="B67" s="307" t="s">
        <v>301</v>
      </c>
      <c r="C67" s="308"/>
      <c r="D67" s="113">
        <v>1.8533504169757458</v>
      </c>
      <c r="E67" s="115">
        <v>3298</v>
      </c>
      <c r="F67" s="114">
        <v>3274</v>
      </c>
      <c r="G67" s="114">
        <v>3290</v>
      </c>
      <c r="H67" s="114">
        <v>3207</v>
      </c>
      <c r="I67" s="140">
        <v>3212</v>
      </c>
      <c r="J67" s="115">
        <v>86</v>
      </c>
      <c r="K67" s="116">
        <v>2.6774595267745953</v>
      </c>
    </row>
    <row r="68" spans="1:11" ht="14.1" customHeight="1" x14ac:dyDescent="0.2">
      <c r="A68" s="306" t="s">
        <v>302</v>
      </c>
      <c r="B68" s="307" t="s">
        <v>303</v>
      </c>
      <c r="C68" s="308"/>
      <c r="D68" s="113">
        <v>0.51700496774338567</v>
      </c>
      <c r="E68" s="115">
        <v>920</v>
      </c>
      <c r="F68" s="114">
        <v>941</v>
      </c>
      <c r="G68" s="114">
        <v>954</v>
      </c>
      <c r="H68" s="114">
        <v>936</v>
      </c>
      <c r="I68" s="140">
        <v>939</v>
      </c>
      <c r="J68" s="115">
        <v>-19</v>
      </c>
      <c r="K68" s="116">
        <v>-2.0234291799787005</v>
      </c>
    </row>
    <row r="69" spans="1:11" ht="14.1" customHeight="1" x14ac:dyDescent="0.2">
      <c r="A69" s="306">
        <v>83</v>
      </c>
      <c r="B69" s="307" t="s">
        <v>304</v>
      </c>
      <c r="C69" s="308"/>
      <c r="D69" s="113">
        <v>5.1779171443342999</v>
      </c>
      <c r="E69" s="115">
        <v>9214</v>
      </c>
      <c r="F69" s="114">
        <v>9222</v>
      </c>
      <c r="G69" s="114">
        <v>9158</v>
      </c>
      <c r="H69" s="114">
        <v>8980</v>
      </c>
      <c r="I69" s="140">
        <v>8911</v>
      </c>
      <c r="J69" s="115">
        <v>303</v>
      </c>
      <c r="K69" s="116">
        <v>3.4002917742116487</v>
      </c>
    </row>
    <row r="70" spans="1:11" ht="14.1" customHeight="1" x14ac:dyDescent="0.2">
      <c r="A70" s="306" t="s">
        <v>305</v>
      </c>
      <c r="B70" s="307" t="s">
        <v>306</v>
      </c>
      <c r="C70" s="308"/>
      <c r="D70" s="113">
        <v>4.3715017870389099</v>
      </c>
      <c r="E70" s="115">
        <v>7779</v>
      </c>
      <c r="F70" s="114">
        <v>7811</v>
      </c>
      <c r="G70" s="114">
        <v>7748</v>
      </c>
      <c r="H70" s="114">
        <v>7595</v>
      </c>
      <c r="I70" s="140">
        <v>7544</v>
      </c>
      <c r="J70" s="115">
        <v>235</v>
      </c>
      <c r="K70" s="116">
        <v>3.1150583244962884</v>
      </c>
    </row>
    <row r="71" spans="1:11" ht="14.1" customHeight="1" x14ac:dyDescent="0.2">
      <c r="A71" s="306"/>
      <c r="B71" s="307" t="s">
        <v>307</v>
      </c>
      <c r="C71" s="308"/>
      <c r="D71" s="113">
        <v>2.7991323307932654</v>
      </c>
      <c r="E71" s="115">
        <v>4981</v>
      </c>
      <c r="F71" s="114">
        <v>4996</v>
      </c>
      <c r="G71" s="114">
        <v>4950</v>
      </c>
      <c r="H71" s="114">
        <v>4869</v>
      </c>
      <c r="I71" s="140">
        <v>4832</v>
      </c>
      <c r="J71" s="115">
        <v>149</v>
      </c>
      <c r="K71" s="116">
        <v>3.0836092715231787</v>
      </c>
    </row>
    <row r="72" spans="1:11" ht="14.1" customHeight="1" x14ac:dyDescent="0.2">
      <c r="A72" s="306">
        <v>84</v>
      </c>
      <c r="B72" s="307" t="s">
        <v>308</v>
      </c>
      <c r="C72" s="308"/>
      <c r="D72" s="113">
        <v>1.0564884123451794</v>
      </c>
      <c r="E72" s="115">
        <v>1880</v>
      </c>
      <c r="F72" s="114">
        <v>1857</v>
      </c>
      <c r="G72" s="114">
        <v>1831</v>
      </c>
      <c r="H72" s="114">
        <v>1911</v>
      </c>
      <c r="I72" s="140">
        <v>1908</v>
      </c>
      <c r="J72" s="115">
        <v>-28</v>
      </c>
      <c r="K72" s="116">
        <v>-1.4675052410901468</v>
      </c>
    </row>
    <row r="73" spans="1:11" ht="14.1" customHeight="1" x14ac:dyDescent="0.2">
      <c r="A73" s="306" t="s">
        <v>309</v>
      </c>
      <c r="B73" s="307" t="s">
        <v>310</v>
      </c>
      <c r="C73" s="308"/>
      <c r="D73" s="113">
        <v>0.36246543934183018</v>
      </c>
      <c r="E73" s="115">
        <v>645</v>
      </c>
      <c r="F73" s="114">
        <v>618</v>
      </c>
      <c r="G73" s="114">
        <v>614</v>
      </c>
      <c r="H73" s="114">
        <v>685</v>
      </c>
      <c r="I73" s="140">
        <v>679</v>
      </c>
      <c r="J73" s="115">
        <v>-34</v>
      </c>
      <c r="K73" s="116">
        <v>-5.0073637702503682</v>
      </c>
    </row>
    <row r="74" spans="1:11" ht="14.1" customHeight="1" x14ac:dyDescent="0.2">
      <c r="A74" s="306" t="s">
        <v>311</v>
      </c>
      <c r="B74" s="307" t="s">
        <v>312</v>
      </c>
      <c r="C74" s="308"/>
      <c r="D74" s="113">
        <v>0.26243621732191424</v>
      </c>
      <c r="E74" s="115">
        <v>467</v>
      </c>
      <c r="F74" s="114">
        <v>460</v>
      </c>
      <c r="G74" s="114">
        <v>448</v>
      </c>
      <c r="H74" s="114">
        <v>476</v>
      </c>
      <c r="I74" s="140">
        <v>478</v>
      </c>
      <c r="J74" s="115">
        <v>-11</v>
      </c>
      <c r="K74" s="116">
        <v>-2.3012552301255229</v>
      </c>
    </row>
    <row r="75" spans="1:11" ht="14.1" customHeight="1" x14ac:dyDescent="0.2">
      <c r="A75" s="306" t="s">
        <v>313</v>
      </c>
      <c r="B75" s="307" t="s">
        <v>314</v>
      </c>
      <c r="C75" s="308"/>
      <c r="D75" s="113">
        <v>4.0461258345134532E-2</v>
      </c>
      <c r="E75" s="115">
        <v>72</v>
      </c>
      <c r="F75" s="114">
        <v>68</v>
      </c>
      <c r="G75" s="114">
        <v>68</v>
      </c>
      <c r="H75" s="114">
        <v>69</v>
      </c>
      <c r="I75" s="140">
        <v>63</v>
      </c>
      <c r="J75" s="115">
        <v>9</v>
      </c>
      <c r="K75" s="116">
        <v>14.285714285714286</v>
      </c>
    </row>
    <row r="76" spans="1:11" ht="14.1" customHeight="1" x14ac:dyDescent="0.2">
      <c r="A76" s="306">
        <v>91</v>
      </c>
      <c r="B76" s="307" t="s">
        <v>315</v>
      </c>
      <c r="C76" s="308"/>
      <c r="D76" s="113">
        <v>0.12587947040708522</v>
      </c>
      <c r="E76" s="115">
        <v>224</v>
      </c>
      <c r="F76" s="114">
        <v>222</v>
      </c>
      <c r="G76" s="114">
        <v>218</v>
      </c>
      <c r="H76" s="114">
        <v>222</v>
      </c>
      <c r="I76" s="140">
        <v>220</v>
      </c>
      <c r="J76" s="115">
        <v>4</v>
      </c>
      <c r="K76" s="116">
        <v>1.8181818181818181</v>
      </c>
    </row>
    <row r="77" spans="1:11" ht="14.1" customHeight="1" x14ac:dyDescent="0.2">
      <c r="A77" s="306">
        <v>92</v>
      </c>
      <c r="B77" s="307" t="s">
        <v>316</v>
      </c>
      <c r="C77" s="308"/>
      <c r="D77" s="113">
        <v>0.6833456964956055</v>
      </c>
      <c r="E77" s="115">
        <v>1216</v>
      </c>
      <c r="F77" s="114">
        <v>1211</v>
      </c>
      <c r="G77" s="114">
        <v>1200</v>
      </c>
      <c r="H77" s="114">
        <v>1242</v>
      </c>
      <c r="I77" s="140">
        <v>1247</v>
      </c>
      <c r="J77" s="115">
        <v>-31</v>
      </c>
      <c r="K77" s="116">
        <v>-2.4859663191659984</v>
      </c>
    </row>
    <row r="78" spans="1:11" ht="14.1" customHeight="1" x14ac:dyDescent="0.2">
      <c r="A78" s="306">
        <v>93</v>
      </c>
      <c r="B78" s="307" t="s">
        <v>317</v>
      </c>
      <c r="C78" s="308"/>
      <c r="D78" s="113">
        <v>0.17533211949558297</v>
      </c>
      <c r="E78" s="115">
        <v>312</v>
      </c>
      <c r="F78" s="114">
        <v>313</v>
      </c>
      <c r="G78" s="114">
        <v>321</v>
      </c>
      <c r="H78" s="114">
        <v>323</v>
      </c>
      <c r="I78" s="140">
        <v>323</v>
      </c>
      <c r="J78" s="115">
        <v>-11</v>
      </c>
      <c r="K78" s="116">
        <v>-3.4055727554179565</v>
      </c>
    </row>
    <row r="79" spans="1:11" ht="14.1" customHeight="1" x14ac:dyDescent="0.2">
      <c r="A79" s="306">
        <v>94</v>
      </c>
      <c r="B79" s="307" t="s">
        <v>318</v>
      </c>
      <c r="C79" s="308"/>
      <c r="D79" s="113">
        <v>0.13093712770022703</v>
      </c>
      <c r="E79" s="115">
        <v>233</v>
      </c>
      <c r="F79" s="114">
        <v>235</v>
      </c>
      <c r="G79" s="114">
        <v>239</v>
      </c>
      <c r="H79" s="114">
        <v>231</v>
      </c>
      <c r="I79" s="140">
        <v>235</v>
      </c>
      <c r="J79" s="115">
        <v>-2</v>
      </c>
      <c r="K79" s="116">
        <v>-0.85106382978723405</v>
      </c>
    </row>
    <row r="80" spans="1:11" ht="14.1" customHeight="1" x14ac:dyDescent="0.2">
      <c r="A80" s="306" t="s">
        <v>319</v>
      </c>
      <c r="B80" s="307" t="s">
        <v>320</v>
      </c>
      <c r="C80" s="308"/>
      <c r="D80" s="113">
        <v>4.4956953716816152E-3</v>
      </c>
      <c r="E80" s="115">
        <v>8</v>
      </c>
      <c r="F80" s="114">
        <v>9</v>
      </c>
      <c r="G80" s="114">
        <v>9</v>
      </c>
      <c r="H80" s="114">
        <v>10</v>
      </c>
      <c r="I80" s="140">
        <v>10</v>
      </c>
      <c r="J80" s="115">
        <v>-2</v>
      </c>
      <c r="K80" s="116">
        <v>-20</v>
      </c>
    </row>
    <row r="81" spans="1:11" ht="14.1" customHeight="1" x14ac:dyDescent="0.2">
      <c r="A81" s="310" t="s">
        <v>321</v>
      </c>
      <c r="B81" s="311" t="s">
        <v>224</v>
      </c>
      <c r="C81" s="312"/>
      <c r="D81" s="125">
        <v>0.18994312945354822</v>
      </c>
      <c r="E81" s="143">
        <v>338</v>
      </c>
      <c r="F81" s="144">
        <v>328</v>
      </c>
      <c r="G81" s="144">
        <v>364</v>
      </c>
      <c r="H81" s="144">
        <v>327</v>
      </c>
      <c r="I81" s="145">
        <v>324</v>
      </c>
      <c r="J81" s="143">
        <v>14</v>
      </c>
      <c r="K81" s="146">
        <v>4.3209876543209873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41172</v>
      </c>
      <c r="E12" s="114">
        <v>42381</v>
      </c>
      <c r="F12" s="114">
        <v>42138</v>
      </c>
      <c r="G12" s="114">
        <v>42284</v>
      </c>
      <c r="H12" s="140">
        <v>41666</v>
      </c>
      <c r="I12" s="115">
        <v>-494</v>
      </c>
      <c r="J12" s="116">
        <v>-1.1856189699035184</v>
      </c>
      <c r="K12"/>
      <c r="L12"/>
      <c r="M12"/>
      <c r="N12"/>
      <c r="O12"/>
      <c r="P12"/>
    </row>
    <row r="13" spans="1:16" s="110" customFormat="1" ht="14.45" customHeight="1" x14ac:dyDescent="0.2">
      <c r="A13" s="120" t="s">
        <v>105</v>
      </c>
      <c r="B13" s="119" t="s">
        <v>106</v>
      </c>
      <c r="C13" s="113">
        <v>39.004663363450888</v>
      </c>
      <c r="D13" s="115">
        <v>16059</v>
      </c>
      <c r="E13" s="114">
        <v>16409</v>
      </c>
      <c r="F13" s="114">
        <v>16309</v>
      </c>
      <c r="G13" s="114">
        <v>16231</v>
      </c>
      <c r="H13" s="140">
        <v>15908</v>
      </c>
      <c r="I13" s="115">
        <v>151</v>
      </c>
      <c r="J13" s="116">
        <v>0.94920794568770428</v>
      </c>
      <c r="K13"/>
      <c r="L13"/>
      <c r="M13"/>
      <c r="N13"/>
      <c r="O13"/>
      <c r="P13"/>
    </row>
    <row r="14" spans="1:16" s="110" customFormat="1" ht="14.45" customHeight="1" x14ac:dyDescent="0.2">
      <c r="A14" s="120"/>
      <c r="B14" s="119" t="s">
        <v>107</v>
      </c>
      <c r="C14" s="113">
        <v>60.995336636549112</v>
      </c>
      <c r="D14" s="115">
        <v>25113</v>
      </c>
      <c r="E14" s="114">
        <v>25972</v>
      </c>
      <c r="F14" s="114">
        <v>25829</v>
      </c>
      <c r="G14" s="114">
        <v>26053</v>
      </c>
      <c r="H14" s="140">
        <v>25758</v>
      </c>
      <c r="I14" s="115">
        <v>-645</v>
      </c>
      <c r="J14" s="116">
        <v>-2.5040764034474727</v>
      </c>
      <c r="K14"/>
      <c r="L14"/>
      <c r="M14"/>
      <c r="N14"/>
      <c r="O14"/>
      <c r="P14"/>
    </row>
    <row r="15" spans="1:16" s="110" customFormat="1" ht="14.45" customHeight="1" x14ac:dyDescent="0.2">
      <c r="A15" s="118" t="s">
        <v>105</v>
      </c>
      <c r="B15" s="121" t="s">
        <v>108</v>
      </c>
      <c r="C15" s="113">
        <v>13.582046050714078</v>
      </c>
      <c r="D15" s="115">
        <v>5592</v>
      </c>
      <c r="E15" s="114">
        <v>5784</v>
      </c>
      <c r="F15" s="114">
        <v>5688</v>
      </c>
      <c r="G15" s="114">
        <v>5836</v>
      </c>
      <c r="H15" s="140">
        <v>5555</v>
      </c>
      <c r="I15" s="115">
        <v>37</v>
      </c>
      <c r="J15" s="116">
        <v>0.66606660666066608</v>
      </c>
      <c r="K15"/>
      <c r="L15"/>
      <c r="M15"/>
      <c r="N15"/>
      <c r="O15"/>
      <c r="P15"/>
    </row>
    <row r="16" spans="1:16" s="110" customFormat="1" ht="14.45" customHeight="1" x14ac:dyDescent="0.2">
      <c r="A16" s="118"/>
      <c r="B16" s="121" t="s">
        <v>109</v>
      </c>
      <c r="C16" s="113">
        <v>47.007675119012923</v>
      </c>
      <c r="D16" s="115">
        <v>19354</v>
      </c>
      <c r="E16" s="114">
        <v>20068</v>
      </c>
      <c r="F16" s="114">
        <v>19987</v>
      </c>
      <c r="G16" s="114">
        <v>20119</v>
      </c>
      <c r="H16" s="140">
        <v>20006</v>
      </c>
      <c r="I16" s="115">
        <v>-652</v>
      </c>
      <c r="J16" s="116">
        <v>-3.2590222933120065</v>
      </c>
      <c r="K16"/>
      <c r="L16"/>
      <c r="M16"/>
      <c r="N16"/>
      <c r="O16"/>
      <c r="P16"/>
    </row>
    <row r="17" spans="1:16" s="110" customFormat="1" ht="14.45" customHeight="1" x14ac:dyDescent="0.2">
      <c r="A17" s="118"/>
      <c r="B17" s="121" t="s">
        <v>110</v>
      </c>
      <c r="C17" s="113">
        <v>22.005246283882251</v>
      </c>
      <c r="D17" s="115">
        <v>9060</v>
      </c>
      <c r="E17" s="114">
        <v>9253</v>
      </c>
      <c r="F17" s="114">
        <v>9270</v>
      </c>
      <c r="G17" s="114">
        <v>9252</v>
      </c>
      <c r="H17" s="140">
        <v>9220</v>
      </c>
      <c r="I17" s="115">
        <v>-160</v>
      </c>
      <c r="J17" s="116">
        <v>-1.735357917570499</v>
      </c>
      <c r="K17"/>
      <c r="L17"/>
      <c r="M17"/>
      <c r="N17"/>
      <c r="O17"/>
      <c r="P17"/>
    </row>
    <row r="18" spans="1:16" s="110" customFormat="1" ht="14.45" customHeight="1" x14ac:dyDescent="0.2">
      <c r="A18" s="120"/>
      <c r="B18" s="121" t="s">
        <v>111</v>
      </c>
      <c r="C18" s="113">
        <v>17.40503254639075</v>
      </c>
      <c r="D18" s="115">
        <v>7166</v>
      </c>
      <c r="E18" s="114">
        <v>7276</v>
      </c>
      <c r="F18" s="114">
        <v>7193</v>
      </c>
      <c r="G18" s="114">
        <v>7077</v>
      </c>
      <c r="H18" s="140">
        <v>6885</v>
      </c>
      <c r="I18" s="115">
        <v>281</v>
      </c>
      <c r="J18" s="116">
        <v>4.0813362381989835</v>
      </c>
      <c r="K18"/>
      <c r="L18"/>
      <c r="M18"/>
      <c r="N18"/>
      <c r="O18"/>
      <c r="P18"/>
    </row>
    <row r="19" spans="1:16" s="110" customFormat="1" ht="14.45" customHeight="1" x14ac:dyDescent="0.2">
      <c r="A19" s="120"/>
      <c r="B19" s="121" t="s">
        <v>112</v>
      </c>
      <c r="C19" s="113">
        <v>1.8094821723501409</v>
      </c>
      <c r="D19" s="115">
        <v>745</v>
      </c>
      <c r="E19" s="114">
        <v>762</v>
      </c>
      <c r="F19" s="114">
        <v>799</v>
      </c>
      <c r="G19" s="114">
        <v>688</v>
      </c>
      <c r="H19" s="140">
        <v>660</v>
      </c>
      <c r="I19" s="115">
        <v>85</v>
      </c>
      <c r="J19" s="116">
        <v>12.878787878787879</v>
      </c>
      <c r="K19"/>
      <c r="L19"/>
      <c r="M19"/>
      <c r="N19"/>
      <c r="O19"/>
      <c r="P19"/>
    </row>
    <row r="20" spans="1:16" s="110" customFormat="1" ht="14.45" customHeight="1" x14ac:dyDescent="0.2">
      <c r="A20" s="120" t="s">
        <v>113</v>
      </c>
      <c r="B20" s="119" t="s">
        <v>116</v>
      </c>
      <c r="C20" s="113">
        <v>92.429320897697465</v>
      </c>
      <c r="D20" s="115">
        <v>38055</v>
      </c>
      <c r="E20" s="114">
        <v>39208</v>
      </c>
      <c r="F20" s="114">
        <v>39033</v>
      </c>
      <c r="G20" s="114">
        <v>39256</v>
      </c>
      <c r="H20" s="140">
        <v>38754</v>
      </c>
      <c r="I20" s="115">
        <v>-699</v>
      </c>
      <c r="J20" s="116">
        <v>-1.8036847809258398</v>
      </c>
      <c r="K20"/>
      <c r="L20"/>
      <c r="M20"/>
      <c r="N20"/>
      <c r="O20"/>
      <c r="P20"/>
    </row>
    <row r="21" spans="1:16" s="110" customFormat="1" ht="14.45" customHeight="1" x14ac:dyDescent="0.2">
      <c r="A21" s="123"/>
      <c r="B21" s="124" t="s">
        <v>117</v>
      </c>
      <c r="C21" s="125">
        <v>7.4322354998542695</v>
      </c>
      <c r="D21" s="143">
        <v>3060</v>
      </c>
      <c r="E21" s="144">
        <v>3109</v>
      </c>
      <c r="F21" s="144">
        <v>3052</v>
      </c>
      <c r="G21" s="144">
        <v>2977</v>
      </c>
      <c r="H21" s="145">
        <v>2861</v>
      </c>
      <c r="I21" s="143">
        <v>199</v>
      </c>
      <c r="J21" s="146">
        <v>6.9556099265990916</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41998</v>
      </c>
      <c r="E56" s="114">
        <v>43246</v>
      </c>
      <c r="F56" s="114">
        <v>43089</v>
      </c>
      <c r="G56" s="114">
        <v>43290</v>
      </c>
      <c r="H56" s="140">
        <v>42650</v>
      </c>
      <c r="I56" s="115">
        <v>-652</v>
      </c>
      <c r="J56" s="116">
        <v>-1.5287221570926144</v>
      </c>
      <c r="K56"/>
      <c r="L56"/>
      <c r="M56"/>
      <c r="N56"/>
      <c r="O56"/>
      <c r="P56"/>
    </row>
    <row r="57" spans="1:16" s="110" customFormat="1" ht="14.45" customHeight="1" x14ac:dyDescent="0.2">
      <c r="A57" s="120" t="s">
        <v>105</v>
      </c>
      <c r="B57" s="119" t="s">
        <v>106</v>
      </c>
      <c r="C57" s="113">
        <v>38.685175484546882</v>
      </c>
      <c r="D57" s="115">
        <v>16247</v>
      </c>
      <c r="E57" s="114">
        <v>16580</v>
      </c>
      <c r="F57" s="114">
        <v>16555</v>
      </c>
      <c r="G57" s="114">
        <v>16473</v>
      </c>
      <c r="H57" s="140">
        <v>16108</v>
      </c>
      <c r="I57" s="115">
        <v>139</v>
      </c>
      <c r="J57" s="116">
        <v>0.8629252545319096</v>
      </c>
    </row>
    <row r="58" spans="1:16" s="110" customFormat="1" ht="14.45" customHeight="1" x14ac:dyDescent="0.2">
      <c r="A58" s="120"/>
      <c r="B58" s="119" t="s">
        <v>107</v>
      </c>
      <c r="C58" s="113">
        <v>61.314824515453118</v>
      </c>
      <c r="D58" s="115">
        <v>25751</v>
      </c>
      <c r="E58" s="114">
        <v>26666</v>
      </c>
      <c r="F58" s="114">
        <v>26534</v>
      </c>
      <c r="G58" s="114">
        <v>26817</v>
      </c>
      <c r="H58" s="140">
        <v>26542</v>
      </c>
      <c r="I58" s="115">
        <v>-791</v>
      </c>
      <c r="J58" s="116">
        <v>-2.9801823524979278</v>
      </c>
    </row>
    <row r="59" spans="1:16" s="110" customFormat="1" ht="14.45" customHeight="1" x14ac:dyDescent="0.2">
      <c r="A59" s="118" t="s">
        <v>105</v>
      </c>
      <c r="B59" s="121" t="s">
        <v>108</v>
      </c>
      <c r="C59" s="113">
        <v>12.755369303300157</v>
      </c>
      <c r="D59" s="115">
        <v>5357</v>
      </c>
      <c r="E59" s="114">
        <v>5655</v>
      </c>
      <c r="F59" s="114">
        <v>5517</v>
      </c>
      <c r="G59" s="114">
        <v>5756</v>
      </c>
      <c r="H59" s="140">
        <v>5430</v>
      </c>
      <c r="I59" s="115">
        <v>-73</v>
      </c>
      <c r="J59" s="116">
        <v>-1.3443830570902393</v>
      </c>
    </row>
    <row r="60" spans="1:16" s="110" customFormat="1" ht="14.45" customHeight="1" x14ac:dyDescent="0.2">
      <c r="A60" s="118"/>
      <c r="B60" s="121" t="s">
        <v>109</v>
      </c>
      <c r="C60" s="113">
        <v>47.095099766655558</v>
      </c>
      <c r="D60" s="115">
        <v>19779</v>
      </c>
      <c r="E60" s="114">
        <v>20426</v>
      </c>
      <c r="F60" s="114">
        <v>20417</v>
      </c>
      <c r="G60" s="114">
        <v>20511</v>
      </c>
      <c r="H60" s="140">
        <v>20460</v>
      </c>
      <c r="I60" s="115">
        <v>-681</v>
      </c>
      <c r="J60" s="116">
        <v>-3.3284457478005867</v>
      </c>
    </row>
    <row r="61" spans="1:16" s="110" customFormat="1" ht="14.45" customHeight="1" x14ac:dyDescent="0.2">
      <c r="A61" s="118"/>
      <c r="B61" s="121" t="s">
        <v>110</v>
      </c>
      <c r="C61" s="113">
        <v>22.43916376970332</v>
      </c>
      <c r="D61" s="115">
        <v>9424</v>
      </c>
      <c r="E61" s="114">
        <v>9609</v>
      </c>
      <c r="F61" s="114">
        <v>9637</v>
      </c>
      <c r="G61" s="114">
        <v>9619</v>
      </c>
      <c r="H61" s="140">
        <v>9552</v>
      </c>
      <c r="I61" s="115">
        <v>-128</v>
      </c>
      <c r="J61" s="116">
        <v>-1.340033500837521</v>
      </c>
    </row>
    <row r="62" spans="1:16" s="110" customFormat="1" ht="14.45" customHeight="1" x14ac:dyDescent="0.2">
      <c r="A62" s="120"/>
      <c r="B62" s="121" t="s">
        <v>111</v>
      </c>
      <c r="C62" s="113">
        <v>17.710367160340969</v>
      </c>
      <c r="D62" s="115">
        <v>7438</v>
      </c>
      <c r="E62" s="114">
        <v>7556</v>
      </c>
      <c r="F62" s="114">
        <v>7518</v>
      </c>
      <c r="G62" s="114">
        <v>7404</v>
      </c>
      <c r="H62" s="140">
        <v>7208</v>
      </c>
      <c r="I62" s="115">
        <v>230</v>
      </c>
      <c r="J62" s="116">
        <v>3.1908990011098779</v>
      </c>
    </row>
    <row r="63" spans="1:16" s="110" customFormat="1" ht="14.45" customHeight="1" x14ac:dyDescent="0.2">
      <c r="A63" s="120"/>
      <c r="B63" s="121" t="s">
        <v>112</v>
      </c>
      <c r="C63" s="113">
        <v>1.7691318634220676</v>
      </c>
      <c r="D63" s="115">
        <v>743</v>
      </c>
      <c r="E63" s="114">
        <v>772</v>
      </c>
      <c r="F63" s="114">
        <v>823</v>
      </c>
      <c r="G63" s="114">
        <v>713</v>
      </c>
      <c r="H63" s="140">
        <v>684</v>
      </c>
      <c r="I63" s="115">
        <v>59</v>
      </c>
      <c r="J63" s="116">
        <v>8.6257309941520468</v>
      </c>
    </row>
    <row r="64" spans="1:16" s="110" customFormat="1" ht="14.45" customHeight="1" x14ac:dyDescent="0.2">
      <c r="A64" s="120" t="s">
        <v>113</v>
      </c>
      <c r="B64" s="119" t="s">
        <v>116</v>
      </c>
      <c r="C64" s="113">
        <v>92.571074813086341</v>
      </c>
      <c r="D64" s="115">
        <v>38878</v>
      </c>
      <c r="E64" s="114">
        <v>40108</v>
      </c>
      <c r="F64" s="114">
        <v>40021</v>
      </c>
      <c r="G64" s="114">
        <v>40267</v>
      </c>
      <c r="H64" s="140">
        <v>39743</v>
      </c>
      <c r="I64" s="115">
        <v>-865</v>
      </c>
      <c r="J64" s="116">
        <v>-2.1764839091160706</v>
      </c>
    </row>
    <row r="65" spans="1:10" s="110" customFormat="1" ht="14.45" customHeight="1" x14ac:dyDescent="0.2">
      <c r="A65" s="123"/>
      <c r="B65" s="124" t="s">
        <v>117</v>
      </c>
      <c r="C65" s="125">
        <v>7.2860612410114767</v>
      </c>
      <c r="D65" s="143">
        <v>3060</v>
      </c>
      <c r="E65" s="144">
        <v>3072</v>
      </c>
      <c r="F65" s="144">
        <v>3014</v>
      </c>
      <c r="G65" s="144">
        <v>2967</v>
      </c>
      <c r="H65" s="145">
        <v>2851</v>
      </c>
      <c r="I65" s="143">
        <v>209</v>
      </c>
      <c r="J65" s="146">
        <v>7.3307611364433534</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41172</v>
      </c>
      <c r="G11" s="114">
        <v>42381</v>
      </c>
      <c r="H11" s="114">
        <v>42138</v>
      </c>
      <c r="I11" s="114">
        <v>42284</v>
      </c>
      <c r="J11" s="140">
        <v>41666</v>
      </c>
      <c r="K11" s="114">
        <v>-494</v>
      </c>
      <c r="L11" s="116">
        <v>-1.1856189699035184</v>
      </c>
    </row>
    <row r="12" spans="1:17" s="110" customFormat="1" ht="24" customHeight="1" x14ac:dyDescent="0.2">
      <c r="A12" s="604" t="s">
        <v>185</v>
      </c>
      <c r="B12" s="605"/>
      <c r="C12" s="605"/>
      <c r="D12" s="606"/>
      <c r="E12" s="113">
        <v>39.004663363450888</v>
      </c>
      <c r="F12" s="115">
        <v>16059</v>
      </c>
      <c r="G12" s="114">
        <v>16409</v>
      </c>
      <c r="H12" s="114">
        <v>16309</v>
      </c>
      <c r="I12" s="114">
        <v>16231</v>
      </c>
      <c r="J12" s="140">
        <v>15908</v>
      </c>
      <c r="K12" s="114">
        <v>151</v>
      </c>
      <c r="L12" s="116">
        <v>0.94920794568770428</v>
      </c>
    </row>
    <row r="13" spans="1:17" s="110" customFormat="1" ht="15" customHeight="1" x14ac:dyDescent="0.2">
      <c r="A13" s="120"/>
      <c r="B13" s="612" t="s">
        <v>107</v>
      </c>
      <c r="C13" s="612"/>
      <c r="E13" s="113">
        <v>60.995336636549112</v>
      </c>
      <c r="F13" s="115">
        <v>25113</v>
      </c>
      <c r="G13" s="114">
        <v>25972</v>
      </c>
      <c r="H13" s="114">
        <v>25829</v>
      </c>
      <c r="I13" s="114">
        <v>26053</v>
      </c>
      <c r="J13" s="140">
        <v>25758</v>
      </c>
      <c r="K13" s="114">
        <v>-645</v>
      </c>
      <c r="L13" s="116">
        <v>-2.5040764034474727</v>
      </c>
    </row>
    <row r="14" spans="1:17" s="110" customFormat="1" ht="22.5" customHeight="1" x14ac:dyDescent="0.2">
      <c r="A14" s="604" t="s">
        <v>186</v>
      </c>
      <c r="B14" s="605"/>
      <c r="C14" s="605"/>
      <c r="D14" s="606"/>
      <c r="E14" s="113">
        <v>13.582046050714078</v>
      </c>
      <c r="F14" s="115">
        <v>5592</v>
      </c>
      <c r="G14" s="114">
        <v>5784</v>
      </c>
      <c r="H14" s="114">
        <v>5688</v>
      </c>
      <c r="I14" s="114">
        <v>5836</v>
      </c>
      <c r="J14" s="140">
        <v>5555</v>
      </c>
      <c r="K14" s="114">
        <v>37</v>
      </c>
      <c r="L14" s="116">
        <v>0.66606660666066608</v>
      </c>
    </row>
    <row r="15" spans="1:17" s="110" customFormat="1" ht="15" customHeight="1" x14ac:dyDescent="0.2">
      <c r="A15" s="120"/>
      <c r="B15" s="119"/>
      <c r="C15" s="258" t="s">
        <v>106</v>
      </c>
      <c r="E15" s="113">
        <v>49.910586552217453</v>
      </c>
      <c r="F15" s="115">
        <v>2791</v>
      </c>
      <c r="G15" s="114">
        <v>2861</v>
      </c>
      <c r="H15" s="114">
        <v>2778</v>
      </c>
      <c r="I15" s="114">
        <v>2857</v>
      </c>
      <c r="J15" s="140">
        <v>2730</v>
      </c>
      <c r="K15" s="114">
        <v>61</v>
      </c>
      <c r="L15" s="116">
        <v>2.2344322344322345</v>
      </c>
    </row>
    <row r="16" spans="1:17" s="110" customFormat="1" ht="15" customHeight="1" x14ac:dyDescent="0.2">
      <c r="A16" s="120"/>
      <c r="B16" s="119"/>
      <c r="C16" s="258" t="s">
        <v>107</v>
      </c>
      <c r="E16" s="113">
        <v>50.089413447782547</v>
      </c>
      <c r="F16" s="115">
        <v>2801</v>
      </c>
      <c r="G16" s="114">
        <v>2923</v>
      </c>
      <c r="H16" s="114">
        <v>2910</v>
      </c>
      <c r="I16" s="114">
        <v>2979</v>
      </c>
      <c r="J16" s="140">
        <v>2825</v>
      </c>
      <c r="K16" s="114">
        <v>-24</v>
      </c>
      <c r="L16" s="116">
        <v>-0.84955752212389379</v>
      </c>
    </row>
    <row r="17" spans="1:12" s="110" customFormat="1" ht="15" customHeight="1" x14ac:dyDescent="0.2">
      <c r="A17" s="120"/>
      <c r="B17" s="121" t="s">
        <v>109</v>
      </c>
      <c r="C17" s="258"/>
      <c r="E17" s="113">
        <v>47.007675119012923</v>
      </c>
      <c r="F17" s="115">
        <v>19354</v>
      </c>
      <c r="G17" s="114">
        <v>20068</v>
      </c>
      <c r="H17" s="114">
        <v>19987</v>
      </c>
      <c r="I17" s="114">
        <v>20119</v>
      </c>
      <c r="J17" s="140">
        <v>20006</v>
      </c>
      <c r="K17" s="114">
        <v>-652</v>
      </c>
      <c r="L17" s="116">
        <v>-3.2590222933120065</v>
      </c>
    </row>
    <row r="18" spans="1:12" s="110" customFormat="1" ht="15" customHeight="1" x14ac:dyDescent="0.2">
      <c r="A18" s="120"/>
      <c r="B18" s="119"/>
      <c r="C18" s="258" t="s">
        <v>106</v>
      </c>
      <c r="E18" s="113">
        <v>33.910302779787123</v>
      </c>
      <c r="F18" s="115">
        <v>6563</v>
      </c>
      <c r="G18" s="114">
        <v>6758</v>
      </c>
      <c r="H18" s="114">
        <v>6732</v>
      </c>
      <c r="I18" s="114">
        <v>6622</v>
      </c>
      <c r="J18" s="140">
        <v>6519</v>
      </c>
      <c r="K18" s="114">
        <v>44</v>
      </c>
      <c r="L18" s="116">
        <v>0.67495014572787237</v>
      </c>
    </row>
    <row r="19" spans="1:12" s="110" customFormat="1" ht="15" customHeight="1" x14ac:dyDescent="0.2">
      <c r="A19" s="120"/>
      <c r="B19" s="119"/>
      <c r="C19" s="258" t="s">
        <v>107</v>
      </c>
      <c r="E19" s="113">
        <v>66.089697220212869</v>
      </c>
      <c r="F19" s="115">
        <v>12791</v>
      </c>
      <c r="G19" s="114">
        <v>13310</v>
      </c>
      <c r="H19" s="114">
        <v>13255</v>
      </c>
      <c r="I19" s="114">
        <v>13497</v>
      </c>
      <c r="J19" s="140">
        <v>13487</v>
      </c>
      <c r="K19" s="114">
        <v>-696</v>
      </c>
      <c r="L19" s="116">
        <v>-5.1605249499518058</v>
      </c>
    </row>
    <row r="20" spans="1:12" s="110" customFormat="1" ht="15" customHeight="1" x14ac:dyDescent="0.2">
      <c r="A20" s="120"/>
      <c r="B20" s="121" t="s">
        <v>110</v>
      </c>
      <c r="C20" s="258"/>
      <c r="E20" s="113">
        <v>22.005246283882251</v>
      </c>
      <c r="F20" s="115">
        <v>9060</v>
      </c>
      <c r="G20" s="114">
        <v>9253</v>
      </c>
      <c r="H20" s="114">
        <v>9270</v>
      </c>
      <c r="I20" s="114">
        <v>9252</v>
      </c>
      <c r="J20" s="140">
        <v>9220</v>
      </c>
      <c r="K20" s="114">
        <v>-160</v>
      </c>
      <c r="L20" s="116">
        <v>-1.735357917570499</v>
      </c>
    </row>
    <row r="21" spans="1:12" s="110" customFormat="1" ht="15" customHeight="1" x14ac:dyDescent="0.2">
      <c r="A21" s="120"/>
      <c r="B21" s="119"/>
      <c r="C21" s="258" t="s">
        <v>106</v>
      </c>
      <c r="E21" s="113">
        <v>31.73289183222958</v>
      </c>
      <c r="F21" s="115">
        <v>2875</v>
      </c>
      <c r="G21" s="114">
        <v>2915</v>
      </c>
      <c r="H21" s="114">
        <v>2933</v>
      </c>
      <c r="I21" s="114">
        <v>2947</v>
      </c>
      <c r="J21" s="140">
        <v>2946</v>
      </c>
      <c r="K21" s="114">
        <v>-71</v>
      </c>
      <c r="L21" s="116">
        <v>-2.4100475220638153</v>
      </c>
    </row>
    <row r="22" spans="1:12" s="110" customFormat="1" ht="15" customHeight="1" x14ac:dyDescent="0.2">
      <c r="A22" s="120"/>
      <c r="B22" s="119"/>
      <c r="C22" s="258" t="s">
        <v>107</v>
      </c>
      <c r="E22" s="113">
        <v>68.267108167770417</v>
      </c>
      <c r="F22" s="115">
        <v>6185</v>
      </c>
      <c r="G22" s="114">
        <v>6338</v>
      </c>
      <c r="H22" s="114">
        <v>6337</v>
      </c>
      <c r="I22" s="114">
        <v>6305</v>
      </c>
      <c r="J22" s="140">
        <v>6274</v>
      </c>
      <c r="K22" s="114">
        <v>-89</v>
      </c>
      <c r="L22" s="116">
        <v>-1.4185527574115397</v>
      </c>
    </row>
    <row r="23" spans="1:12" s="110" customFormat="1" ht="15" customHeight="1" x14ac:dyDescent="0.2">
      <c r="A23" s="120"/>
      <c r="B23" s="121" t="s">
        <v>111</v>
      </c>
      <c r="C23" s="258"/>
      <c r="E23" s="113">
        <v>17.40503254639075</v>
      </c>
      <c r="F23" s="115">
        <v>7166</v>
      </c>
      <c r="G23" s="114">
        <v>7276</v>
      </c>
      <c r="H23" s="114">
        <v>7193</v>
      </c>
      <c r="I23" s="114">
        <v>7077</v>
      </c>
      <c r="J23" s="140">
        <v>6885</v>
      </c>
      <c r="K23" s="114">
        <v>281</v>
      </c>
      <c r="L23" s="116">
        <v>4.0813362381989835</v>
      </c>
    </row>
    <row r="24" spans="1:12" s="110" customFormat="1" ht="15" customHeight="1" x14ac:dyDescent="0.2">
      <c r="A24" s="120"/>
      <c r="B24" s="119"/>
      <c r="C24" s="258" t="s">
        <v>106</v>
      </c>
      <c r="E24" s="113">
        <v>53.446832263466369</v>
      </c>
      <c r="F24" s="115">
        <v>3830</v>
      </c>
      <c r="G24" s="114">
        <v>3875</v>
      </c>
      <c r="H24" s="114">
        <v>3866</v>
      </c>
      <c r="I24" s="114">
        <v>3805</v>
      </c>
      <c r="J24" s="140">
        <v>3713</v>
      </c>
      <c r="K24" s="114">
        <v>117</v>
      </c>
      <c r="L24" s="116">
        <v>3.1510907621869109</v>
      </c>
    </row>
    <row r="25" spans="1:12" s="110" customFormat="1" ht="15" customHeight="1" x14ac:dyDescent="0.2">
      <c r="A25" s="120"/>
      <c r="B25" s="119"/>
      <c r="C25" s="258" t="s">
        <v>107</v>
      </c>
      <c r="E25" s="113">
        <v>46.553167736533631</v>
      </c>
      <c r="F25" s="115">
        <v>3336</v>
      </c>
      <c r="G25" s="114">
        <v>3401</v>
      </c>
      <c r="H25" s="114">
        <v>3327</v>
      </c>
      <c r="I25" s="114">
        <v>3272</v>
      </c>
      <c r="J25" s="140">
        <v>3172</v>
      </c>
      <c r="K25" s="114">
        <v>164</v>
      </c>
      <c r="L25" s="116">
        <v>5.1702395964691048</v>
      </c>
    </row>
    <row r="26" spans="1:12" s="110" customFormat="1" ht="15" customHeight="1" x14ac:dyDescent="0.2">
      <c r="A26" s="120"/>
      <c r="C26" s="121" t="s">
        <v>187</v>
      </c>
      <c r="D26" s="110" t="s">
        <v>188</v>
      </c>
      <c r="E26" s="113">
        <v>1.8094821723501409</v>
      </c>
      <c r="F26" s="115">
        <v>745</v>
      </c>
      <c r="G26" s="114">
        <v>762</v>
      </c>
      <c r="H26" s="114">
        <v>799</v>
      </c>
      <c r="I26" s="114">
        <v>688</v>
      </c>
      <c r="J26" s="140">
        <v>660</v>
      </c>
      <c r="K26" s="114">
        <v>85</v>
      </c>
      <c r="L26" s="116">
        <v>12.878787878787879</v>
      </c>
    </row>
    <row r="27" spans="1:12" s="110" customFormat="1" ht="15" customHeight="1" x14ac:dyDescent="0.2">
      <c r="A27" s="120"/>
      <c r="B27" s="119"/>
      <c r="D27" s="259" t="s">
        <v>106</v>
      </c>
      <c r="E27" s="113">
        <v>48.322147651006709</v>
      </c>
      <c r="F27" s="115">
        <v>360</v>
      </c>
      <c r="G27" s="114">
        <v>363</v>
      </c>
      <c r="H27" s="114">
        <v>397</v>
      </c>
      <c r="I27" s="114">
        <v>338</v>
      </c>
      <c r="J27" s="140">
        <v>319</v>
      </c>
      <c r="K27" s="114">
        <v>41</v>
      </c>
      <c r="L27" s="116">
        <v>12.852664576802507</v>
      </c>
    </row>
    <row r="28" spans="1:12" s="110" customFormat="1" ht="15" customHeight="1" x14ac:dyDescent="0.2">
      <c r="A28" s="120"/>
      <c r="B28" s="119"/>
      <c r="D28" s="259" t="s">
        <v>107</v>
      </c>
      <c r="E28" s="113">
        <v>51.677852348993291</v>
      </c>
      <c r="F28" s="115">
        <v>385</v>
      </c>
      <c r="G28" s="114">
        <v>399</v>
      </c>
      <c r="H28" s="114">
        <v>402</v>
      </c>
      <c r="I28" s="114">
        <v>350</v>
      </c>
      <c r="J28" s="140">
        <v>341</v>
      </c>
      <c r="K28" s="114">
        <v>44</v>
      </c>
      <c r="L28" s="116">
        <v>12.903225806451612</v>
      </c>
    </row>
    <row r="29" spans="1:12" s="110" customFormat="1" ht="24" customHeight="1" x14ac:dyDescent="0.2">
      <c r="A29" s="604" t="s">
        <v>189</v>
      </c>
      <c r="B29" s="605"/>
      <c r="C29" s="605"/>
      <c r="D29" s="606"/>
      <c r="E29" s="113">
        <v>92.429320897697465</v>
      </c>
      <c r="F29" s="115">
        <v>38055</v>
      </c>
      <c r="G29" s="114">
        <v>39208</v>
      </c>
      <c r="H29" s="114">
        <v>39033</v>
      </c>
      <c r="I29" s="114">
        <v>39256</v>
      </c>
      <c r="J29" s="140">
        <v>38754</v>
      </c>
      <c r="K29" s="114">
        <v>-699</v>
      </c>
      <c r="L29" s="116">
        <v>-1.8036847809258398</v>
      </c>
    </row>
    <row r="30" spans="1:12" s="110" customFormat="1" ht="15" customHeight="1" x14ac:dyDescent="0.2">
      <c r="A30" s="120"/>
      <c r="B30" s="119"/>
      <c r="C30" s="258" t="s">
        <v>106</v>
      </c>
      <c r="E30" s="113">
        <v>38.914728682170541</v>
      </c>
      <c r="F30" s="115">
        <v>14809</v>
      </c>
      <c r="G30" s="114">
        <v>15150</v>
      </c>
      <c r="H30" s="114">
        <v>15082</v>
      </c>
      <c r="I30" s="114">
        <v>15053</v>
      </c>
      <c r="J30" s="140">
        <v>14797</v>
      </c>
      <c r="K30" s="114">
        <v>12</v>
      </c>
      <c r="L30" s="116">
        <v>8.1097519767520443E-2</v>
      </c>
    </row>
    <row r="31" spans="1:12" s="110" customFormat="1" ht="15" customHeight="1" x14ac:dyDescent="0.2">
      <c r="A31" s="120"/>
      <c r="B31" s="119"/>
      <c r="C31" s="258" t="s">
        <v>107</v>
      </c>
      <c r="E31" s="113">
        <v>61.085271317829459</v>
      </c>
      <c r="F31" s="115">
        <v>23246</v>
      </c>
      <c r="G31" s="114">
        <v>24058</v>
      </c>
      <c r="H31" s="114">
        <v>23951</v>
      </c>
      <c r="I31" s="114">
        <v>24203</v>
      </c>
      <c r="J31" s="140">
        <v>23957</v>
      </c>
      <c r="K31" s="114">
        <v>-711</v>
      </c>
      <c r="L31" s="116">
        <v>-2.9678173393997578</v>
      </c>
    </row>
    <row r="32" spans="1:12" s="110" customFormat="1" ht="15" customHeight="1" x14ac:dyDescent="0.2">
      <c r="A32" s="120"/>
      <c r="B32" s="119" t="s">
        <v>117</v>
      </c>
      <c r="C32" s="258"/>
      <c r="E32" s="113">
        <v>7.4322354998542695</v>
      </c>
      <c r="F32" s="114">
        <v>3060</v>
      </c>
      <c r="G32" s="114">
        <v>3109</v>
      </c>
      <c r="H32" s="114">
        <v>3052</v>
      </c>
      <c r="I32" s="114">
        <v>2977</v>
      </c>
      <c r="J32" s="140">
        <v>2861</v>
      </c>
      <c r="K32" s="114">
        <v>199</v>
      </c>
      <c r="L32" s="116">
        <v>6.9556099265990916</v>
      </c>
    </row>
    <row r="33" spans="1:12" s="110" customFormat="1" ht="15" customHeight="1" x14ac:dyDescent="0.2">
      <c r="A33" s="120"/>
      <c r="B33" s="119"/>
      <c r="C33" s="258" t="s">
        <v>106</v>
      </c>
      <c r="E33" s="113">
        <v>40.424836601307192</v>
      </c>
      <c r="F33" s="114">
        <v>1237</v>
      </c>
      <c r="G33" s="114">
        <v>1245</v>
      </c>
      <c r="H33" s="114">
        <v>1218</v>
      </c>
      <c r="I33" s="114">
        <v>1170</v>
      </c>
      <c r="J33" s="140">
        <v>1103</v>
      </c>
      <c r="K33" s="114">
        <v>134</v>
      </c>
      <c r="L33" s="116">
        <v>12.14868540344515</v>
      </c>
    </row>
    <row r="34" spans="1:12" s="110" customFormat="1" ht="15" customHeight="1" x14ac:dyDescent="0.2">
      <c r="A34" s="120"/>
      <c r="B34" s="119"/>
      <c r="C34" s="258" t="s">
        <v>107</v>
      </c>
      <c r="E34" s="113">
        <v>59.575163398692808</v>
      </c>
      <c r="F34" s="114">
        <v>1823</v>
      </c>
      <c r="G34" s="114">
        <v>1864</v>
      </c>
      <c r="H34" s="114">
        <v>1834</v>
      </c>
      <c r="I34" s="114">
        <v>1807</v>
      </c>
      <c r="J34" s="140">
        <v>1758</v>
      </c>
      <c r="K34" s="114">
        <v>65</v>
      </c>
      <c r="L34" s="116">
        <v>3.6973833902161548</v>
      </c>
    </row>
    <row r="35" spans="1:12" s="110" customFormat="1" ht="24" customHeight="1" x14ac:dyDescent="0.2">
      <c r="A35" s="604" t="s">
        <v>192</v>
      </c>
      <c r="B35" s="605"/>
      <c r="C35" s="605"/>
      <c r="D35" s="606"/>
      <c r="E35" s="113">
        <v>15.112212183037016</v>
      </c>
      <c r="F35" s="114">
        <v>6222</v>
      </c>
      <c r="G35" s="114">
        <v>6443</v>
      </c>
      <c r="H35" s="114">
        <v>6384</v>
      </c>
      <c r="I35" s="114">
        <v>6625</v>
      </c>
      <c r="J35" s="114">
        <v>6321</v>
      </c>
      <c r="K35" s="318">
        <v>-99</v>
      </c>
      <c r="L35" s="319">
        <v>-1.5662078785002373</v>
      </c>
    </row>
    <row r="36" spans="1:12" s="110" customFormat="1" ht="15" customHeight="1" x14ac:dyDescent="0.2">
      <c r="A36" s="120"/>
      <c r="B36" s="119"/>
      <c r="C36" s="258" t="s">
        <v>106</v>
      </c>
      <c r="E36" s="113">
        <v>36.628093860495021</v>
      </c>
      <c r="F36" s="114">
        <v>2279</v>
      </c>
      <c r="G36" s="114">
        <v>2289</v>
      </c>
      <c r="H36" s="114">
        <v>2262</v>
      </c>
      <c r="I36" s="114">
        <v>2406</v>
      </c>
      <c r="J36" s="114">
        <v>2238</v>
      </c>
      <c r="K36" s="318">
        <v>41</v>
      </c>
      <c r="L36" s="116">
        <v>1.8319928507596068</v>
      </c>
    </row>
    <row r="37" spans="1:12" s="110" customFormat="1" ht="15" customHeight="1" x14ac:dyDescent="0.2">
      <c r="A37" s="120"/>
      <c r="B37" s="119"/>
      <c r="C37" s="258" t="s">
        <v>107</v>
      </c>
      <c r="E37" s="113">
        <v>63.371906139504979</v>
      </c>
      <c r="F37" s="114">
        <v>3943</v>
      </c>
      <c r="G37" s="114">
        <v>4154</v>
      </c>
      <c r="H37" s="114">
        <v>4122</v>
      </c>
      <c r="I37" s="114">
        <v>4219</v>
      </c>
      <c r="J37" s="140">
        <v>4083</v>
      </c>
      <c r="K37" s="114">
        <v>-140</v>
      </c>
      <c r="L37" s="116">
        <v>-3.4288513348028409</v>
      </c>
    </row>
    <row r="38" spans="1:12" s="110" customFormat="1" ht="15" customHeight="1" x14ac:dyDescent="0.2">
      <c r="A38" s="120"/>
      <c r="B38" s="119" t="s">
        <v>329</v>
      </c>
      <c r="C38" s="258"/>
      <c r="E38" s="113">
        <v>63.103565529971824</v>
      </c>
      <c r="F38" s="114">
        <v>25981</v>
      </c>
      <c r="G38" s="114">
        <v>26656</v>
      </c>
      <c r="H38" s="114">
        <v>26565</v>
      </c>
      <c r="I38" s="114">
        <v>26463</v>
      </c>
      <c r="J38" s="140">
        <v>26101</v>
      </c>
      <c r="K38" s="114">
        <v>-120</v>
      </c>
      <c r="L38" s="116">
        <v>-0.45975249990421824</v>
      </c>
    </row>
    <row r="39" spans="1:12" s="110" customFormat="1" ht="15" customHeight="1" x14ac:dyDescent="0.2">
      <c r="A39" s="120"/>
      <c r="B39" s="119"/>
      <c r="C39" s="258" t="s">
        <v>106</v>
      </c>
      <c r="E39" s="113">
        <v>40.229398406527849</v>
      </c>
      <c r="F39" s="115">
        <v>10452</v>
      </c>
      <c r="G39" s="114">
        <v>10689</v>
      </c>
      <c r="H39" s="114">
        <v>10668</v>
      </c>
      <c r="I39" s="114">
        <v>10496</v>
      </c>
      <c r="J39" s="140">
        <v>10355</v>
      </c>
      <c r="K39" s="114">
        <v>97</v>
      </c>
      <c r="L39" s="116">
        <v>0.9367455335586673</v>
      </c>
    </row>
    <row r="40" spans="1:12" s="110" customFormat="1" ht="15" customHeight="1" x14ac:dyDescent="0.2">
      <c r="A40" s="120"/>
      <c r="B40" s="119"/>
      <c r="C40" s="258" t="s">
        <v>107</v>
      </c>
      <c r="E40" s="113">
        <v>59.770601593472151</v>
      </c>
      <c r="F40" s="115">
        <v>15529</v>
      </c>
      <c r="G40" s="114">
        <v>15967</v>
      </c>
      <c r="H40" s="114">
        <v>15897</v>
      </c>
      <c r="I40" s="114">
        <v>15967</v>
      </c>
      <c r="J40" s="140">
        <v>15746</v>
      </c>
      <c r="K40" s="114">
        <v>-217</v>
      </c>
      <c r="L40" s="116">
        <v>-1.3781277784834243</v>
      </c>
    </row>
    <row r="41" spans="1:12" s="110" customFormat="1" ht="15" customHeight="1" x14ac:dyDescent="0.2">
      <c r="A41" s="120"/>
      <c r="B41" s="320" t="s">
        <v>516</v>
      </c>
      <c r="C41" s="258"/>
      <c r="E41" s="113">
        <v>5.5353152627999611</v>
      </c>
      <c r="F41" s="115">
        <v>2279</v>
      </c>
      <c r="G41" s="114">
        <v>2304</v>
      </c>
      <c r="H41" s="114">
        <v>2227</v>
      </c>
      <c r="I41" s="114">
        <v>2234</v>
      </c>
      <c r="J41" s="140">
        <v>2165</v>
      </c>
      <c r="K41" s="114">
        <v>114</v>
      </c>
      <c r="L41" s="116">
        <v>5.2655889145496539</v>
      </c>
    </row>
    <row r="42" spans="1:12" s="110" customFormat="1" ht="15" customHeight="1" x14ac:dyDescent="0.2">
      <c r="A42" s="120"/>
      <c r="B42" s="119"/>
      <c r="C42" s="268" t="s">
        <v>106</v>
      </c>
      <c r="D42" s="182"/>
      <c r="E42" s="113">
        <v>43.39622641509434</v>
      </c>
      <c r="F42" s="115">
        <v>989</v>
      </c>
      <c r="G42" s="114">
        <v>995</v>
      </c>
      <c r="H42" s="114">
        <v>967</v>
      </c>
      <c r="I42" s="114">
        <v>958</v>
      </c>
      <c r="J42" s="140">
        <v>917</v>
      </c>
      <c r="K42" s="114">
        <v>72</v>
      </c>
      <c r="L42" s="116">
        <v>7.8516902944383862</v>
      </c>
    </row>
    <row r="43" spans="1:12" s="110" customFormat="1" ht="15" customHeight="1" x14ac:dyDescent="0.2">
      <c r="A43" s="120"/>
      <c r="B43" s="119"/>
      <c r="C43" s="268" t="s">
        <v>107</v>
      </c>
      <c r="D43" s="182"/>
      <c r="E43" s="113">
        <v>56.60377358490566</v>
      </c>
      <c r="F43" s="115">
        <v>1290</v>
      </c>
      <c r="G43" s="114">
        <v>1309</v>
      </c>
      <c r="H43" s="114">
        <v>1260</v>
      </c>
      <c r="I43" s="114">
        <v>1276</v>
      </c>
      <c r="J43" s="140">
        <v>1248</v>
      </c>
      <c r="K43" s="114">
        <v>42</v>
      </c>
      <c r="L43" s="116">
        <v>3.3653846153846154</v>
      </c>
    </row>
    <row r="44" spans="1:12" s="110" customFormat="1" ht="15" customHeight="1" x14ac:dyDescent="0.2">
      <c r="A44" s="120"/>
      <c r="B44" s="119" t="s">
        <v>205</v>
      </c>
      <c r="C44" s="268"/>
      <c r="D44" s="182"/>
      <c r="E44" s="113">
        <v>16.248907024191197</v>
      </c>
      <c r="F44" s="115">
        <v>6690</v>
      </c>
      <c r="G44" s="114">
        <v>6978</v>
      </c>
      <c r="H44" s="114">
        <v>6962</v>
      </c>
      <c r="I44" s="114">
        <v>6962</v>
      </c>
      <c r="J44" s="140">
        <v>7079</v>
      </c>
      <c r="K44" s="114">
        <v>-389</v>
      </c>
      <c r="L44" s="116">
        <v>-5.4951264302867635</v>
      </c>
    </row>
    <row r="45" spans="1:12" s="110" customFormat="1" ht="15" customHeight="1" x14ac:dyDescent="0.2">
      <c r="A45" s="120"/>
      <c r="B45" s="119"/>
      <c r="C45" s="268" t="s">
        <v>106</v>
      </c>
      <c r="D45" s="182"/>
      <c r="E45" s="113">
        <v>34.962630792227202</v>
      </c>
      <c r="F45" s="115">
        <v>2339</v>
      </c>
      <c r="G45" s="114">
        <v>2436</v>
      </c>
      <c r="H45" s="114">
        <v>2412</v>
      </c>
      <c r="I45" s="114">
        <v>2371</v>
      </c>
      <c r="J45" s="140">
        <v>2398</v>
      </c>
      <c r="K45" s="114">
        <v>-59</v>
      </c>
      <c r="L45" s="116">
        <v>-2.4603836530442034</v>
      </c>
    </row>
    <row r="46" spans="1:12" s="110" customFormat="1" ht="15" customHeight="1" x14ac:dyDescent="0.2">
      <c r="A46" s="123"/>
      <c r="B46" s="124"/>
      <c r="C46" s="260" t="s">
        <v>107</v>
      </c>
      <c r="D46" s="261"/>
      <c r="E46" s="125">
        <v>65.037369207772798</v>
      </c>
      <c r="F46" s="143">
        <v>4351</v>
      </c>
      <c r="G46" s="144">
        <v>4542</v>
      </c>
      <c r="H46" s="144">
        <v>4550</v>
      </c>
      <c r="I46" s="144">
        <v>4591</v>
      </c>
      <c r="J46" s="145">
        <v>4681</v>
      </c>
      <c r="K46" s="144">
        <v>-330</v>
      </c>
      <c r="L46" s="146">
        <v>-7.0497756889553518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41172</v>
      </c>
      <c r="E11" s="114">
        <v>42381</v>
      </c>
      <c r="F11" s="114">
        <v>42138</v>
      </c>
      <c r="G11" s="114">
        <v>42284</v>
      </c>
      <c r="H11" s="140">
        <v>41666</v>
      </c>
      <c r="I11" s="115">
        <v>-494</v>
      </c>
      <c r="J11" s="116">
        <v>-1.1856189699035184</v>
      </c>
    </row>
    <row r="12" spans="1:15" s="110" customFormat="1" ht="24.95" customHeight="1" x14ac:dyDescent="0.2">
      <c r="A12" s="193" t="s">
        <v>132</v>
      </c>
      <c r="B12" s="194" t="s">
        <v>133</v>
      </c>
      <c r="C12" s="113">
        <v>2.0839405421160011</v>
      </c>
      <c r="D12" s="115">
        <v>858</v>
      </c>
      <c r="E12" s="114">
        <v>809</v>
      </c>
      <c r="F12" s="114">
        <v>869</v>
      </c>
      <c r="G12" s="114">
        <v>845</v>
      </c>
      <c r="H12" s="140">
        <v>828</v>
      </c>
      <c r="I12" s="115">
        <v>30</v>
      </c>
      <c r="J12" s="116">
        <v>3.6231884057971016</v>
      </c>
    </row>
    <row r="13" spans="1:15" s="110" customFormat="1" ht="24.95" customHeight="1" x14ac:dyDescent="0.2">
      <c r="A13" s="193" t="s">
        <v>134</v>
      </c>
      <c r="B13" s="199" t="s">
        <v>214</v>
      </c>
      <c r="C13" s="113">
        <v>0.74322354998542695</v>
      </c>
      <c r="D13" s="115">
        <v>306</v>
      </c>
      <c r="E13" s="114">
        <v>332</v>
      </c>
      <c r="F13" s="114">
        <v>349</v>
      </c>
      <c r="G13" s="114">
        <v>350</v>
      </c>
      <c r="H13" s="140">
        <v>346</v>
      </c>
      <c r="I13" s="115">
        <v>-40</v>
      </c>
      <c r="J13" s="116">
        <v>-11.560693641618498</v>
      </c>
    </row>
    <row r="14" spans="1:15" s="287" customFormat="1" ht="24.95" customHeight="1" x14ac:dyDescent="0.2">
      <c r="A14" s="193" t="s">
        <v>215</v>
      </c>
      <c r="B14" s="199" t="s">
        <v>137</v>
      </c>
      <c r="C14" s="113">
        <v>10.980763625765084</v>
      </c>
      <c r="D14" s="115">
        <v>4521</v>
      </c>
      <c r="E14" s="114">
        <v>4659</v>
      </c>
      <c r="F14" s="114">
        <v>4632</v>
      </c>
      <c r="G14" s="114">
        <v>4618</v>
      </c>
      <c r="H14" s="140">
        <v>4564</v>
      </c>
      <c r="I14" s="115">
        <v>-43</v>
      </c>
      <c r="J14" s="116">
        <v>-0.94215600350569673</v>
      </c>
      <c r="K14" s="110"/>
      <c r="L14" s="110"/>
      <c r="M14" s="110"/>
      <c r="N14" s="110"/>
      <c r="O14" s="110"/>
    </row>
    <row r="15" spans="1:15" s="110" customFormat="1" ht="24.95" customHeight="1" x14ac:dyDescent="0.2">
      <c r="A15" s="193" t="s">
        <v>216</v>
      </c>
      <c r="B15" s="199" t="s">
        <v>217</v>
      </c>
      <c r="C15" s="113">
        <v>6.1279510346837656</v>
      </c>
      <c r="D15" s="115">
        <v>2523</v>
      </c>
      <c r="E15" s="114">
        <v>2616</v>
      </c>
      <c r="F15" s="114">
        <v>2575</v>
      </c>
      <c r="G15" s="114">
        <v>2498</v>
      </c>
      <c r="H15" s="140">
        <v>2463</v>
      </c>
      <c r="I15" s="115">
        <v>60</v>
      </c>
      <c r="J15" s="116">
        <v>2.4360535931790501</v>
      </c>
    </row>
    <row r="16" spans="1:15" s="287" customFormat="1" ht="24.95" customHeight="1" x14ac:dyDescent="0.2">
      <c r="A16" s="193" t="s">
        <v>218</v>
      </c>
      <c r="B16" s="199" t="s">
        <v>141</v>
      </c>
      <c r="C16" s="113">
        <v>3.4368017098999322</v>
      </c>
      <c r="D16" s="115">
        <v>1415</v>
      </c>
      <c r="E16" s="114">
        <v>1458</v>
      </c>
      <c r="F16" s="114">
        <v>1478</v>
      </c>
      <c r="G16" s="114">
        <v>1533</v>
      </c>
      <c r="H16" s="140">
        <v>1521</v>
      </c>
      <c r="I16" s="115">
        <v>-106</v>
      </c>
      <c r="J16" s="116">
        <v>-6.9690992767915843</v>
      </c>
      <c r="K16" s="110"/>
      <c r="L16" s="110"/>
      <c r="M16" s="110"/>
      <c r="N16" s="110"/>
      <c r="O16" s="110"/>
    </row>
    <row r="17" spans="1:15" s="110" customFormat="1" ht="24.95" customHeight="1" x14ac:dyDescent="0.2">
      <c r="A17" s="193" t="s">
        <v>142</v>
      </c>
      <c r="B17" s="199" t="s">
        <v>220</v>
      </c>
      <c r="C17" s="113">
        <v>1.4160108811813854</v>
      </c>
      <c r="D17" s="115">
        <v>583</v>
      </c>
      <c r="E17" s="114">
        <v>585</v>
      </c>
      <c r="F17" s="114">
        <v>579</v>
      </c>
      <c r="G17" s="114">
        <v>587</v>
      </c>
      <c r="H17" s="140">
        <v>580</v>
      </c>
      <c r="I17" s="115">
        <v>3</v>
      </c>
      <c r="J17" s="116">
        <v>0.51724137931034486</v>
      </c>
    </row>
    <row r="18" spans="1:15" s="287" customFormat="1" ht="24.95" customHeight="1" x14ac:dyDescent="0.2">
      <c r="A18" s="201" t="s">
        <v>144</v>
      </c>
      <c r="B18" s="202" t="s">
        <v>145</v>
      </c>
      <c r="C18" s="113">
        <v>5.7247644029923253</v>
      </c>
      <c r="D18" s="115">
        <v>2357</v>
      </c>
      <c r="E18" s="114">
        <v>2336</v>
      </c>
      <c r="F18" s="114">
        <v>2337</v>
      </c>
      <c r="G18" s="114">
        <v>2320</v>
      </c>
      <c r="H18" s="140">
        <v>2257</v>
      </c>
      <c r="I18" s="115">
        <v>100</v>
      </c>
      <c r="J18" s="116">
        <v>4.4306601683650868</v>
      </c>
      <c r="K18" s="110"/>
      <c r="L18" s="110"/>
      <c r="M18" s="110"/>
      <c r="N18" s="110"/>
      <c r="O18" s="110"/>
    </row>
    <row r="19" spans="1:15" s="110" customFormat="1" ht="24.95" customHeight="1" x14ac:dyDescent="0.2">
      <c r="A19" s="193" t="s">
        <v>146</v>
      </c>
      <c r="B19" s="199" t="s">
        <v>147</v>
      </c>
      <c r="C19" s="113">
        <v>14.825609637617799</v>
      </c>
      <c r="D19" s="115">
        <v>6104</v>
      </c>
      <c r="E19" s="114">
        <v>6202</v>
      </c>
      <c r="F19" s="114">
        <v>6050</v>
      </c>
      <c r="G19" s="114">
        <v>6121</v>
      </c>
      <c r="H19" s="140">
        <v>6068</v>
      </c>
      <c r="I19" s="115">
        <v>36</v>
      </c>
      <c r="J19" s="116">
        <v>0.59327620303230055</v>
      </c>
    </row>
    <row r="20" spans="1:15" s="287" customFormat="1" ht="24.95" customHeight="1" x14ac:dyDescent="0.2">
      <c r="A20" s="193" t="s">
        <v>148</v>
      </c>
      <c r="B20" s="199" t="s">
        <v>149</v>
      </c>
      <c r="C20" s="113">
        <v>4.9329641503934711</v>
      </c>
      <c r="D20" s="115">
        <v>2031</v>
      </c>
      <c r="E20" s="114">
        <v>2096</v>
      </c>
      <c r="F20" s="114">
        <v>2105</v>
      </c>
      <c r="G20" s="114">
        <v>2148</v>
      </c>
      <c r="H20" s="140">
        <v>2139</v>
      </c>
      <c r="I20" s="115">
        <v>-108</v>
      </c>
      <c r="J20" s="116">
        <v>-5.0490883590462836</v>
      </c>
      <c r="K20" s="110"/>
      <c r="L20" s="110"/>
      <c r="M20" s="110"/>
      <c r="N20" s="110"/>
      <c r="O20" s="110"/>
    </row>
    <row r="21" spans="1:15" s="110" customFormat="1" ht="24.95" customHeight="1" x14ac:dyDescent="0.2">
      <c r="A21" s="201" t="s">
        <v>150</v>
      </c>
      <c r="B21" s="202" t="s">
        <v>151</v>
      </c>
      <c r="C21" s="113">
        <v>12.411347517730496</v>
      </c>
      <c r="D21" s="115">
        <v>5110</v>
      </c>
      <c r="E21" s="114">
        <v>5636</v>
      </c>
      <c r="F21" s="114">
        <v>5694</v>
      </c>
      <c r="G21" s="114">
        <v>5794</v>
      </c>
      <c r="H21" s="140">
        <v>5496</v>
      </c>
      <c r="I21" s="115">
        <v>-386</v>
      </c>
      <c r="J21" s="116">
        <v>-7.0232896652110623</v>
      </c>
    </row>
    <row r="22" spans="1:15" s="110" customFormat="1" ht="24.95" customHeight="1" x14ac:dyDescent="0.2">
      <c r="A22" s="201" t="s">
        <v>152</v>
      </c>
      <c r="B22" s="199" t="s">
        <v>153</v>
      </c>
      <c r="C22" s="113">
        <v>0.91324200913242004</v>
      </c>
      <c r="D22" s="115">
        <v>376</v>
      </c>
      <c r="E22" s="114">
        <v>384</v>
      </c>
      <c r="F22" s="114">
        <v>374</v>
      </c>
      <c r="G22" s="114">
        <v>376</v>
      </c>
      <c r="H22" s="140">
        <v>377</v>
      </c>
      <c r="I22" s="115">
        <v>-1</v>
      </c>
      <c r="J22" s="116">
        <v>-0.26525198938992045</v>
      </c>
    </row>
    <row r="23" spans="1:15" s="110" customFormat="1" ht="24.95" customHeight="1" x14ac:dyDescent="0.2">
      <c r="A23" s="193" t="s">
        <v>154</v>
      </c>
      <c r="B23" s="199" t="s">
        <v>155</v>
      </c>
      <c r="C23" s="113">
        <v>1.3868648596133295</v>
      </c>
      <c r="D23" s="115">
        <v>571</v>
      </c>
      <c r="E23" s="114">
        <v>568</v>
      </c>
      <c r="F23" s="114">
        <v>560</v>
      </c>
      <c r="G23" s="114">
        <v>556</v>
      </c>
      <c r="H23" s="140">
        <v>552</v>
      </c>
      <c r="I23" s="115">
        <v>19</v>
      </c>
      <c r="J23" s="116">
        <v>3.4420289855072466</v>
      </c>
    </row>
    <row r="24" spans="1:15" s="110" customFormat="1" ht="24.95" customHeight="1" x14ac:dyDescent="0.2">
      <c r="A24" s="193" t="s">
        <v>156</v>
      </c>
      <c r="B24" s="199" t="s">
        <v>221</v>
      </c>
      <c r="C24" s="113">
        <v>9.2951520450791794</v>
      </c>
      <c r="D24" s="115">
        <v>3827</v>
      </c>
      <c r="E24" s="114">
        <v>3827</v>
      </c>
      <c r="F24" s="114">
        <v>3731</v>
      </c>
      <c r="G24" s="114">
        <v>3652</v>
      </c>
      <c r="H24" s="140">
        <v>3618</v>
      </c>
      <c r="I24" s="115">
        <v>209</v>
      </c>
      <c r="J24" s="116">
        <v>5.776672194582642</v>
      </c>
    </row>
    <row r="25" spans="1:15" s="110" customFormat="1" ht="24.95" customHeight="1" x14ac:dyDescent="0.2">
      <c r="A25" s="193" t="s">
        <v>222</v>
      </c>
      <c r="B25" s="204" t="s">
        <v>159</v>
      </c>
      <c r="C25" s="113">
        <v>8.483921111434956</v>
      </c>
      <c r="D25" s="115">
        <v>3493</v>
      </c>
      <c r="E25" s="114">
        <v>3524</v>
      </c>
      <c r="F25" s="114">
        <v>3515</v>
      </c>
      <c r="G25" s="114">
        <v>3525</v>
      </c>
      <c r="H25" s="140">
        <v>3516</v>
      </c>
      <c r="I25" s="115">
        <v>-23</v>
      </c>
      <c r="J25" s="116">
        <v>-0.65415244596131972</v>
      </c>
    </row>
    <row r="26" spans="1:15" s="110" customFormat="1" ht="24.95" customHeight="1" x14ac:dyDescent="0.2">
      <c r="A26" s="201">
        <v>782.78300000000002</v>
      </c>
      <c r="B26" s="203" t="s">
        <v>160</v>
      </c>
      <c r="C26" s="113">
        <v>0.23802584280579034</v>
      </c>
      <c r="D26" s="115">
        <v>98</v>
      </c>
      <c r="E26" s="114">
        <v>88</v>
      </c>
      <c r="F26" s="114">
        <v>88</v>
      </c>
      <c r="G26" s="114">
        <v>89</v>
      </c>
      <c r="H26" s="140">
        <v>86</v>
      </c>
      <c r="I26" s="115">
        <v>12</v>
      </c>
      <c r="J26" s="116">
        <v>13.953488372093023</v>
      </c>
    </row>
    <row r="27" spans="1:15" s="110" customFormat="1" ht="24.95" customHeight="1" x14ac:dyDescent="0.2">
      <c r="A27" s="193" t="s">
        <v>161</v>
      </c>
      <c r="B27" s="199" t="s">
        <v>162</v>
      </c>
      <c r="C27" s="113">
        <v>3.0117555620324494</v>
      </c>
      <c r="D27" s="115">
        <v>1240</v>
      </c>
      <c r="E27" s="114">
        <v>1261</v>
      </c>
      <c r="F27" s="114">
        <v>1290</v>
      </c>
      <c r="G27" s="114">
        <v>1311</v>
      </c>
      <c r="H27" s="140">
        <v>1290</v>
      </c>
      <c r="I27" s="115">
        <v>-50</v>
      </c>
      <c r="J27" s="116">
        <v>-3.8759689922480618</v>
      </c>
    </row>
    <row r="28" spans="1:15" s="110" customFormat="1" ht="24.95" customHeight="1" x14ac:dyDescent="0.2">
      <c r="A28" s="193" t="s">
        <v>163</v>
      </c>
      <c r="B28" s="199" t="s">
        <v>164</v>
      </c>
      <c r="C28" s="113">
        <v>2.4604099873700571</v>
      </c>
      <c r="D28" s="115">
        <v>1013</v>
      </c>
      <c r="E28" s="114">
        <v>1063</v>
      </c>
      <c r="F28" s="114">
        <v>1014</v>
      </c>
      <c r="G28" s="114">
        <v>1054</v>
      </c>
      <c r="H28" s="140">
        <v>1056</v>
      </c>
      <c r="I28" s="115">
        <v>-43</v>
      </c>
      <c r="J28" s="116">
        <v>-4.0719696969696972</v>
      </c>
    </row>
    <row r="29" spans="1:15" s="110" customFormat="1" ht="24.95" customHeight="1" x14ac:dyDescent="0.2">
      <c r="A29" s="193">
        <v>86</v>
      </c>
      <c r="B29" s="199" t="s">
        <v>165</v>
      </c>
      <c r="C29" s="113">
        <v>7.247644029923249</v>
      </c>
      <c r="D29" s="115">
        <v>2984</v>
      </c>
      <c r="E29" s="114">
        <v>3080</v>
      </c>
      <c r="F29" s="114">
        <v>3073</v>
      </c>
      <c r="G29" s="114">
        <v>3047</v>
      </c>
      <c r="H29" s="140">
        <v>2989</v>
      </c>
      <c r="I29" s="115">
        <v>-5</v>
      </c>
      <c r="J29" s="116">
        <v>-0.16728002676480427</v>
      </c>
    </row>
    <row r="30" spans="1:15" s="110" customFormat="1" ht="24.95" customHeight="1" x14ac:dyDescent="0.2">
      <c r="A30" s="193">
        <v>87.88</v>
      </c>
      <c r="B30" s="204" t="s">
        <v>166</v>
      </c>
      <c r="C30" s="113">
        <v>3.6068201690469253</v>
      </c>
      <c r="D30" s="115">
        <v>1485</v>
      </c>
      <c r="E30" s="114">
        <v>1470</v>
      </c>
      <c r="F30" s="114">
        <v>1443</v>
      </c>
      <c r="G30" s="114">
        <v>1463</v>
      </c>
      <c r="H30" s="140">
        <v>1474</v>
      </c>
      <c r="I30" s="115">
        <v>11</v>
      </c>
      <c r="J30" s="116">
        <v>0.74626865671641796</v>
      </c>
    </row>
    <row r="31" spans="1:15" s="110" customFormat="1" ht="24.95" customHeight="1" x14ac:dyDescent="0.2">
      <c r="A31" s="193" t="s">
        <v>167</v>
      </c>
      <c r="B31" s="199" t="s">
        <v>168</v>
      </c>
      <c r="C31" s="113">
        <v>11.629262605654327</v>
      </c>
      <c r="D31" s="115">
        <v>4788</v>
      </c>
      <c r="E31" s="114">
        <v>5035</v>
      </c>
      <c r="F31" s="114">
        <v>5005</v>
      </c>
      <c r="G31" s="114">
        <v>5008</v>
      </c>
      <c r="H31" s="140">
        <v>5003</v>
      </c>
      <c r="I31" s="115">
        <v>-215</v>
      </c>
      <c r="J31" s="116">
        <v>-4.2974215470717567</v>
      </c>
    </row>
    <row r="32" spans="1:15" s="110" customFormat="1" ht="24.95" customHeight="1" x14ac:dyDescent="0.2">
      <c r="A32" s="193"/>
      <c r="B32" s="204" t="s">
        <v>169</v>
      </c>
      <c r="C32" s="113">
        <v>2.42883513067133E-2</v>
      </c>
      <c r="D32" s="115">
        <v>10</v>
      </c>
      <c r="E32" s="114">
        <v>11</v>
      </c>
      <c r="F32" s="114">
        <v>9</v>
      </c>
      <c r="G32" s="114">
        <v>7</v>
      </c>
      <c r="H32" s="140">
        <v>7</v>
      </c>
      <c r="I32" s="115">
        <v>3</v>
      </c>
      <c r="J32" s="116">
        <v>42.857142857142854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2.0839405421160011</v>
      </c>
      <c r="D34" s="115">
        <v>858</v>
      </c>
      <c r="E34" s="114">
        <v>809</v>
      </c>
      <c r="F34" s="114">
        <v>869</v>
      </c>
      <c r="G34" s="114">
        <v>845</v>
      </c>
      <c r="H34" s="140">
        <v>828</v>
      </c>
      <c r="I34" s="115">
        <v>30</v>
      </c>
      <c r="J34" s="116">
        <v>3.6231884057971016</v>
      </c>
    </row>
    <row r="35" spans="1:10" s="110" customFormat="1" ht="24.95" customHeight="1" x14ac:dyDescent="0.2">
      <c r="A35" s="292" t="s">
        <v>171</v>
      </c>
      <c r="B35" s="293" t="s">
        <v>172</v>
      </c>
      <c r="C35" s="113">
        <v>17.448751578742836</v>
      </c>
      <c r="D35" s="115">
        <v>7184</v>
      </c>
      <c r="E35" s="114">
        <v>7327</v>
      </c>
      <c r="F35" s="114">
        <v>7318</v>
      </c>
      <c r="G35" s="114">
        <v>7288</v>
      </c>
      <c r="H35" s="140">
        <v>7167</v>
      </c>
      <c r="I35" s="115">
        <v>17</v>
      </c>
      <c r="J35" s="116">
        <v>0.23719826984791406</v>
      </c>
    </row>
    <row r="36" spans="1:10" s="110" customFormat="1" ht="24.95" customHeight="1" x14ac:dyDescent="0.2">
      <c r="A36" s="294" t="s">
        <v>173</v>
      </c>
      <c r="B36" s="295" t="s">
        <v>174</v>
      </c>
      <c r="C36" s="125">
        <v>80.443019527834451</v>
      </c>
      <c r="D36" s="143">
        <v>33120</v>
      </c>
      <c r="E36" s="144">
        <v>34234</v>
      </c>
      <c r="F36" s="144">
        <v>33942</v>
      </c>
      <c r="G36" s="144">
        <v>34144</v>
      </c>
      <c r="H36" s="145">
        <v>33664</v>
      </c>
      <c r="I36" s="143">
        <v>-544</v>
      </c>
      <c r="J36" s="146">
        <v>-1.6159695817490494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41172</v>
      </c>
      <c r="F11" s="264">
        <v>42381</v>
      </c>
      <c r="G11" s="264">
        <v>42138</v>
      </c>
      <c r="H11" s="264">
        <v>42284</v>
      </c>
      <c r="I11" s="265">
        <v>41666</v>
      </c>
      <c r="J11" s="263">
        <v>-494</v>
      </c>
      <c r="K11" s="266">
        <v>-1.1856189699035184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45.751967356455843</v>
      </c>
      <c r="E13" s="115">
        <v>18837</v>
      </c>
      <c r="F13" s="114">
        <v>19304</v>
      </c>
      <c r="G13" s="114">
        <v>19227</v>
      </c>
      <c r="H13" s="114">
        <v>19382</v>
      </c>
      <c r="I13" s="140">
        <v>19049</v>
      </c>
      <c r="J13" s="115">
        <v>-212</v>
      </c>
      <c r="K13" s="116">
        <v>-1.1129193133497821</v>
      </c>
    </row>
    <row r="14" spans="1:15" ht="15.95" customHeight="1" x14ac:dyDescent="0.2">
      <c r="A14" s="306" t="s">
        <v>230</v>
      </c>
      <c r="B14" s="307"/>
      <c r="C14" s="308"/>
      <c r="D14" s="113">
        <v>43.102108228893421</v>
      </c>
      <c r="E14" s="115">
        <v>17746</v>
      </c>
      <c r="F14" s="114">
        <v>18362</v>
      </c>
      <c r="G14" s="114">
        <v>18191</v>
      </c>
      <c r="H14" s="114">
        <v>18163</v>
      </c>
      <c r="I14" s="140">
        <v>17927</v>
      </c>
      <c r="J14" s="115">
        <v>-181</v>
      </c>
      <c r="K14" s="116">
        <v>-1.0096502482289285</v>
      </c>
    </row>
    <row r="15" spans="1:15" ht="15.95" customHeight="1" x14ac:dyDescent="0.2">
      <c r="A15" s="306" t="s">
        <v>231</v>
      </c>
      <c r="B15" s="307"/>
      <c r="C15" s="308"/>
      <c r="D15" s="113">
        <v>4.9426794909161567</v>
      </c>
      <c r="E15" s="115">
        <v>2035</v>
      </c>
      <c r="F15" s="114">
        <v>2096</v>
      </c>
      <c r="G15" s="114">
        <v>2093</v>
      </c>
      <c r="H15" s="114">
        <v>2038</v>
      </c>
      <c r="I15" s="140">
        <v>2076</v>
      </c>
      <c r="J15" s="115">
        <v>-41</v>
      </c>
      <c r="K15" s="116">
        <v>-1.9749518304431599</v>
      </c>
    </row>
    <row r="16" spans="1:15" ht="15.95" customHeight="1" x14ac:dyDescent="0.2">
      <c r="A16" s="306" t="s">
        <v>232</v>
      </c>
      <c r="B16" s="307"/>
      <c r="C16" s="308"/>
      <c r="D16" s="113">
        <v>2.4118332847566308</v>
      </c>
      <c r="E16" s="115">
        <v>993</v>
      </c>
      <c r="F16" s="114">
        <v>1008</v>
      </c>
      <c r="G16" s="114">
        <v>999</v>
      </c>
      <c r="H16" s="114">
        <v>1007</v>
      </c>
      <c r="I16" s="140">
        <v>1010</v>
      </c>
      <c r="J16" s="115">
        <v>-17</v>
      </c>
      <c r="K16" s="116">
        <v>-1.6831683168316831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1.7317594481686582</v>
      </c>
      <c r="E18" s="115">
        <v>713</v>
      </c>
      <c r="F18" s="114">
        <v>681</v>
      </c>
      <c r="G18" s="114">
        <v>733</v>
      </c>
      <c r="H18" s="114">
        <v>697</v>
      </c>
      <c r="I18" s="140">
        <v>679</v>
      </c>
      <c r="J18" s="115">
        <v>34</v>
      </c>
      <c r="K18" s="116">
        <v>5.0073637702503682</v>
      </c>
    </row>
    <row r="19" spans="1:11" ht="14.1" customHeight="1" x14ac:dyDescent="0.2">
      <c r="A19" s="306" t="s">
        <v>235</v>
      </c>
      <c r="B19" s="307" t="s">
        <v>236</v>
      </c>
      <c r="C19" s="308"/>
      <c r="D19" s="113">
        <v>1.2921402895171477</v>
      </c>
      <c r="E19" s="115">
        <v>532</v>
      </c>
      <c r="F19" s="114">
        <v>495</v>
      </c>
      <c r="G19" s="114">
        <v>551</v>
      </c>
      <c r="H19" s="114">
        <v>509</v>
      </c>
      <c r="I19" s="140">
        <v>488</v>
      </c>
      <c r="J19" s="115">
        <v>44</v>
      </c>
      <c r="K19" s="116">
        <v>9.0163934426229506</v>
      </c>
    </row>
    <row r="20" spans="1:11" ht="14.1" customHeight="1" x14ac:dyDescent="0.2">
      <c r="A20" s="306">
        <v>12</v>
      </c>
      <c r="B20" s="307" t="s">
        <v>237</v>
      </c>
      <c r="C20" s="308"/>
      <c r="D20" s="113">
        <v>1.1536966870688818</v>
      </c>
      <c r="E20" s="115">
        <v>475</v>
      </c>
      <c r="F20" s="114">
        <v>470</v>
      </c>
      <c r="G20" s="114">
        <v>519</v>
      </c>
      <c r="H20" s="114">
        <v>516</v>
      </c>
      <c r="I20" s="140">
        <v>467</v>
      </c>
      <c r="J20" s="115">
        <v>8</v>
      </c>
      <c r="K20" s="116">
        <v>1.7130620985010707</v>
      </c>
    </row>
    <row r="21" spans="1:11" ht="14.1" customHeight="1" x14ac:dyDescent="0.2">
      <c r="A21" s="306">
        <v>21</v>
      </c>
      <c r="B21" s="307" t="s">
        <v>238</v>
      </c>
      <c r="C21" s="308"/>
      <c r="D21" s="113">
        <v>0.13115709705625181</v>
      </c>
      <c r="E21" s="115">
        <v>54</v>
      </c>
      <c r="F21" s="114">
        <v>60</v>
      </c>
      <c r="G21" s="114">
        <v>58</v>
      </c>
      <c r="H21" s="114">
        <v>53</v>
      </c>
      <c r="I21" s="140">
        <v>50</v>
      </c>
      <c r="J21" s="115">
        <v>4</v>
      </c>
      <c r="K21" s="116">
        <v>8</v>
      </c>
    </row>
    <row r="22" spans="1:11" ht="14.1" customHeight="1" x14ac:dyDescent="0.2">
      <c r="A22" s="306">
        <v>22</v>
      </c>
      <c r="B22" s="307" t="s">
        <v>239</v>
      </c>
      <c r="C22" s="308"/>
      <c r="D22" s="113">
        <v>0.99339356844457394</v>
      </c>
      <c r="E22" s="115">
        <v>409</v>
      </c>
      <c r="F22" s="114">
        <v>417</v>
      </c>
      <c r="G22" s="114">
        <v>418</v>
      </c>
      <c r="H22" s="114">
        <v>423</v>
      </c>
      <c r="I22" s="140">
        <v>419</v>
      </c>
      <c r="J22" s="115">
        <v>-10</v>
      </c>
      <c r="K22" s="116">
        <v>-2.3866348448687349</v>
      </c>
    </row>
    <row r="23" spans="1:11" ht="14.1" customHeight="1" x14ac:dyDescent="0.2">
      <c r="A23" s="306">
        <v>23</v>
      </c>
      <c r="B23" s="307" t="s">
        <v>240</v>
      </c>
      <c r="C23" s="308"/>
      <c r="D23" s="113">
        <v>0.26231419411250362</v>
      </c>
      <c r="E23" s="115">
        <v>108</v>
      </c>
      <c r="F23" s="114">
        <v>110</v>
      </c>
      <c r="G23" s="114">
        <v>106</v>
      </c>
      <c r="H23" s="114">
        <v>111</v>
      </c>
      <c r="I23" s="140">
        <v>109</v>
      </c>
      <c r="J23" s="115">
        <v>-1</v>
      </c>
      <c r="K23" s="116">
        <v>-0.91743119266055051</v>
      </c>
    </row>
    <row r="24" spans="1:11" ht="14.1" customHeight="1" x14ac:dyDescent="0.2">
      <c r="A24" s="306">
        <v>24</v>
      </c>
      <c r="B24" s="307" t="s">
        <v>241</v>
      </c>
      <c r="C24" s="308"/>
      <c r="D24" s="113">
        <v>1.0565432818420286</v>
      </c>
      <c r="E24" s="115">
        <v>435</v>
      </c>
      <c r="F24" s="114">
        <v>450</v>
      </c>
      <c r="G24" s="114">
        <v>452</v>
      </c>
      <c r="H24" s="114">
        <v>476</v>
      </c>
      <c r="I24" s="140">
        <v>476</v>
      </c>
      <c r="J24" s="115">
        <v>-41</v>
      </c>
      <c r="K24" s="116">
        <v>-8.6134453781512601</v>
      </c>
    </row>
    <row r="25" spans="1:11" ht="14.1" customHeight="1" x14ac:dyDescent="0.2">
      <c r="A25" s="306">
        <v>25</v>
      </c>
      <c r="B25" s="307" t="s">
        <v>242</v>
      </c>
      <c r="C25" s="308"/>
      <c r="D25" s="113">
        <v>1.8046245020887983</v>
      </c>
      <c r="E25" s="115">
        <v>743</v>
      </c>
      <c r="F25" s="114">
        <v>727</v>
      </c>
      <c r="G25" s="114">
        <v>744</v>
      </c>
      <c r="H25" s="114">
        <v>768</v>
      </c>
      <c r="I25" s="140">
        <v>763</v>
      </c>
      <c r="J25" s="115">
        <v>-20</v>
      </c>
      <c r="K25" s="116">
        <v>-2.6212319790301444</v>
      </c>
    </row>
    <row r="26" spans="1:11" ht="14.1" customHeight="1" x14ac:dyDescent="0.2">
      <c r="A26" s="306">
        <v>26</v>
      </c>
      <c r="B26" s="307" t="s">
        <v>243</v>
      </c>
      <c r="C26" s="308"/>
      <c r="D26" s="113">
        <v>0.86466530651899354</v>
      </c>
      <c r="E26" s="115">
        <v>356</v>
      </c>
      <c r="F26" s="114">
        <v>370</v>
      </c>
      <c r="G26" s="114">
        <v>381</v>
      </c>
      <c r="H26" s="114">
        <v>385</v>
      </c>
      <c r="I26" s="140">
        <v>374</v>
      </c>
      <c r="J26" s="115">
        <v>-18</v>
      </c>
      <c r="K26" s="116">
        <v>-4.8128342245989302</v>
      </c>
    </row>
    <row r="27" spans="1:11" ht="14.1" customHeight="1" x14ac:dyDescent="0.2">
      <c r="A27" s="306">
        <v>27</v>
      </c>
      <c r="B27" s="307" t="s">
        <v>244</v>
      </c>
      <c r="C27" s="308"/>
      <c r="D27" s="113">
        <v>0.27688720489653162</v>
      </c>
      <c r="E27" s="115">
        <v>114</v>
      </c>
      <c r="F27" s="114">
        <v>132</v>
      </c>
      <c r="G27" s="114">
        <v>125</v>
      </c>
      <c r="H27" s="114">
        <v>127</v>
      </c>
      <c r="I27" s="140">
        <v>124</v>
      </c>
      <c r="J27" s="115">
        <v>-10</v>
      </c>
      <c r="K27" s="116">
        <v>-8.064516129032258</v>
      </c>
    </row>
    <row r="28" spans="1:11" ht="14.1" customHeight="1" x14ac:dyDescent="0.2">
      <c r="A28" s="306">
        <v>28</v>
      </c>
      <c r="B28" s="307" t="s">
        <v>245</v>
      </c>
      <c r="C28" s="308"/>
      <c r="D28" s="113">
        <v>2.53813271155154</v>
      </c>
      <c r="E28" s="115">
        <v>1045</v>
      </c>
      <c r="F28" s="114">
        <v>1060</v>
      </c>
      <c r="G28" s="114">
        <v>1049</v>
      </c>
      <c r="H28" s="114">
        <v>983</v>
      </c>
      <c r="I28" s="140">
        <v>997</v>
      </c>
      <c r="J28" s="115">
        <v>48</v>
      </c>
      <c r="K28" s="116">
        <v>4.8144433299899703</v>
      </c>
    </row>
    <row r="29" spans="1:11" ht="14.1" customHeight="1" x14ac:dyDescent="0.2">
      <c r="A29" s="306">
        <v>29</v>
      </c>
      <c r="B29" s="307" t="s">
        <v>246</v>
      </c>
      <c r="C29" s="308"/>
      <c r="D29" s="113">
        <v>4.0755853492664915</v>
      </c>
      <c r="E29" s="115">
        <v>1678</v>
      </c>
      <c r="F29" s="114">
        <v>1858</v>
      </c>
      <c r="G29" s="114">
        <v>1889</v>
      </c>
      <c r="H29" s="114">
        <v>1884</v>
      </c>
      <c r="I29" s="140">
        <v>1837</v>
      </c>
      <c r="J29" s="115">
        <v>-159</v>
      </c>
      <c r="K29" s="116">
        <v>-8.6554164398475777</v>
      </c>
    </row>
    <row r="30" spans="1:11" ht="14.1" customHeight="1" x14ac:dyDescent="0.2">
      <c r="A30" s="306" t="s">
        <v>247</v>
      </c>
      <c r="B30" s="307" t="s">
        <v>248</v>
      </c>
      <c r="C30" s="308"/>
      <c r="D30" s="113">
        <v>0.69464684737200044</v>
      </c>
      <c r="E30" s="115">
        <v>286</v>
      </c>
      <c r="F30" s="114">
        <v>291</v>
      </c>
      <c r="G30" s="114">
        <v>300</v>
      </c>
      <c r="H30" s="114">
        <v>314</v>
      </c>
      <c r="I30" s="140">
        <v>313</v>
      </c>
      <c r="J30" s="115">
        <v>-27</v>
      </c>
      <c r="K30" s="116">
        <v>-8.6261980830670932</v>
      </c>
    </row>
    <row r="31" spans="1:11" ht="14.1" customHeight="1" x14ac:dyDescent="0.2">
      <c r="A31" s="306" t="s">
        <v>249</v>
      </c>
      <c r="B31" s="307" t="s">
        <v>250</v>
      </c>
      <c r="C31" s="308"/>
      <c r="D31" s="113">
        <v>3.3639366559797921</v>
      </c>
      <c r="E31" s="115">
        <v>1385</v>
      </c>
      <c r="F31" s="114">
        <v>1559</v>
      </c>
      <c r="G31" s="114">
        <v>1578</v>
      </c>
      <c r="H31" s="114">
        <v>1559</v>
      </c>
      <c r="I31" s="140">
        <v>1513</v>
      </c>
      <c r="J31" s="115">
        <v>-128</v>
      </c>
      <c r="K31" s="116">
        <v>-8.4600132187706549</v>
      </c>
    </row>
    <row r="32" spans="1:11" ht="14.1" customHeight="1" x14ac:dyDescent="0.2">
      <c r="A32" s="306">
        <v>31</v>
      </c>
      <c r="B32" s="307" t="s">
        <v>251</v>
      </c>
      <c r="C32" s="308"/>
      <c r="D32" s="113">
        <v>0.15058777810162247</v>
      </c>
      <c r="E32" s="115">
        <v>62</v>
      </c>
      <c r="F32" s="114">
        <v>62</v>
      </c>
      <c r="G32" s="114">
        <v>58</v>
      </c>
      <c r="H32" s="114">
        <v>59</v>
      </c>
      <c r="I32" s="140">
        <v>60</v>
      </c>
      <c r="J32" s="115">
        <v>2</v>
      </c>
      <c r="K32" s="116">
        <v>3.3333333333333335</v>
      </c>
    </row>
    <row r="33" spans="1:11" ht="14.1" customHeight="1" x14ac:dyDescent="0.2">
      <c r="A33" s="306">
        <v>32</v>
      </c>
      <c r="B33" s="307" t="s">
        <v>252</v>
      </c>
      <c r="C33" s="308"/>
      <c r="D33" s="113">
        <v>1.1269795006314971</v>
      </c>
      <c r="E33" s="115">
        <v>464</v>
      </c>
      <c r="F33" s="114">
        <v>442</v>
      </c>
      <c r="G33" s="114">
        <v>458</v>
      </c>
      <c r="H33" s="114">
        <v>442</v>
      </c>
      <c r="I33" s="140">
        <v>424</v>
      </c>
      <c r="J33" s="115">
        <v>40</v>
      </c>
      <c r="K33" s="116">
        <v>9.433962264150944</v>
      </c>
    </row>
    <row r="34" spans="1:11" ht="14.1" customHeight="1" x14ac:dyDescent="0.2">
      <c r="A34" s="306">
        <v>33</v>
      </c>
      <c r="B34" s="307" t="s">
        <v>253</v>
      </c>
      <c r="C34" s="308"/>
      <c r="D34" s="113">
        <v>0.67035849606528708</v>
      </c>
      <c r="E34" s="115">
        <v>276</v>
      </c>
      <c r="F34" s="114">
        <v>272</v>
      </c>
      <c r="G34" s="114">
        <v>275</v>
      </c>
      <c r="H34" s="114">
        <v>272</v>
      </c>
      <c r="I34" s="140">
        <v>251</v>
      </c>
      <c r="J34" s="115">
        <v>25</v>
      </c>
      <c r="K34" s="116">
        <v>9.9601593625498008</v>
      </c>
    </row>
    <row r="35" spans="1:11" ht="14.1" customHeight="1" x14ac:dyDescent="0.2">
      <c r="A35" s="306">
        <v>34</v>
      </c>
      <c r="B35" s="307" t="s">
        <v>254</v>
      </c>
      <c r="C35" s="308"/>
      <c r="D35" s="113">
        <v>4.5467793646167296</v>
      </c>
      <c r="E35" s="115">
        <v>1872</v>
      </c>
      <c r="F35" s="114">
        <v>1903</v>
      </c>
      <c r="G35" s="114">
        <v>1868</v>
      </c>
      <c r="H35" s="114">
        <v>1878</v>
      </c>
      <c r="I35" s="140">
        <v>1841</v>
      </c>
      <c r="J35" s="115">
        <v>31</v>
      </c>
      <c r="K35" s="116">
        <v>1.683867463335144</v>
      </c>
    </row>
    <row r="36" spans="1:11" ht="14.1" customHeight="1" x14ac:dyDescent="0.2">
      <c r="A36" s="306">
        <v>41</v>
      </c>
      <c r="B36" s="307" t="s">
        <v>255</v>
      </c>
      <c r="C36" s="308"/>
      <c r="D36" s="113">
        <v>0.17487612940833577</v>
      </c>
      <c r="E36" s="115">
        <v>72</v>
      </c>
      <c r="F36" s="114">
        <v>71</v>
      </c>
      <c r="G36" s="114">
        <v>69</v>
      </c>
      <c r="H36" s="114">
        <v>74</v>
      </c>
      <c r="I36" s="140">
        <v>79</v>
      </c>
      <c r="J36" s="115">
        <v>-7</v>
      </c>
      <c r="K36" s="116">
        <v>-8.8607594936708853</v>
      </c>
    </row>
    <row r="37" spans="1:11" ht="14.1" customHeight="1" x14ac:dyDescent="0.2">
      <c r="A37" s="306">
        <v>42</v>
      </c>
      <c r="B37" s="307" t="s">
        <v>256</v>
      </c>
      <c r="C37" s="308"/>
      <c r="D37" s="113">
        <v>3.6432526960069954E-2</v>
      </c>
      <c r="E37" s="115">
        <v>15</v>
      </c>
      <c r="F37" s="114">
        <v>12</v>
      </c>
      <c r="G37" s="114">
        <v>10</v>
      </c>
      <c r="H37" s="114">
        <v>10</v>
      </c>
      <c r="I37" s="140">
        <v>10</v>
      </c>
      <c r="J37" s="115">
        <v>5</v>
      </c>
      <c r="K37" s="116">
        <v>50</v>
      </c>
    </row>
    <row r="38" spans="1:11" ht="14.1" customHeight="1" x14ac:dyDescent="0.2">
      <c r="A38" s="306">
        <v>43</v>
      </c>
      <c r="B38" s="307" t="s">
        <v>257</v>
      </c>
      <c r="C38" s="308"/>
      <c r="D38" s="113">
        <v>0.32546390750995824</v>
      </c>
      <c r="E38" s="115">
        <v>134</v>
      </c>
      <c r="F38" s="114">
        <v>129</v>
      </c>
      <c r="G38" s="114">
        <v>132</v>
      </c>
      <c r="H38" s="114">
        <v>129</v>
      </c>
      <c r="I38" s="140">
        <v>127</v>
      </c>
      <c r="J38" s="115">
        <v>7</v>
      </c>
      <c r="K38" s="116">
        <v>5.5118110236220472</v>
      </c>
    </row>
    <row r="39" spans="1:11" ht="14.1" customHeight="1" x14ac:dyDescent="0.2">
      <c r="A39" s="306">
        <v>51</v>
      </c>
      <c r="B39" s="307" t="s">
        <v>258</v>
      </c>
      <c r="C39" s="308"/>
      <c r="D39" s="113">
        <v>9.6327601282424951</v>
      </c>
      <c r="E39" s="115">
        <v>3966</v>
      </c>
      <c r="F39" s="114">
        <v>3982</v>
      </c>
      <c r="G39" s="114">
        <v>3848</v>
      </c>
      <c r="H39" s="114">
        <v>3797</v>
      </c>
      <c r="I39" s="140">
        <v>3799</v>
      </c>
      <c r="J39" s="115">
        <v>167</v>
      </c>
      <c r="K39" s="116">
        <v>4.3958936562253221</v>
      </c>
    </row>
    <row r="40" spans="1:11" ht="14.1" customHeight="1" x14ac:dyDescent="0.2">
      <c r="A40" s="306" t="s">
        <v>259</v>
      </c>
      <c r="B40" s="307" t="s">
        <v>260</v>
      </c>
      <c r="C40" s="308"/>
      <c r="D40" s="113">
        <v>9.506460701447585</v>
      </c>
      <c r="E40" s="115">
        <v>3914</v>
      </c>
      <c r="F40" s="114">
        <v>3925</v>
      </c>
      <c r="G40" s="114">
        <v>3787</v>
      </c>
      <c r="H40" s="114">
        <v>3739</v>
      </c>
      <c r="I40" s="140">
        <v>3743</v>
      </c>
      <c r="J40" s="115">
        <v>171</v>
      </c>
      <c r="K40" s="116">
        <v>4.5685279187817258</v>
      </c>
    </row>
    <row r="41" spans="1:11" ht="14.1" customHeight="1" x14ac:dyDescent="0.2">
      <c r="A41" s="306"/>
      <c r="B41" s="307" t="s">
        <v>261</v>
      </c>
      <c r="C41" s="308"/>
      <c r="D41" s="113">
        <v>3.1404838239580299</v>
      </c>
      <c r="E41" s="115">
        <v>1293</v>
      </c>
      <c r="F41" s="114">
        <v>1349</v>
      </c>
      <c r="G41" s="114">
        <v>1322</v>
      </c>
      <c r="H41" s="114">
        <v>1321</v>
      </c>
      <c r="I41" s="140">
        <v>1335</v>
      </c>
      <c r="J41" s="115">
        <v>-42</v>
      </c>
      <c r="K41" s="116">
        <v>-3.1460674157303372</v>
      </c>
    </row>
    <row r="42" spans="1:11" ht="14.1" customHeight="1" x14ac:dyDescent="0.2">
      <c r="A42" s="306">
        <v>52</v>
      </c>
      <c r="B42" s="307" t="s">
        <v>262</v>
      </c>
      <c r="C42" s="308"/>
      <c r="D42" s="113">
        <v>5.8146313028271637</v>
      </c>
      <c r="E42" s="115">
        <v>2394</v>
      </c>
      <c r="F42" s="114">
        <v>2477</v>
      </c>
      <c r="G42" s="114">
        <v>2470</v>
      </c>
      <c r="H42" s="114">
        <v>2436</v>
      </c>
      <c r="I42" s="140">
        <v>2369</v>
      </c>
      <c r="J42" s="115">
        <v>25</v>
      </c>
      <c r="K42" s="116">
        <v>1.0552975939214859</v>
      </c>
    </row>
    <row r="43" spans="1:11" ht="14.1" customHeight="1" x14ac:dyDescent="0.2">
      <c r="A43" s="306" t="s">
        <v>263</v>
      </c>
      <c r="B43" s="307" t="s">
        <v>264</v>
      </c>
      <c r="C43" s="308"/>
      <c r="D43" s="113">
        <v>5.5134557466239196</v>
      </c>
      <c r="E43" s="115">
        <v>2270</v>
      </c>
      <c r="F43" s="114">
        <v>2348</v>
      </c>
      <c r="G43" s="114">
        <v>2339</v>
      </c>
      <c r="H43" s="114">
        <v>2312</v>
      </c>
      <c r="I43" s="140">
        <v>2248</v>
      </c>
      <c r="J43" s="115">
        <v>22</v>
      </c>
      <c r="K43" s="116">
        <v>0.97864768683274017</v>
      </c>
    </row>
    <row r="44" spans="1:11" ht="14.1" customHeight="1" x14ac:dyDescent="0.2">
      <c r="A44" s="306">
        <v>53</v>
      </c>
      <c r="B44" s="307" t="s">
        <v>265</v>
      </c>
      <c r="C44" s="308"/>
      <c r="D44" s="113">
        <v>1.47916059457884</v>
      </c>
      <c r="E44" s="115">
        <v>609</v>
      </c>
      <c r="F44" s="114">
        <v>654</v>
      </c>
      <c r="G44" s="114">
        <v>625</v>
      </c>
      <c r="H44" s="114">
        <v>639</v>
      </c>
      <c r="I44" s="140">
        <v>629</v>
      </c>
      <c r="J44" s="115">
        <v>-20</v>
      </c>
      <c r="K44" s="116">
        <v>-3.1796502384737679</v>
      </c>
    </row>
    <row r="45" spans="1:11" ht="14.1" customHeight="1" x14ac:dyDescent="0.2">
      <c r="A45" s="306" t="s">
        <v>266</v>
      </c>
      <c r="B45" s="307" t="s">
        <v>267</v>
      </c>
      <c r="C45" s="308"/>
      <c r="D45" s="113">
        <v>1.4378703973574274</v>
      </c>
      <c r="E45" s="115">
        <v>592</v>
      </c>
      <c r="F45" s="114">
        <v>634</v>
      </c>
      <c r="G45" s="114">
        <v>605</v>
      </c>
      <c r="H45" s="114">
        <v>618</v>
      </c>
      <c r="I45" s="140">
        <v>608</v>
      </c>
      <c r="J45" s="115">
        <v>-16</v>
      </c>
      <c r="K45" s="116">
        <v>-2.6315789473684212</v>
      </c>
    </row>
    <row r="46" spans="1:11" ht="14.1" customHeight="1" x14ac:dyDescent="0.2">
      <c r="A46" s="306">
        <v>54</v>
      </c>
      <c r="B46" s="307" t="s">
        <v>268</v>
      </c>
      <c r="C46" s="308"/>
      <c r="D46" s="113">
        <v>14.347129116875546</v>
      </c>
      <c r="E46" s="115">
        <v>5907</v>
      </c>
      <c r="F46" s="114">
        <v>6023</v>
      </c>
      <c r="G46" s="114">
        <v>6070</v>
      </c>
      <c r="H46" s="114">
        <v>6122</v>
      </c>
      <c r="I46" s="140">
        <v>6164</v>
      </c>
      <c r="J46" s="115">
        <v>-257</v>
      </c>
      <c r="K46" s="116">
        <v>-4.1693705386112914</v>
      </c>
    </row>
    <row r="47" spans="1:11" ht="14.1" customHeight="1" x14ac:dyDescent="0.2">
      <c r="A47" s="306">
        <v>61</v>
      </c>
      <c r="B47" s="307" t="s">
        <v>269</v>
      </c>
      <c r="C47" s="308"/>
      <c r="D47" s="113">
        <v>0.51491304770232194</v>
      </c>
      <c r="E47" s="115">
        <v>212</v>
      </c>
      <c r="F47" s="114">
        <v>236</v>
      </c>
      <c r="G47" s="114">
        <v>236</v>
      </c>
      <c r="H47" s="114">
        <v>221</v>
      </c>
      <c r="I47" s="140">
        <v>233</v>
      </c>
      <c r="J47" s="115">
        <v>-21</v>
      </c>
      <c r="K47" s="116">
        <v>-9.0128755364806867</v>
      </c>
    </row>
    <row r="48" spans="1:11" ht="14.1" customHeight="1" x14ac:dyDescent="0.2">
      <c r="A48" s="306">
        <v>62</v>
      </c>
      <c r="B48" s="307" t="s">
        <v>270</v>
      </c>
      <c r="C48" s="308"/>
      <c r="D48" s="113">
        <v>9.2975808802098516</v>
      </c>
      <c r="E48" s="115">
        <v>3828</v>
      </c>
      <c r="F48" s="114">
        <v>3873</v>
      </c>
      <c r="G48" s="114">
        <v>3739</v>
      </c>
      <c r="H48" s="114">
        <v>3812</v>
      </c>
      <c r="I48" s="140">
        <v>3660</v>
      </c>
      <c r="J48" s="115">
        <v>168</v>
      </c>
      <c r="K48" s="116">
        <v>4.5901639344262293</v>
      </c>
    </row>
    <row r="49" spans="1:11" ht="14.1" customHeight="1" x14ac:dyDescent="0.2">
      <c r="A49" s="306">
        <v>63</v>
      </c>
      <c r="B49" s="307" t="s">
        <v>271</v>
      </c>
      <c r="C49" s="308"/>
      <c r="D49" s="113">
        <v>9.9679393762751385</v>
      </c>
      <c r="E49" s="115">
        <v>4104</v>
      </c>
      <c r="F49" s="114">
        <v>4611</v>
      </c>
      <c r="G49" s="114">
        <v>4542</v>
      </c>
      <c r="H49" s="114">
        <v>4622</v>
      </c>
      <c r="I49" s="140">
        <v>4434</v>
      </c>
      <c r="J49" s="115">
        <v>-330</v>
      </c>
      <c r="K49" s="116">
        <v>-7.4424898511502029</v>
      </c>
    </row>
    <row r="50" spans="1:11" ht="14.1" customHeight="1" x14ac:dyDescent="0.2">
      <c r="A50" s="306" t="s">
        <v>272</v>
      </c>
      <c r="B50" s="307" t="s">
        <v>273</v>
      </c>
      <c r="C50" s="308"/>
      <c r="D50" s="113">
        <v>0.83066161468959487</v>
      </c>
      <c r="E50" s="115">
        <v>342</v>
      </c>
      <c r="F50" s="114">
        <v>360</v>
      </c>
      <c r="G50" s="114">
        <v>367</v>
      </c>
      <c r="H50" s="114">
        <v>361</v>
      </c>
      <c r="I50" s="140">
        <v>356</v>
      </c>
      <c r="J50" s="115">
        <v>-14</v>
      </c>
      <c r="K50" s="116">
        <v>-3.9325842696629212</v>
      </c>
    </row>
    <row r="51" spans="1:11" ht="14.1" customHeight="1" x14ac:dyDescent="0.2">
      <c r="A51" s="306" t="s">
        <v>274</v>
      </c>
      <c r="B51" s="307" t="s">
        <v>275</v>
      </c>
      <c r="C51" s="308"/>
      <c r="D51" s="113">
        <v>8.6272223841445648</v>
      </c>
      <c r="E51" s="115">
        <v>3552</v>
      </c>
      <c r="F51" s="114">
        <v>4030</v>
      </c>
      <c r="G51" s="114">
        <v>3957</v>
      </c>
      <c r="H51" s="114">
        <v>4047</v>
      </c>
      <c r="I51" s="140">
        <v>3851</v>
      </c>
      <c r="J51" s="115">
        <v>-299</v>
      </c>
      <c r="K51" s="116">
        <v>-7.7642170864710467</v>
      </c>
    </row>
    <row r="52" spans="1:11" ht="14.1" customHeight="1" x14ac:dyDescent="0.2">
      <c r="A52" s="306">
        <v>71</v>
      </c>
      <c r="B52" s="307" t="s">
        <v>276</v>
      </c>
      <c r="C52" s="308"/>
      <c r="D52" s="113">
        <v>11.077917030991935</v>
      </c>
      <c r="E52" s="115">
        <v>4561</v>
      </c>
      <c r="F52" s="114">
        <v>4606</v>
      </c>
      <c r="G52" s="114">
        <v>4612</v>
      </c>
      <c r="H52" s="114">
        <v>4615</v>
      </c>
      <c r="I52" s="140">
        <v>4568</v>
      </c>
      <c r="J52" s="115">
        <v>-7</v>
      </c>
      <c r="K52" s="116">
        <v>-0.15323992994746061</v>
      </c>
    </row>
    <row r="53" spans="1:11" ht="14.1" customHeight="1" x14ac:dyDescent="0.2">
      <c r="A53" s="306" t="s">
        <v>277</v>
      </c>
      <c r="B53" s="307" t="s">
        <v>278</v>
      </c>
      <c r="C53" s="308"/>
      <c r="D53" s="113">
        <v>0.89381132808704944</v>
      </c>
      <c r="E53" s="115">
        <v>368</v>
      </c>
      <c r="F53" s="114">
        <v>372</v>
      </c>
      <c r="G53" s="114">
        <v>372</v>
      </c>
      <c r="H53" s="114">
        <v>371</v>
      </c>
      <c r="I53" s="140">
        <v>362</v>
      </c>
      <c r="J53" s="115">
        <v>6</v>
      </c>
      <c r="K53" s="116">
        <v>1.6574585635359116</v>
      </c>
    </row>
    <row r="54" spans="1:11" ht="14.1" customHeight="1" x14ac:dyDescent="0.2">
      <c r="A54" s="306" t="s">
        <v>279</v>
      </c>
      <c r="B54" s="307" t="s">
        <v>280</v>
      </c>
      <c r="C54" s="308"/>
      <c r="D54" s="113">
        <v>9.4651705042261725</v>
      </c>
      <c r="E54" s="115">
        <v>3897</v>
      </c>
      <c r="F54" s="114">
        <v>3943</v>
      </c>
      <c r="G54" s="114">
        <v>3945</v>
      </c>
      <c r="H54" s="114">
        <v>3958</v>
      </c>
      <c r="I54" s="140">
        <v>3913</v>
      </c>
      <c r="J54" s="115">
        <v>-16</v>
      </c>
      <c r="K54" s="116">
        <v>-0.40889343214924612</v>
      </c>
    </row>
    <row r="55" spans="1:11" ht="14.1" customHeight="1" x14ac:dyDescent="0.2">
      <c r="A55" s="306">
        <v>72</v>
      </c>
      <c r="B55" s="307" t="s">
        <v>281</v>
      </c>
      <c r="C55" s="308"/>
      <c r="D55" s="113">
        <v>1.0856893034100845</v>
      </c>
      <c r="E55" s="115">
        <v>447</v>
      </c>
      <c r="F55" s="114">
        <v>453</v>
      </c>
      <c r="G55" s="114">
        <v>444</v>
      </c>
      <c r="H55" s="114">
        <v>450</v>
      </c>
      <c r="I55" s="140">
        <v>455</v>
      </c>
      <c r="J55" s="115">
        <v>-8</v>
      </c>
      <c r="K55" s="116">
        <v>-1.7582417582417582</v>
      </c>
    </row>
    <row r="56" spans="1:11" ht="14.1" customHeight="1" x14ac:dyDescent="0.2">
      <c r="A56" s="306" t="s">
        <v>282</v>
      </c>
      <c r="B56" s="307" t="s">
        <v>283</v>
      </c>
      <c r="C56" s="308"/>
      <c r="D56" s="113">
        <v>0.16273195375497912</v>
      </c>
      <c r="E56" s="115">
        <v>67</v>
      </c>
      <c r="F56" s="114">
        <v>64</v>
      </c>
      <c r="G56" s="114">
        <v>62</v>
      </c>
      <c r="H56" s="114">
        <v>70</v>
      </c>
      <c r="I56" s="140">
        <v>72</v>
      </c>
      <c r="J56" s="115">
        <v>-5</v>
      </c>
      <c r="K56" s="116">
        <v>-6.9444444444444446</v>
      </c>
    </row>
    <row r="57" spans="1:11" ht="14.1" customHeight="1" x14ac:dyDescent="0.2">
      <c r="A57" s="306" t="s">
        <v>284</v>
      </c>
      <c r="B57" s="307" t="s">
        <v>285</v>
      </c>
      <c r="C57" s="308"/>
      <c r="D57" s="113">
        <v>0.58534926649179053</v>
      </c>
      <c r="E57" s="115">
        <v>241</v>
      </c>
      <c r="F57" s="114">
        <v>251</v>
      </c>
      <c r="G57" s="114">
        <v>243</v>
      </c>
      <c r="H57" s="114">
        <v>240</v>
      </c>
      <c r="I57" s="140">
        <v>246</v>
      </c>
      <c r="J57" s="115">
        <v>-5</v>
      </c>
      <c r="K57" s="116">
        <v>-2.0325203252032522</v>
      </c>
    </row>
    <row r="58" spans="1:11" ht="14.1" customHeight="1" x14ac:dyDescent="0.2">
      <c r="A58" s="306">
        <v>73</v>
      </c>
      <c r="B58" s="307" t="s">
        <v>286</v>
      </c>
      <c r="C58" s="308"/>
      <c r="D58" s="113">
        <v>0.99582240357524532</v>
      </c>
      <c r="E58" s="115">
        <v>410</v>
      </c>
      <c r="F58" s="114">
        <v>410</v>
      </c>
      <c r="G58" s="114">
        <v>403</v>
      </c>
      <c r="H58" s="114">
        <v>399</v>
      </c>
      <c r="I58" s="140">
        <v>398</v>
      </c>
      <c r="J58" s="115">
        <v>12</v>
      </c>
      <c r="K58" s="116">
        <v>3.0150753768844223</v>
      </c>
    </row>
    <row r="59" spans="1:11" ht="14.1" customHeight="1" x14ac:dyDescent="0.2">
      <c r="A59" s="306" t="s">
        <v>287</v>
      </c>
      <c r="B59" s="307" t="s">
        <v>288</v>
      </c>
      <c r="C59" s="308"/>
      <c r="D59" s="113">
        <v>0.78694258233751091</v>
      </c>
      <c r="E59" s="115">
        <v>324</v>
      </c>
      <c r="F59" s="114">
        <v>322</v>
      </c>
      <c r="G59" s="114">
        <v>317</v>
      </c>
      <c r="H59" s="114">
        <v>313</v>
      </c>
      <c r="I59" s="140">
        <v>310</v>
      </c>
      <c r="J59" s="115">
        <v>14</v>
      </c>
      <c r="K59" s="116">
        <v>4.5161290322580649</v>
      </c>
    </row>
    <row r="60" spans="1:11" ht="14.1" customHeight="1" x14ac:dyDescent="0.2">
      <c r="A60" s="306">
        <v>81</v>
      </c>
      <c r="B60" s="307" t="s">
        <v>289</v>
      </c>
      <c r="C60" s="308"/>
      <c r="D60" s="113">
        <v>3.614106674438939</v>
      </c>
      <c r="E60" s="115">
        <v>1488</v>
      </c>
      <c r="F60" s="114">
        <v>1513</v>
      </c>
      <c r="G60" s="114">
        <v>1507</v>
      </c>
      <c r="H60" s="114">
        <v>1491</v>
      </c>
      <c r="I60" s="140">
        <v>1506</v>
      </c>
      <c r="J60" s="115">
        <v>-18</v>
      </c>
      <c r="K60" s="116">
        <v>-1.1952191235059761</v>
      </c>
    </row>
    <row r="61" spans="1:11" ht="14.1" customHeight="1" x14ac:dyDescent="0.2">
      <c r="A61" s="306" t="s">
        <v>290</v>
      </c>
      <c r="B61" s="307" t="s">
        <v>291</v>
      </c>
      <c r="C61" s="308"/>
      <c r="D61" s="113">
        <v>1.2702807733411057</v>
      </c>
      <c r="E61" s="115">
        <v>523</v>
      </c>
      <c r="F61" s="114">
        <v>533</v>
      </c>
      <c r="G61" s="114">
        <v>531</v>
      </c>
      <c r="H61" s="114">
        <v>519</v>
      </c>
      <c r="I61" s="140">
        <v>520</v>
      </c>
      <c r="J61" s="115">
        <v>3</v>
      </c>
      <c r="K61" s="116">
        <v>0.57692307692307687</v>
      </c>
    </row>
    <row r="62" spans="1:11" ht="14.1" customHeight="1" x14ac:dyDescent="0.2">
      <c r="A62" s="306" t="s">
        <v>292</v>
      </c>
      <c r="B62" s="307" t="s">
        <v>293</v>
      </c>
      <c r="C62" s="308"/>
      <c r="D62" s="113">
        <v>1.02253959001263</v>
      </c>
      <c r="E62" s="115">
        <v>421</v>
      </c>
      <c r="F62" s="114">
        <v>435</v>
      </c>
      <c r="G62" s="114">
        <v>427</v>
      </c>
      <c r="H62" s="114">
        <v>421</v>
      </c>
      <c r="I62" s="140">
        <v>422</v>
      </c>
      <c r="J62" s="115">
        <v>-1</v>
      </c>
      <c r="K62" s="116">
        <v>-0.23696682464454977</v>
      </c>
    </row>
    <row r="63" spans="1:11" ht="14.1" customHeight="1" x14ac:dyDescent="0.2">
      <c r="A63" s="306"/>
      <c r="B63" s="307" t="s">
        <v>294</v>
      </c>
      <c r="C63" s="308"/>
      <c r="D63" s="113">
        <v>0.96181871174584666</v>
      </c>
      <c r="E63" s="115">
        <v>396</v>
      </c>
      <c r="F63" s="114">
        <v>409</v>
      </c>
      <c r="G63" s="114">
        <v>402</v>
      </c>
      <c r="H63" s="114">
        <v>399</v>
      </c>
      <c r="I63" s="140">
        <v>402</v>
      </c>
      <c r="J63" s="115">
        <v>-6</v>
      </c>
      <c r="K63" s="116">
        <v>-1.4925373134328359</v>
      </c>
    </row>
    <row r="64" spans="1:11" ht="14.1" customHeight="1" x14ac:dyDescent="0.2">
      <c r="A64" s="306" t="s">
        <v>295</v>
      </c>
      <c r="B64" s="307" t="s">
        <v>296</v>
      </c>
      <c r="C64" s="308"/>
      <c r="D64" s="113">
        <v>0.13358593218692316</v>
      </c>
      <c r="E64" s="115">
        <v>55</v>
      </c>
      <c r="F64" s="114">
        <v>43</v>
      </c>
      <c r="G64" s="114">
        <v>47</v>
      </c>
      <c r="H64" s="114">
        <v>38</v>
      </c>
      <c r="I64" s="140">
        <v>45</v>
      </c>
      <c r="J64" s="115">
        <v>10</v>
      </c>
      <c r="K64" s="116">
        <v>22.222222222222221</v>
      </c>
    </row>
    <row r="65" spans="1:11" ht="14.1" customHeight="1" x14ac:dyDescent="0.2">
      <c r="A65" s="306" t="s">
        <v>297</v>
      </c>
      <c r="B65" s="307" t="s">
        <v>298</v>
      </c>
      <c r="C65" s="308"/>
      <c r="D65" s="113">
        <v>0.83309044982026625</v>
      </c>
      <c r="E65" s="115">
        <v>343</v>
      </c>
      <c r="F65" s="114">
        <v>353</v>
      </c>
      <c r="G65" s="114">
        <v>347</v>
      </c>
      <c r="H65" s="114">
        <v>355</v>
      </c>
      <c r="I65" s="140">
        <v>362</v>
      </c>
      <c r="J65" s="115">
        <v>-19</v>
      </c>
      <c r="K65" s="116">
        <v>-5.2486187845303869</v>
      </c>
    </row>
    <row r="66" spans="1:11" ht="14.1" customHeight="1" x14ac:dyDescent="0.2">
      <c r="A66" s="306">
        <v>82</v>
      </c>
      <c r="B66" s="307" t="s">
        <v>299</v>
      </c>
      <c r="C66" s="308"/>
      <c r="D66" s="113">
        <v>1.6006023511124066</v>
      </c>
      <c r="E66" s="115">
        <v>659</v>
      </c>
      <c r="F66" s="114">
        <v>657</v>
      </c>
      <c r="G66" s="114">
        <v>640</v>
      </c>
      <c r="H66" s="114">
        <v>659</v>
      </c>
      <c r="I66" s="140">
        <v>670</v>
      </c>
      <c r="J66" s="115">
        <v>-11</v>
      </c>
      <c r="K66" s="116">
        <v>-1.6417910447761195</v>
      </c>
    </row>
    <row r="67" spans="1:11" ht="14.1" customHeight="1" x14ac:dyDescent="0.2">
      <c r="A67" s="306" t="s">
        <v>300</v>
      </c>
      <c r="B67" s="307" t="s">
        <v>301</v>
      </c>
      <c r="C67" s="308"/>
      <c r="D67" s="113">
        <v>0.5392013990090353</v>
      </c>
      <c r="E67" s="115">
        <v>222</v>
      </c>
      <c r="F67" s="114">
        <v>203</v>
      </c>
      <c r="G67" s="114">
        <v>191</v>
      </c>
      <c r="H67" s="114">
        <v>203</v>
      </c>
      <c r="I67" s="140">
        <v>202</v>
      </c>
      <c r="J67" s="115">
        <v>20</v>
      </c>
      <c r="K67" s="116">
        <v>9.9009900990099009</v>
      </c>
    </row>
    <row r="68" spans="1:11" ht="14.1" customHeight="1" x14ac:dyDescent="0.2">
      <c r="A68" s="306" t="s">
        <v>302</v>
      </c>
      <c r="B68" s="307" t="s">
        <v>303</v>
      </c>
      <c r="C68" s="308"/>
      <c r="D68" s="113">
        <v>0.70679102302535701</v>
      </c>
      <c r="E68" s="115">
        <v>291</v>
      </c>
      <c r="F68" s="114">
        <v>309</v>
      </c>
      <c r="G68" s="114">
        <v>306</v>
      </c>
      <c r="H68" s="114">
        <v>312</v>
      </c>
      <c r="I68" s="140">
        <v>317</v>
      </c>
      <c r="J68" s="115">
        <v>-26</v>
      </c>
      <c r="K68" s="116">
        <v>-8.2018927444794958</v>
      </c>
    </row>
    <row r="69" spans="1:11" ht="14.1" customHeight="1" x14ac:dyDescent="0.2">
      <c r="A69" s="306">
        <v>83</v>
      </c>
      <c r="B69" s="307" t="s">
        <v>304</v>
      </c>
      <c r="C69" s="308"/>
      <c r="D69" s="113">
        <v>2.3851160983192461</v>
      </c>
      <c r="E69" s="115">
        <v>982</v>
      </c>
      <c r="F69" s="114">
        <v>997</v>
      </c>
      <c r="G69" s="114">
        <v>983</v>
      </c>
      <c r="H69" s="114">
        <v>1024</v>
      </c>
      <c r="I69" s="140">
        <v>1036</v>
      </c>
      <c r="J69" s="115">
        <v>-54</v>
      </c>
      <c r="K69" s="116">
        <v>-5.2123552123552122</v>
      </c>
    </row>
    <row r="70" spans="1:11" ht="14.1" customHeight="1" x14ac:dyDescent="0.2">
      <c r="A70" s="306" t="s">
        <v>305</v>
      </c>
      <c r="B70" s="307" t="s">
        <v>306</v>
      </c>
      <c r="C70" s="308"/>
      <c r="D70" s="113">
        <v>1.3650053434372875</v>
      </c>
      <c r="E70" s="115">
        <v>562</v>
      </c>
      <c r="F70" s="114">
        <v>556</v>
      </c>
      <c r="G70" s="114">
        <v>544</v>
      </c>
      <c r="H70" s="114">
        <v>565</v>
      </c>
      <c r="I70" s="140">
        <v>570</v>
      </c>
      <c r="J70" s="115">
        <v>-8</v>
      </c>
      <c r="K70" s="116">
        <v>-1.4035087719298245</v>
      </c>
    </row>
    <row r="71" spans="1:11" ht="14.1" customHeight="1" x14ac:dyDescent="0.2">
      <c r="A71" s="306"/>
      <c r="B71" s="307" t="s">
        <v>307</v>
      </c>
      <c r="C71" s="308"/>
      <c r="D71" s="113">
        <v>0.97396288739920334</v>
      </c>
      <c r="E71" s="115">
        <v>401</v>
      </c>
      <c r="F71" s="114">
        <v>397</v>
      </c>
      <c r="G71" s="114">
        <v>392</v>
      </c>
      <c r="H71" s="114">
        <v>400</v>
      </c>
      <c r="I71" s="140">
        <v>411</v>
      </c>
      <c r="J71" s="115">
        <v>-10</v>
      </c>
      <c r="K71" s="116">
        <v>-2.4330900243309004</v>
      </c>
    </row>
    <row r="72" spans="1:11" ht="14.1" customHeight="1" x14ac:dyDescent="0.2">
      <c r="A72" s="306">
        <v>84</v>
      </c>
      <c r="B72" s="307" t="s">
        <v>308</v>
      </c>
      <c r="C72" s="308"/>
      <c r="D72" s="113">
        <v>1.4767317594481686</v>
      </c>
      <c r="E72" s="115">
        <v>608</v>
      </c>
      <c r="F72" s="114">
        <v>633</v>
      </c>
      <c r="G72" s="114">
        <v>623</v>
      </c>
      <c r="H72" s="114">
        <v>629</v>
      </c>
      <c r="I72" s="140">
        <v>653</v>
      </c>
      <c r="J72" s="115">
        <v>-45</v>
      </c>
      <c r="K72" s="116">
        <v>-6.8912710566615623</v>
      </c>
    </row>
    <row r="73" spans="1:11" ht="14.1" customHeight="1" x14ac:dyDescent="0.2">
      <c r="A73" s="306" t="s">
        <v>309</v>
      </c>
      <c r="B73" s="307" t="s">
        <v>310</v>
      </c>
      <c r="C73" s="308"/>
      <c r="D73" s="113">
        <v>0.12872826192558048</v>
      </c>
      <c r="E73" s="115">
        <v>53</v>
      </c>
      <c r="F73" s="114">
        <v>57</v>
      </c>
      <c r="G73" s="114">
        <v>47</v>
      </c>
      <c r="H73" s="114">
        <v>51</v>
      </c>
      <c r="I73" s="140">
        <v>52</v>
      </c>
      <c r="J73" s="115">
        <v>1</v>
      </c>
      <c r="K73" s="116">
        <v>1.9230769230769231</v>
      </c>
    </row>
    <row r="74" spans="1:11" ht="14.1" customHeight="1" x14ac:dyDescent="0.2">
      <c r="A74" s="306" t="s">
        <v>311</v>
      </c>
      <c r="B74" s="307" t="s">
        <v>312</v>
      </c>
      <c r="C74" s="308"/>
      <c r="D74" s="113">
        <v>0.11901292140289517</v>
      </c>
      <c r="E74" s="115">
        <v>49</v>
      </c>
      <c r="F74" s="114">
        <v>53</v>
      </c>
      <c r="G74" s="114">
        <v>49</v>
      </c>
      <c r="H74" s="114">
        <v>52</v>
      </c>
      <c r="I74" s="140">
        <v>55</v>
      </c>
      <c r="J74" s="115">
        <v>-6</v>
      </c>
      <c r="K74" s="116">
        <v>-10.909090909090908</v>
      </c>
    </row>
    <row r="75" spans="1:11" ht="14.1" customHeight="1" x14ac:dyDescent="0.2">
      <c r="A75" s="306" t="s">
        <v>313</v>
      </c>
      <c r="B75" s="307" t="s">
        <v>314</v>
      </c>
      <c r="C75" s="308"/>
      <c r="D75" s="113" t="s">
        <v>514</v>
      </c>
      <c r="E75" s="115" t="s">
        <v>514</v>
      </c>
      <c r="F75" s="114">
        <v>5</v>
      </c>
      <c r="G75" s="114">
        <v>5</v>
      </c>
      <c r="H75" s="114">
        <v>6</v>
      </c>
      <c r="I75" s="140">
        <v>6</v>
      </c>
      <c r="J75" s="115" t="s">
        <v>514</v>
      </c>
      <c r="K75" s="116" t="s">
        <v>514</v>
      </c>
    </row>
    <row r="76" spans="1:11" ht="14.1" customHeight="1" x14ac:dyDescent="0.2">
      <c r="A76" s="306">
        <v>91</v>
      </c>
      <c r="B76" s="307" t="s">
        <v>315</v>
      </c>
      <c r="C76" s="308"/>
      <c r="D76" s="113">
        <v>9.4724570096181876E-2</v>
      </c>
      <c r="E76" s="115">
        <v>39</v>
      </c>
      <c r="F76" s="114">
        <v>37</v>
      </c>
      <c r="G76" s="114">
        <v>38</v>
      </c>
      <c r="H76" s="114">
        <v>41</v>
      </c>
      <c r="I76" s="140">
        <v>38</v>
      </c>
      <c r="J76" s="115">
        <v>1</v>
      </c>
      <c r="K76" s="116">
        <v>2.6315789473684212</v>
      </c>
    </row>
    <row r="77" spans="1:11" ht="14.1" customHeight="1" x14ac:dyDescent="0.2">
      <c r="A77" s="306">
        <v>92</v>
      </c>
      <c r="B77" s="307" t="s">
        <v>316</v>
      </c>
      <c r="C77" s="308"/>
      <c r="D77" s="113">
        <v>0.22102399689109103</v>
      </c>
      <c r="E77" s="115">
        <v>91</v>
      </c>
      <c r="F77" s="114">
        <v>87</v>
      </c>
      <c r="G77" s="114">
        <v>83</v>
      </c>
      <c r="H77" s="114">
        <v>87</v>
      </c>
      <c r="I77" s="140">
        <v>90</v>
      </c>
      <c r="J77" s="115">
        <v>1</v>
      </c>
      <c r="K77" s="116">
        <v>1.1111111111111112</v>
      </c>
    </row>
    <row r="78" spans="1:11" ht="14.1" customHeight="1" x14ac:dyDescent="0.2">
      <c r="A78" s="306">
        <v>93</v>
      </c>
      <c r="B78" s="307" t="s">
        <v>317</v>
      </c>
      <c r="C78" s="308"/>
      <c r="D78" s="113">
        <v>0.10929758088020985</v>
      </c>
      <c r="E78" s="115">
        <v>45</v>
      </c>
      <c r="F78" s="114">
        <v>46</v>
      </c>
      <c r="G78" s="114">
        <v>42</v>
      </c>
      <c r="H78" s="114">
        <v>41</v>
      </c>
      <c r="I78" s="140">
        <v>48</v>
      </c>
      <c r="J78" s="115">
        <v>-3</v>
      </c>
      <c r="K78" s="116">
        <v>-6.25</v>
      </c>
    </row>
    <row r="79" spans="1:11" ht="14.1" customHeight="1" x14ac:dyDescent="0.2">
      <c r="A79" s="306">
        <v>94</v>
      </c>
      <c r="B79" s="307" t="s">
        <v>318</v>
      </c>
      <c r="C79" s="308"/>
      <c r="D79" s="113">
        <v>0.55377440979306325</v>
      </c>
      <c r="E79" s="115">
        <v>228</v>
      </c>
      <c r="F79" s="114">
        <v>241</v>
      </c>
      <c r="G79" s="114">
        <v>252</v>
      </c>
      <c r="H79" s="114">
        <v>212</v>
      </c>
      <c r="I79" s="140">
        <v>219</v>
      </c>
      <c r="J79" s="115">
        <v>9</v>
      </c>
      <c r="K79" s="116">
        <v>4.1095890410958908</v>
      </c>
    </row>
    <row r="80" spans="1:11" ht="14.1" customHeight="1" x14ac:dyDescent="0.2">
      <c r="A80" s="306" t="s">
        <v>319</v>
      </c>
      <c r="B80" s="307" t="s">
        <v>320</v>
      </c>
      <c r="C80" s="308"/>
      <c r="D80" s="113">
        <v>1.943068104537064E-2</v>
      </c>
      <c r="E80" s="115">
        <v>8</v>
      </c>
      <c r="F80" s="114">
        <v>8</v>
      </c>
      <c r="G80" s="114">
        <v>9</v>
      </c>
      <c r="H80" s="114">
        <v>6</v>
      </c>
      <c r="I80" s="140">
        <v>6</v>
      </c>
      <c r="J80" s="115">
        <v>2</v>
      </c>
      <c r="K80" s="116">
        <v>33.333333333333336</v>
      </c>
    </row>
    <row r="81" spans="1:11" ht="14.1" customHeight="1" x14ac:dyDescent="0.2">
      <c r="A81" s="310" t="s">
        <v>321</v>
      </c>
      <c r="B81" s="311" t="s">
        <v>334</v>
      </c>
      <c r="C81" s="312"/>
      <c r="D81" s="125">
        <v>3.7914116389779462</v>
      </c>
      <c r="E81" s="143">
        <v>1561</v>
      </c>
      <c r="F81" s="144">
        <v>1611</v>
      </c>
      <c r="G81" s="144">
        <v>1628</v>
      </c>
      <c r="H81" s="144">
        <v>1694</v>
      </c>
      <c r="I81" s="145">
        <v>1604</v>
      </c>
      <c r="J81" s="143">
        <v>-43</v>
      </c>
      <c r="K81" s="146">
        <v>-2.6807980049875311</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12091</v>
      </c>
      <c r="G12" s="536">
        <v>8168</v>
      </c>
      <c r="H12" s="536">
        <v>15307</v>
      </c>
      <c r="I12" s="536">
        <v>9562</v>
      </c>
      <c r="J12" s="537">
        <v>11944</v>
      </c>
      <c r="K12" s="538">
        <v>147</v>
      </c>
      <c r="L12" s="349">
        <v>1.2307434695244475</v>
      </c>
    </row>
    <row r="13" spans="1:17" s="110" customFormat="1" ht="15" customHeight="1" x14ac:dyDescent="0.2">
      <c r="A13" s="350" t="s">
        <v>345</v>
      </c>
      <c r="B13" s="351" t="s">
        <v>346</v>
      </c>
      <c r="C13" s="347"/>
      <c r="D13" s="347"/>
      <c r="E13" s="348"/>
      <c r="F13" s="536">
        <v>6613</v>
      </c>
      <c r="G13" s="536">
        <v>4049</v>
      </c>
      <c r="H13" s="536">
        <v>8332</v>
      </c>
      <c r="I13" s="536">
        <v>5305</v>
      </c>
      <c r="J13" s="537">
        <v>6500</v>
      </c>
      <c r="K13" s="538">
        <v>113</v>
      </c>
      <c r="L13" s="349">
        <v>1.7384615384615385</v>
      </c>
    </row>
    <row r="14" spans="1:17" s="110" customFormat="1" ht="22.5" customHeight="1" x14ac:dyDescent="0.2">
      <c r="A14" s="350"/>
      <c r="B14" s="351" t="s">
        <v>347</v>
      </c>
      <c r="C14" s="347"/>
      <c r="D14" s="347"/>
      <c r="E14" s="348"/>
      <c r="F14" s="536">
        <v>5478</v>
      </c>
      <c r="G14" s="536">
        <v>4119</v>
      </c>
      <c r="H14" s="536">
        <v>6975</v>
      </c>
      <c r="I14" s="536">
        <v>4257</v>
      </c>
      <c r="J14" s="537">
        <v>5444</v>
      </c>
      <c r="K14" s="538">
        <v>34</v>
      </c>
      <c r="L14" s="349">
        <v>0.62454077883908887</v>
      </c>
    </row>
    <row r="15" spans="1:17" s="110" customFormat="1" ht="15" customHeight="1" x14ac:dyDescent="0.2">
      <c r="A15" s="350" t="s">
        <v>348</v>
      </c>
      <c r="B15" s="351" t="s">
        <v>108</v>
      </c>
      <c r="C15" s="347"/>
      <c r="D15" s="347"/>
      <c r="E15" s="348"/>
      <c r="F15" s="536">
        <v>2750</v>
      </c>
      <c r="G15" s="536">
        <v>2058</v>
      </c>
      <c r="H15" s="536">
        <v>7200</v>
      </c>
      <c r="I15" s="536">
        <v>2088</v>
      </c>
      <c r="J15" s="537">
        <v>2764</v>
      </c>
      <c r="K15" s="538">
        <v>-14</v>
      </c>
      <c r="L15" s="349">
        <v>-0.50651230101302458</v>
      </c>
    </row>
    <row r="16" spans="1:17" s="110" customFormat="1" ht="15" customHeight="1" x14ac:dyDescent="0.2">
      <c r="A16" s="350"/>
      <c r="B16" s="351" t="s">
        <v>109</v>
      </c>
      <c r="C16" s="347"/>
      <c r="D16" s="347"/>
      <c r="E16" s="348"/>
      <c r="F16" s="536">
        <v>7939</v>
      </c>
      <c r="G16" s="536">
        <v>5347</v>
      </c>
      <c r="H16" s="536">
        <v>7162</v>
      </c>
      <c r="I16" s="536">
        <v>6438</v>
      </c>
      <c r="J16" s="537">
        <v>8003</v>
      </c>
      <c r="K16" s="538">
        <v>-64</v>
      </c>
      <c r="L16" s="349">
        <v>-0.79970011245782835</v>
      </c>
    </row>
    <row r="17" spans="1:12" s="110" customFormat="1" ht="15" customHeight="1" x14ac:dyDescent="0.2">
      <c r="A17" s="350"/>
      <c r="B17" s="351" t="s">
        <v>110</v>
      </c>
      <c r="C17" s="347"/>
      <c r="D17" s="347"/>
      <c r="E17" s="348"/>
      <c r="F17" s="536">
        <v>1295</v>
      </c>
      <c r="G17" s="536">
        <v>661</v>
      </c>
      <c r="H17" s="536">
        <v>848</v>
      </c>
      <c r="I17" s="536">
        <v>933</v>
      </c>
      <c r="J17" s="537">
        <v>1060</v>
      </c>
      <c r="K17" s="538">
        <v>235</v>
      </c>
      <c r="L17" s="349">
        <v>22.169811320754718</v>
      </c>
    </row>
    <row r="18" spans="1:12" s="110" customFormat="1" ht="15" customHeight="1" x14ac:dyDescent="0.2">
      <c r="A18" s="350"/>
      <c r="B18" s="351" t="s">
        <v>111</v>
      </c>
      <c r="C18" s="347"/>
      <c r="D18" s="347"/>
      <c r="E18" s="348"/>
      <c r="F18" s="536">
        <v>107</v>
      </c>
      <c r="G18" s="536">
        <v>102</v>
      </c>
      <c r="H18" s="536">
        <v>97</v>
      </c>
      <c r="I18" s="536">
        <v>103</v>
      </c>
      <c r="J18" s="537">
        <v>117</v>
      </c>
      <c r="K18" s="538">
        <v>-10</v>
      </c>
      <c r="L18" s="349">
        <v>-8.5470085470085468</v>
      </c>
    </row>
    <row r="19" spans="1:12" s="110" customFormat="1" ht="15" customHeight="1" x14ac:dyDescent="0.2">
      <c r="A19" s="118" t="s">
        <v>113</v>
      </c>
      <c r="B19" s="119" t="s">
        <v>181</v>
      </c>
      <c r="C19" s="347"/>
      <c r="D19" s="347"/>
      <c r="E19" s="348"/>
      <c r="F19" s="536">
        <v>8070</v>
      </c>
      <c r="G19" s="536">
        <v>5081</v>
      </c>
      <c r="H19" s="536">
        <v>11380</v>
      </c>
      <c r="I19" s="536">
        <v>6158</v>
      </c>
      <c r="J19" s="537">
        <v>8127</v>
      </c>
      <c r="K19" s="538">
        <v>-57</v>
      </c>
      <c r="L19" s="349">
        <v>-0.70136581764488737</v>
      </c>
    </row>
    <row r="20" spans="1:12" s="110" customFormat="1" ht="15" customHeight="1" x14ac:dyDescent="0.2">
      <c r="A20" s="118"/>
      <c r="B20" s="119" t="s">
        <v>182</v>
      </c>
      <c r="C20" s="347"/>
      <c r="D20" s="347"/>
      <c r="E20" s="348"/>
      <c r="F20" s="536">
        <v>4021</v>
      </c>
      <c r="G20" s="536">
        <v>3087</v>
      </c>
      <c r="H20" s="536">
        <v>3927</v>
      </c>
      <c r="I20" s="536">
        <v>3404</v>
      </c>
      <c r="J20" s="537">
        <v>3817</v>
      </c>
      <c r="K20" s="538">
        <v>204</v>
      </c>
      <c r="L20" s="349">
        <v>5.3445113963845952</v>
      </c>
    </row>
    <row r="21" spans="1:12" s="110" customFormat="1" ht="15" customHeight="1" x14ac:dyDescent="0.2">
      <c r="A21" s="118" t="s">
        <v>113</v>
      </c>
      <c r="B21" s="119" t="s">
        <v>116</v>
      </c>
      <c r="C21" s="347"/>
      <c r="D21" s="347"/>
      <c r="E21" s="348"/>
      <c r="F21" s="536">
        <v>9728</v>
      </c>
      <c r="G21" s="536">
        <v>6422</v>
      </c>
      <c r="H21" s="536">
        <v>12551</v>
      </c>
      <c r="I21" s="536">
        <v>7211</v>
      </c>
      <c r="J21" s="537">
        <v>9555</v>
      </c>
      <c r="K21" s="538">
        <v>173</v>
      </c>
      <c r="L21" s="349">
        <v>1.8105703819989534</v>
      </c>
    </row>
    <row r="22" spans="1:12" s="110" customFormat="1" ht="15" customHeight="1" x14ac:dyDescent="0.2">
      <c r="A22" s="118"/>
      <c r="B22" s="119" t="s">
        <v>117</v>
      </c>
      <c r="C22" s="347"/>
      <c r="D22" s="347"/>
      <c r="E22" s="348"/>
      <c r="F22" s="536">
        <v>2359</v>
      </c>
      <c r="G22" s="536">
        <v>1737</v>
      </c>
      <c r="H22" s="536">
        <v>2750</v>
      </c>
      <c r="I22" s="536">
        <v>2341</v>
      </c>
      <c r="J22" s="537">
        <v>2383</v>
      </c>
      <c r="K22" s="538">
        <v>-24</v>
      </c>
      <c r="L22" s="349">
        <v>-1.0071338648762065</v>
      </c>
    </row>
    <row r="23" spans="1:12" s="110" customFormat="1" ht="15" customHeight="1" x14ac:dyDescent="0.2">
      <c r="A23" s="352" t="s">
        <v>348</v>
      </c>
      <c r="B23" s="353" t="s">
        <v>193</v>
      </c>
      <c r="C23" s="354"/>
      <c r="D23" s="354"/>
      <c r="E23" s="355"/>
      <c r="F23" s="539">
        <v>226</v>
      </c>
      <c r="G23" s="539">
        <v>411</v>
      </c>
      <c r="H23" s="539">
        <v>3438</v>
      </c>
      <c r="I23" s="539">
        <v>129</v>
      </c>
      <c r="J23" s="540">
        <v>253</v>
      </c>
      <c r="K23" s="541">
        <v>-27</v>
      </c>
      <c r="L23" s="356">
        <v>-10.671936758893281</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30.1</v>
      </c>
      <c r="G25" s="542">
        <v>37.200000000000003</v>
      </c>
      <c r="H25" s="542">
        <v>41.1</v>
      </c>
      <c r="I25" s="542">
        <v>39.9</v>
      </c>
      <c r="J25" s="542">
        <v>32.9</v>
      </c>
      <c r="K25" s="543" t="s">
        <v>350</v>
      </c>
      <c r="L25" s="364">
        <v>-2.7999999999999972</v>
      </c>
    </row>
    <row r="26" spans="1:12" s="110" customFormat="1" ht="15" customHeight="1" x14ac:dyDescent="0.2">
      <c r="A26" s="365" t="s">
        <v>105</v>
      </c>
      <c r="B26" s="366" t="s">
        <v>346</v>
      </c>
      <c r="C26" s="362"/>
      <c r="D26" s="362"/>
      <c r="E26" s="363"/>
      <c r="F26" s="542">
        <v>29.5</v>
      </c>
      <c r="G26" s="542">
        <v>34.6</v>
      </c>
      <c r="H26" s="542">
        <v>39.700000000000003</v>
      </c>
      <c r="I26" s="542">
        <v>38.4</v>
      </c>
      <c r="J26" s="544">
        <v>30.8</v>
      </c>
      <c r="K26" s="543" t="s">
        <v>350</v>
      </c>
      <c r="L26" s="364">
        <v>-1.3000000000000007</v>
      </c>
    </row>
    <row r="27" spans="1:12" s="110" customFormat="1" ht="15" customHeight="1" x14ac:dyDescent="0.2">
      <c r="A27" s="365"/>
      <c r="B27" s="366" t="s">
        <v>347</v>
      </c>
      <c r="C27" s="362"/>
      <c r="D27" s="362"/>
      <c r="E27" s="363"/>
      <c r="F27" s="542">
        <v>30.9</v>
      </c>
      <c r="G27" s="542">
        <v>39.799999999999997</v>
      </c>
      <c r="H27" s="542">
        <v>42.8</v>
      </c>
      <c r="I27" s="542">
        <v>41.8</v>
      </c>
      <c r="J27" s="542">
        <v>35.5</v>
      </c>
      <c r="K27" s="543" t="s">
        <v>350</v>
      </c>
      <c r="L27" s="364">
        <v>-4.6000000000000014</v>
      </c>
    </row>
    <row r="28" spans="1:12" s="110" customFormat="1" ht="15" customHeight="1" x14ac:dyDescent="0.2">
      <c r="A28" s="365" t="s">
        <v>113</v>
      </c>
      <c r="B28" s="366" t="s">
        <v>108</v>
      </c>
      <c r="C28" s="362"/>
      <c r="D28" s="362"/>
      <c r="E28" s="363"/>
      <c r="F28" s="542">
        <v>41.3</v>
      </c>
      <c r="G28" s="542">
        <v>45.5</v>
      </c>
      <c r="H28" s="542">
        <v>49.2</v>
      </c>
      <c r="I28" s="542">
        <v>53.1</v>
      </c>
      <c r="J28" s="542">
        <v>41.9</v>
      </c>
      <c r="K28" s="543" t="s">
        <v>350</v>
      </c>
      <c r="L28" s="364">
        <v>-0.60000000000000142</v>
      </c>
    </row>
    <row r="29" spans="1:12" s="110" customFormat="1" ht="11.25" x14ac:dyDescent="0.2">
      <c r="A29" s="365"/>
      <c r="B29" s="366" t="s">
        <v>109</v>
      </c>
      <c r="C29" s="362"/>
      <c r="D29" s="362"/>
      <c r="E29" s="363"/>
      <c r="F29" s="542">
        <v>27.8</v>
      </c>
      <c r="G29" s="542">
        <v>35.200000000000003</v>
      </c>
      <c r="H29" s="542">
        <v>37.9</v>
      </c>
      <c r="I29" s="542">
        <v>36.700000000000003</v>
      </c>
      <c r="J29" s="544">
        <v>31.5</v>
      </c>
      <c r="K29" s="543" t="s">
        <v>350</v>
      </c>
      <c r="L29" s="364">
        <v>-3.6999999999999993</v>
      </c>
    </row>
    <row r="30" spans="1:12" s="110" customFormat="1" ht="15" customHeight="1" x14ac:dyDescent="0.2">
      <c r="A30" s="365"/>
      <c r="B30" s="366" t="s">
        <v>110</v>
      </c>
      <c r="C30" s="362"/>
      <c r="D30" s="362"/>
      <c r="E30" s="363"/>
      <c r="F30" s="542">
        <v>22.2</v>
      </c>
      <c r="G30" s="542">
        <v>31.5</v>
      </c>
      <c r="H30" s="542">
        <v>32.5</v>
      </c>
      <c r="I30" s="542">
        <v>34.700000000000003</v>
      </c>
      <c r="J30" s="542">
        <v>22.8</v>
      </c>
      <c r="K30" s="543" t="s">
        <v>350</v>
      </c>
      <c r="L30" s="364">
        <v>-0.60000000000000142</v>
      </c>
    </row>
    <row r="31" spans="1:12" s="110" customFormat="1" ht="15" customHeight="1" x14ac:dyDescent="0.2">
      <c r="A31" s="365"/>
      <c r="B31" s="366" t="s">
        <v>111</v>
      </c>
      <c r="C31" s="362"/>
      <c r="D31" s="362"/>
      <c r="E31" s="363"/>
      <c r="F31" s="542">
        <v>31.8</v>
      </c>
      <c r="G31" s="542">
        <v>42.2</v>
      </c>
      <c r="H31" s="542">
        <v>46.4</v>
      </c>
      <c r="I31" s="542">
        <v>34</v>
      </c>
      <c r="J31" s="542">
        <v>30.8</v>
      </c>
      <c r="K31" s="543" t="s">
        <v>350</v>
      </c>
      <c r="L31" s="364">
        <v>1</v>
      </c>
    </row>
    <row r="32" spans="1:12" s="110" customFormat="1" ht="15" customHeight="1" x14ac:dyDescent="0.2">
      <c r="A32" s="367" t="s">
        <v>113</v>
      </c>
      <c r="B32" s="368" t="s">
        <v>181</v>
      </c>
      <c r="C32" s="362"/>
      <c r="D32" s="362"/>
      <c r="E32" s="363"/>
      <c r="F32" s="542">
        <v>28.2</v>
      </c>
      <c r="G32" s="542">
        <v>33.200000000000003</v>
      </c>
      <c r="H32" s="542">
        <v>39.200000000000003</v>
      </c>
      <c r="I32" s="542">
        <v>38.5</v>
      </c>
      <c r="J32" s="544">
        <v>30.8</v>
      </c>
      <c r="K32" s="543" t="s">
        <v>350</v>
      </c>
      <c r="L32" s="364">
        <v>-2.6000000000000014</v>
      </c>
    </row>
    <row r="33" spans="1:12" s="110" customFormat="1" ht="15" customHeight="1" x14ac:dyDescent="0.2">
      <c r="A33" s="367"/>
      <c r="B33" s="368" t="s">
        <v>182</v>
      </c>
      <c r="C33" s="362"/>
      <c r="D33" s="362"/>
      <c r="E33" s="363"/>
      <c r="F33" s="542">
        <v>33.799999999999997</v>
      </c>
      <c r="G33" s="542">
        <v>43.2</v>
      </c>
      <c r="H33" s="542">
        <v>44.9</v>
      </c>
      <c r="I33" s="542">
        <v>42.4</v>
      </c>
      <c r="J33" s="542">
        <v>37.4</v>
      </c>
      <c r="K33" s="543" t="s">
        <v>350</v>
      </c>
      <c r="L33" s="364">
        <v>-3.6000000000000014</v>
      </c>
    </row>
    <row r="34" spans="1:12" s="369" customFormat="1" ht="15" customHeight="1" x14ac:dyDescent="0.2">
      <c r="A34" s="367" t="s">
        <v>113</v>
      </c>
      <c r="B34" s="368" t="s">
        <v>116</v>
      </c>
      <c r="C34" s="362"/>
      <c r="D34" s="362"/>
      <c r="E34" s="363"/>
      <c r="F34" s="542">
        <v>27.2</v>
      </c>
      <c r="G34" s="542">
        <v>34.5</v>
      </c>
      <c r="H34" s="542">
        <v>38.700000000000003</v>
      </c>
      <c r="I34" s="542">
        <v>36.200000000000003</v>
      </c>
      <c r="J34" s="542">
        <v>29.5</v>
      </c>
      <c r="K34" s="543" t="s">
        <v>350</v>
      </c>
      <c r="L34" s="364">
        <v>-2.3000000000000007</v>
      </c>
    </row>
    <row r="35" spans="1:12" s="369" customFormat="1" ht="11.25" x14ac:dyDescent="0.2">
      <c r="A35" s="370"/>
      <c r="B35" s="371" t="s">
        <v>117</v>
      </c>
      <c r="C35" s="372"/>
      <c r="D35" s="372"/>
      <c r="E35" s="373"/>
      <c r="F35" s="545">
        <v>41.8</v>
      </c>
      <c r="G35" s="545">
        <v>46.6</v>
      </c>
      <c r="H35" s="545">
        <v>49.7</v>
      </c>
      <c r="I35" s="545">
        <v>50.9</v>
      </c>
      <c r="J35" s="546">
        <v>46.6</v>
      </c>
      <c r="K35" s="547" t="s">
        <v>350</v>
      </c>
      <c r="L35" s="374">
        <v>-4.8000000000000043</v>
      </c>
    </row>
    <row r="36" spans="1:12" s="369" customFormat="1" ht="15.95" customHeight="1" x14ac:dyDescent="0.2">
      <c r="A36" s="375" t="s">
        <v>351</v>
      </c>
      <c r="B36" s="376"/>
      <c r="C36" s="377"/>
      <c r="D36" s="376"/>
      <c r="E36" s="378"/>
      <c r="F36" s="548">
        <v>11788</v>
      </c>
      <c r="G36" s="548">
        <v>7687</v>
      </c>
      <c r="H36" s="548">
        <v>11352</v>
      </c>
      <c r="I36" s="548">
        <v>9369</v>
      </c>
      <c r="J36" s="548">
        <v>11619</v>
      </c>
      <c r="K36" s="549">
        <v>169</v>
      </c>
      <c r="L36" s="380">
        <v>1.4545141578449092</v>
      </c>
    </row>
    <row r="37" spans="1:12" s="369" customFormat="1" ht="15.95" customHeight="1" x14ac:dyDescent="0.2">
      <c r="A37" s="381"/>
      <c r="B37" s="382" t="s">
        <v>113</v>
      </c>
      <c r="C37" s="382" t="s">
        <v>352</v>
      </c>
      <c r="D37" s="382"/>
      <c r="E37" s="383"/>
      <c r="F37" s="548">
        <v>3549</v>
      </c>
      <c r="G37" s="548">
        <v>2861</v>
      </c>
      <c r="H37" s="548">
        <v>4668</v>
      </c>
      <c r="I37" s="548">
        <v>3737</v>
      </c>
      <c r="J37" s="548">
        <v>3827</v>
      </c>
      <c r="K37" s="549">
        <v>-278</v>
      </c>
      <c r="L37" s="380">
        <v>-7.2641755944604132</v>
      </c>
    </row>
    <row r="38" spans="1:12" s="369" customFormat="1" ht="15.95" customHeight="1" x14ac:dyDescent="0.2">
      <c r="A38" s="381"/>
      <c r="B38" s="384" t="s">
        <v>105</v>
      </c>
      <c r="C38" s="384" t="s">
        <v>106</v>
      </c>
      <c r="D38" s="385"/>
      <c r="E38" s="383"/>
      <c r="F38" s="548">
        <v>6460</v>
      </c>
      <c r="G38" s="548">
        <v>3846</v>
      </c>
      <c r="H38" s="548">
        <v>6115</v>
      </c>
      <c r="I38" s="548">
        <v>5227</v>
      </c>
      <c r="J38" s="550">
        <v>6320</v>
      </c>
      <c r="K38" s="549">
        <v>140</v>
      </c>
      <c r="L38" s="380">
        <v>2.2151898734177213</v>
      </c>
    </row>
    <row r="39" spans="1:12" s="369" customFormat="1" ht="15.95" customHeight="1" x14ac:dyDescent="0.2">
      <c r="A39" s="381"/>
      <c r="B39" s="385"/>
      <c r="C39" s="382" t="s">
        <v>353</v>
      </c>
      <c r="D39" s="385"/>
      <c r="E39" s="383"/>
      <c r="F39" s="548">
        <v>1904</v>
      </c>
      <c r="G39" s="548">
        <v>1331</v>
      </c>
      <c r="H39" s="548">
        <v>2425</v>
      </c>
      <c r="I39" s="548">
        <v>2006</v>
      </c>
      <c r="J39" s="548">
        <v>1946</v>
      </c>
      <c r="K39" s="549">
        <v>-42</v>
      </c>
      <c r="L39" s="380">
        <v>-2.1582733812949639</v>
      </c>
    </row>
    <row r="40" spans="1:12" s="369" customFormat="1" ht="15.95" customHeight="1" x14ac:dyDescent="0.2">
      <c r="A40" s="381"/>
      <c r="B40" s="384"/>
      <c r="C40" s="384" t="s">
        <v>107</v>
      </c>
      <c r="D40" s="385"/>
      <c r="E40" s="383"/>
      <c r="F40" s="548">
        <v>5328</v>
      </c>
      <c r="G40" s="548">
        <v>3841</v>
      </c>
      <c r="H40" s="548">
        <v>5237</v>
      </c>
      <c r="I40" s="548">
        <v>4142</v>
      </c>
      <c r="J40" s="548">
        <v>5299</v>
      </c>
      <c r="K40" s="549">
        <v>29</v>
      </c>
      <c r="L40" s="380">
        <v>0.54727307039063977</v>
      </c>
    </row>
    <row r="41" spans="1:12" s="369" customFormat="1" ht="24" customHeight="1" x14ac:dyDescent="0.2">
      <c r="A41" s="381"/>
      <c r="B41" s="385"/>
      <c r="C41" s="382" t="s">
        <v>353</v>
      </c>
      <c r="D41" s="385"/>
      <c r="E41" s="383"/>
      <c r="F41" s="548">
        <v>1645</v>
      </c>
      <c r="G41" s="548">
        <v>1530</v>
      </c>
      <c r="H41" s="548">
        <v>2243</v>
      </c>
      <c r="I41" s="548">
        <v>1731</v>
      </c>
      <c r="J41" s="550">
        <v>1881</v>
      </c>
      <c r="K41" s="549">
        <v>-236</v>
      </c>
      <c r="L41" s="380">
        <v>-12.546517809675704</v>
      </c>
    </row>
    <row r="42" spans="1:12" s="110" customFormat="1" ht="15" customHeight="1" x14ac:dyDescent="0.2">
      <c r="A42" s="381"/>
      <c r="B42" s="384" t="s">
        <v>113</v>
      </c>
      <c r="C42" s="384" t="s">
        <v>354</v>
      </c>
      <c r="D42" s="385"/>
      <c r="E42" s="383"/>
      <c r="F42" s="548">
        <v>2510</v>
      </c>
      <c r="G42" s="548">
        <v>1651</v>
      </c>
      <c r="H42" s="548">
        <v>3582</v>
      </c>
      <c r="I42" s="548">
        <v>1941</v>
      </c>
      <c r="J42" s="548">
        <v>2510</v>
      </c>
      <c r="K42" s="549">
        <v>0</v>
      </c>
      <c r="L42" s="380">
        <v>0</v>
      </c>
    </row>
    <row r="43" spans="1:12" s="110" customFormat="1" ht="15" customHeight="1" x14ac:dyDescent="0.2">
      <c r="A43" s="381"/>
      <c r="B43" s="385"/>
      <c r="C43" s="382" t="s">
        <v>353</v>
      </c>
      <c r="D43" s="385"/>
      <c r="E43" s="383"/>
      <c r="F43" s="548">
        <v>1037</v>
      </c>
      <c r="G43" s="548">
        <v>752</v>
      </c>
      <c r="H43" s="548">
        <v>1762</v>
      </c>
      <c r="I43" s="548">
        <v>1031</v>
      </c>
      <c r="J43" s="548">
        <v>1052</v>
      </c>
      <c r="K43" s="549">
        <v>-15</v>
      </c>
      <c r="L43" s="380">
        <v>-1.4258555133079849</v>
      </c>
    </row>
    <row r="44" spans="1:12" s="110" customFormat="1" ht="15" customHeight="1" x14ac:dyDescent="0.2">
      <c r="A44" s="381"/>
      <c r="B44" s="384"/>
      <c r="C44" s="366" t="s">
        <v>109</v>
      </c>
      <c r="D44" s="385"/>
      <c r="E44" s="383"/>
      <c r="F44" s="548">
        <v>7876</v>
      </c>
      <c r="G44" s="548">
        <v>5273</v>
      </c>
      <c r="H44" s="548">
        <v>6828</v>
      </c>
      <c r="I44" s="548">
        <v>6396</v>
      </c>
      <c r="J44" s="550">
        <v>7933</v>
      </c>
      <c r="K44" s="549">
        <v>-57</v>
      </c>
      <c r="L44" s="380">
        <v>-0.71851758477246941</v>
      </c>
    </row>
    <row r="45" spans="1:12" s="110" customFormat="1" ht="15" customHeight="1" x14ac:dyDescent="0.2">
      <c r="A45" s="381"/>
      <c r="B45" s="385"/>
      <c r="C45" s="382" t="s">
        <v>353</v>
      </c>
      <c r="D45" s="385"/>
      <c r="E45" s="383"/>
      <c r="F45" s="548">
        <v>2190</v>
      </c>
      <c r="G45" s="548">
        <v>1858</v>
      </c>
      <c r="H45" s="548">
        <v>2586</v>
      </c>
      <c r="I45" s="548">
        <v>2349</v>
      </c>
      <c r="J45" s="548">
        <v>2498</v>
      </c>
      <c r="K45" s="549">
        <v>-308</v>
      </c>
      <c r="L45" s="380">
        <v>-12.32986389111289</v>
      </c>
    </row>
    <row r="46" spans="1:12" s="110" customFormat="1" ht="15" customHeight="1" x14ac:dyDescent="0.2">
      <c r="A46" s="381"/>
      <c r="B46" s="384"/>
      <c r="C46" s="366" t="s">
        <v>110</v>
      </c>
      <c r="D46" s="385"/>
      <c r="E46" s="383"/>
      <c r="F46" s="548">
        <v>1295</v>
      </c>
      <c r="G46" s="548">
        <v>661</v>
      </c>
      <c r="H46" s="548">
        <v>845</v>
      </c>
      <c r="I46" s="548">
        <v>929</v>
      </c>
      <c r="J46" s="548">
        <v>1059</v>
      </c>
      <c r="K46" s="549">
        <v>236</v>
      </c>
      <c r="L46" s="380">
        <v>22.285174693106704</v>
      </c>
    </row>
    <row r="47" spans="1:12" s="110" customFormat="1" ht="15" customHeight="1" x14ac:dyDescent="0.2">
      <c r="A47" s="381"/>
      <c r="B47" s="385"/>
      <c r="C47" s="382" t="s">
        <v>353</v>
      </c>
      <c r="D47" s="385"/>
      <c r="E47" s="383"/>
      <c r="F47" s="548">
        <v>288</v>
      </c>
      <c r="G47" s="548">
        <v>208</v>
      </c>
      <c r="H47" s="548">
        <v>275</v>
      </c>
      <c r="I47" s="548">
        <v>322</v>
      </c>
      <c r="J47" s="550">
        <v>241</v>
      </c>
      <c r="K47" s="549">
        <v>47</v>
      </c>
      <c r="L47" s="380">
        <v>19.502074688796682</v>
      </c>
    </row>
    <row r="48" spans="1:12" s="110" customFormat="1" ht="15" customHeight="1" x14ac:dyDescent="0.2">
      <c r="A48" s="381"/>
      <c r="B48" s="385"/>
      <c r="C48" s="366" t="s">
        <v>111</v>
      </c>
      <c r="D48" s="386"/>
      <c r="E48" s="387"/>
      <c r="F48" s="548">
        <v>107</v>
      </c>
      <c r="G48" s="548">
        <v>102</v>
      </c>
      <c r="H48" s="548">
        <v>97</v>
      </c>
      <c r="I48" s="548">
        <v>103</v>
      </c>
      <c r="J48" s="548">
        <v>117</v>
      </c>
      <c r="K48" s="549">
        <v>-10</v>
      </c>
      <c r="L48" s="380">
        <v>-8.5470085470085468</v>
      </c>
    </row>
    <row r="49" spans="1:12" s="110" customFormat="1" ht="15" customHeight="1" x14ac:dyDescent="0.2">
      <c r="A49" s="381"/>
      <c r="B49" s="385"/>
      <c r="C49" s="382" t="s">
        <v>353</v>
      </c>
      <c r="D49" s="385"/>
      <c r="E49" s="383"/>
      <c r="F49" s="548">
        <v>34</v>
      </c>
      <c r="G49" s="548">
        <v>43</v>
      </c>
      <c r="H49" s="548">
        <v>45</v>
      </c>
      <c r="I49" s="548">
        <v>35</v>
      </c>
      <c r="J49" s="548">
        <v>36</v>
      </c>
      <c r="K49" s="549">
        <v>-2</v>
      </c>
      <c r="L49" s="380">
        <v>-5.5555555555555554</v>
      </c>
    </row>
    <row r="50" spans="1:12" s="110" customFormat="1" ht="15" customHeight="1" x14ac:dyDescent="0.2">
      <c r="A50" s="381"/>
      <c r="B50" s="384" t="s">
        <v>113</v>
      </c>
      <c r="C50" s="382" t="s">
        <v>181</v>
      </c>
      <c r="D50" s="385"/>
      <c r="E50" s="383"/>
      <c r="F50" s="548">
        <v>7779</v>
      </c>
      <c r="G50" s="548">
        <v>4615</v>
      </c>
      <c r="H50" s="548">
        <v>7565</v>
      </c>
      <c r="I50" s="548">
        <v>5979</v>
      </c>
      <c r="J50" s="550">
        <v>7815</v>
      </c>
      <c r="K50" s="549">
        <v>-36</v>
      </c>
      <c r="L50" s="380">
        <v>-0.46065259117082535</v>
      </c>
    </row>
    <row r="51" spans="1:12" s="110" customFormat="1" ht="15" customHeight="1" x14ac:dyDescent="0.2">
      <c r="A51" s="381"/>
      <c r="B51" s="385"/>
      <c r="C51" s="382" t="s">
        <v>353</v>
      </c>
      <c r="D51" s="385"/>
      <c r="E51" s="383"/>
      <c r="F51" s="548">
        <v>2193</v>
      </c>
      <c r="G51" s="548">
        <v>1533</v>
      </c>
      <c r="H51" s="548">
        <v>2968</v>
      </c>
      <c r="I51" s="548">
        <v>2300</v>
      </c>
      <c r="J51" s="548">
        <v>2405</v>
      </c>
      <c r="K51" s="549">
        <v>-212</v>
      </c>
      <c r="L51" s="380">
        <v>-8.8149688149688146</v>
      </c>
    </row>
    <row r="52" spans="1:12" s="110" customFormat="1" ht="15" customHeight="1" x14ac:dyDescent="0.2">
      <c r="A52" s="381"/>
      <c r="B52" s="384"/>
      <c r="C52" s="382" t="s">
        <v>182</v>
      </c>
      <c r="D52" s="385"/>
      <c r="E52" s="383"/>
      <c r="F52" s="548">
        <v>4009</v>
      </c>
      <c r="G52" s="548">
        <v>3072</v>
      </c>
      <c r="H52" s="548">
        <v>3787</v>
      </c>
      <c r="I52" s="548">
        <v>3390</v>
      </c>
      <c r="J52" s="548">
        <v>3804</v>
      </c>
      <c r="K52" s="549">
        <v>205</v>
      </c>
      <c r="L52" s="380">
        <v>5.3890641430073609</v>
      </c>
    </row>
    <row r="53" spans="1:12" s="269" customFormat="1" ht="11.25" customHeight="1" x14ac:dyDescent="0.2">
      <c r="A53" s="381"/>
      <c r="B53" s="385"/>
      <c r="C53" s="382" t="s">
        <v>353</v>
      </c>
      <c r="D53" s="385"/>
      <c r="E53" s="383"/>
      <c r="F53" s="548">
        <v>1356</v>
      </c>
      <c r="G53" s="548">
        <v>1328</v>
      </c>
      <c r="H53" s="548">
        <v>1700</v>
      </c>
      <c r="I53" s="548">
        <v>1437</v>
      </c>
      <c r="J53" s="550">
        <v>1422</v>
      </c>
      <c r="K53" s="549">
        <v>-66</v>
      </c>
      <c r="L53" s="380">
        <v>-4.6413502109704643</v>
      </c>
    </row>
    <row r="54" spans="1:12" s="151" customFormat="1" ht="12.75" customHeight="1" x14ac:dyDescent="0.2">
      <c r="A54" s="381"/>
      <c r="B54" s="384" t="s">
        <v>113</v>
      </c>
      <c r="C54" s="384" t="s">
        <v>116</v>
      </c>
      <c r="D54" s="385"/>
      <c r="E54" s="383"/>
      <c r="F54" s="548">
        <v>9452</v>
      </c>
      <c r="G54" s="548">
        <v>5997</v>
      </c>
      <c r="H54" s="548">
        <v>8856</v>
      </c>
      <c r="I54" s="548">
        <v>7036</v>
      </c>
      <c r="J54" s="548">
        <v>9268</v>
      </c>
      <c r="K54" s="549">
        <v>184</v>
      </c>
      <c r="L54" s="380">
        <v>1.9853258523953388</v>
      </c>
    </row>
    <row r="55" spans="1:12" ht="11.25" x14ac:dyDescent="0.2">
      <c r="A55" s="381"/>
      <c r="B55" s="385"/>
      <c r="C55" s="382" t="s">
        <v>353</v>
      </c>
      <c r="D55" s="385"/>
      <c r="E55" s="383"/>
      <c r="F55" s="548">
        <v>2573</v>
      </c>
      <c r="G55" s="548">
        <v>2071</v>
      </c>
      <c r="H55" s="548">
        <v>3428</v>
      </c>
      <c r="I55" s="548">
        <v>2550</v>
      </c>
      <c r="J55" s="548">
        <v>2732</v>
      </c>
      <c r="K55" s="549">
        <v>-159</v>
      </c>
      <c r="L55" s="380">
        <v>-5.8199121522693993</v>
      </c>
    </row>
    <row r="56" spans="1:12" ht="14.25" customHeight="1" x14ac:dyDescent="0.2">
      <c r="A56" s="381"/>
      <c r="B56" s="385"/>
      <c r="C56" s="384" t="s">
        <v>117</v>
      </c>
      <c r="D56" s="385"/>
      <c r="E56" s="383"/>
      <c r="F56" s="548">
        <v>2332</v>
      </c>
      <c r="G56" s="548">
        <v>1681</v>
      </c>
      <c r="H56" s="548">
        <v>2491</v>
      </c>
      <c r="I56" s="548">
        <v>2323</v>
      </c>
      <c r="J56" s="548">
        <v>2346</v>
      </c>
      <c r="K56" s="549">
        <v>-14</v>
      </c>
      <c r="L56" s="380">
        <v>-0.5967604433077579</v>
      </c>
    </row>
    <row r="57" spans="1:12" ht="18.75" customHeight="1" x14ac:dyDescent="0.2">
      <c r="A57" s="388"/>
      <c r="B57" s="389"/>
      <c r="C57" s="390" t="s">
        <v>353</v>
      </c>
      <c r="D57" s="389"/>
      <c r="E57" s="391"/>
      <c r="F57" s="551">
        <v>975</v>
      </c>
      <c r="G57" s="552">
        <v>784</v>
      </c>
      <c r="H57" s="552">
        <v>1237</v>
      </c>
      <c r="I57" s="552">
        <v>1182</v>
      </c>
      <c r="J57" s="552">
        <v>1094</v>
      </c>
      <c r="K57" s="553">
        <f t="shared" ref="K57" si="0">IF(OR(F57=".",J57=".")=TRUE,".",IF(OR(F57="*",J57="*")=TRUE,"*",IF(AND(F57="-",J57="-")=TRUE,"-",IF(AND(ISNUMBER(J57),ISNUMBER(F57))=TRUE,IF(F57-J57=0,0,F57-J57),IF(ISNUMBER(F57)=TRUE,F57,-J57)))))</f>
        <v>-119</v>
      </c>
      <c r="L57" s="392">
        <f t="shared" ref="L57" si="1">IF(K57 =".",".",IF(K57 ="*","*",IF(K57="-","-",IF(K57=0,0,IF(OR(J57="-",J57=".",F57="-",F57=".")=TRUE,"X",IF(J57=0,"0,0",IF(ABS(K57*100/J57)&gt;250,".X",(K57*100/J57))))))))</f>
        <v>-10.877513711151737</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12091</v>
      </c>
      <c r="E11" s="114">
        <v>8168</v>
      </c>
      <c r="F11" s="114">
        <v>15307</v>
      </c>
      <c r="G11" s="114">
        <v>9562</v>
      </c>
      <c r="H11" s="140">
        <v>11944</v>
      </c>
      <c r="I11" s="115">
        <v>147</v>
      </c>
      <c r="J11" s="116">
        <v>1.2307434695244475</v>
      </c>
    </row>
    <row r="12" spans="1:15" s="110" customFormat="1" ht="24.95" customHeight="1" x14ac:dyDescent="0.2">
      <c r="A12" s="193" t="s">
        <v>132</v>
      </c>
      <c r="B12" s="194" t="s">
        <v>133</v>
      </c>
      <c r="C12" s="113">
        <v>1.9684062525845671</v>
      </c>
      <c r="D12" s="115">
        <v>238</v>
      </c>
      <c r="E12" s="114">
        <v>89</v>
      </c>
      <c r="F12" s="114">
        <v>304</v>
      </c>
      <c r="G12" s="114">
        <v>268</v>
      </c>
      <c r="H12" s="140">
        <v>217</v>
      </c>
      <c r="I12" s="115">
        <v>21</v>
      </c>
      <c r="J12" s="116">
        <v>9.67741935483871</v>
      </c>
    </row>
    <row r="13" spans="1:15" s="110" customFormat="1" ht="24.95" customHeight="1" x14ac:dyDescent="0.2">
      <c r="A13" s="193" t="s">
        <v>134</v>
      </c>
      <c r="B13" s="199" t="s">
        <v>214</v>
      </c>
      <c r="C13" s="113">
        <v>1.1909684889587295</v>
      </c>
      <c r="D13" s="115">
        <v>144</v>
      </c>
      <c r="E13" s="114">
        <v>86</v>
      </c>
      <c r="F13" s="114">
        <v>150</v>
      </c>
      <c r="G13" s="114">
        <v>106</v>
      </c>
      <c r="H13" s="140">
        <v>135</v>
      </c>
      <c r="I13" s="115">
        <v>9</v>
      </c>
      <c r="J13" s="116">
        <v>6.666666666666667</v>
      </c>
    </row>
    <row r="14" spans="1:15" s="287" customFormat="1" ht="24.95" customHeight="1" x14ac:dyDescent="0.2">
      <c r="A14" s="193" t="s">
        <v>215</v>
      </c>
      <c r="B14" s="199" t="s">
        <v>137</v>
      </c>
      <c r="C14" s="113">
        <v>17.955504093954183</v>
      </c>
      <c r="D14" s="115">
        <v>2171</v>
      </c>
      <c r="E14" s="114">
        <v>1227</v>
      </c>
      <c r="F14" s="114">
        <v>3040</v>
      </c>
      <c r="G14" s="114">
        <v>1617</v>
      </c>
      <c r="H14" s="140">
        <v>2132</v>
      </c>
      <c r="I14" s="115">
        <v>39</v>
      </c>
      <c r="J14" s="116">
        <v>1.8292682926829269</v>
      </c>
      <c r="K14" s="110"/>
      <c r="L14" s="110"/>
      <c r="M14" s="110"/>
      <c r="N14" s="110"/>
      <c r="O14" s="110"/>
    </row>
    <row r="15" spans="1:15" s="110" customFormat="1" ht="24.95" customHeight="1" x14ac:dyDescent="0.2">
      <c r="A15" s="193" t="s">
        <v>216</v>
      </c>
      <c r="B15" s="199" t="s">
        <v>217</v>
      </c>
      <c r="C15" s="113">
        <v>3.0518567529567449</v>
      </c>
      <c r="D15" s="115">
        <v>369</v>
      </c>
      <c r="E15" s="114">
        <v>335</v>
      </c>
      <c r="F15" s="114">
        <v>574</v>
      </c>
      <c r="G15" s="114">
        <v>377</v>
      </c>
      <c r="H15" s="140">
        <v>453</v>
      </c>
      <c r="I15" s="115">
        <v>-84</v>
      </c>
      <c r="J15" s="116">
        <v>-18.543046357615893</v>
      </c>
    </row>
    <row r="16" spans="1:15" s="287" customFormat="1" ht="24.95" customHeight="1" x14ac:dyDescent="0.2">
      <c r="A16" s="193" t="s">
        <v>218</v>
      </c>
      <c r="B16" s="199" t="s">
        <v>141</v>
      </c>
      <c r="C16" s="113">
        <v>8.8082044495906047</v>
      </c>
      <c r="D16" s="115">
        <v>1065</v>
      </c>
      <c r="E16" s="114">
        <v>648</v>
      </c>
      <c r="F16" s="114">
        <v>1961</v>
      </c>
      <c r="G16" s="114">
        <v>910</v>
      </c>
      <c r="H16" s="140">
        <v>1269</v>
      </c>
      <c r="I16" s="115">
        <v>-204</v>
      </c>
      <c r="J16" s="116">
        <v>-16.07565011820331</v>
      </c>
      <c r="K16" s="110"/>
      <c r="L16" s="110"/>
      <c r="M16" s="110"/>
      <c r="N16" s="110"/>
      <c r="O16" s="110"/>
    </row>
    <row r="17" spans="1:15" s="110" customFormat="1" ht="24.95" customHeight="1" x14ac:dyDescent="0.2">
      <c r="A17" s="193" t="s">
        <v>142</v>
      </c>
      <c r="B17" s="199" t="s">
        <v>220</v>
      </c>
      <c r="C17" s="113">
        <v>6.0954428914068313</v>
      </c>
      <c r="D17" s="115">
        <v>737</v>
      </c>
      <c r="E17" s="114">
        <v>244</v>
      </c>
      <c r="F17" s="114">
        <v>505</v>
      </c>
      <c r="G17" s="114">
        <v>330</v>
      </c>
      <c r="H17" s="140">
        <v>410</v>
      </c>
      <c r="I17" s="115">
        <v>327</v>
      </c>
      <c r="J17" s="116">
        <v>79.756097560975604</v>
      </c>
    </row>
    <row r="18" spans="1:15" s="287" customFormat="1" ht="24.95" customHeight="1" x14ac:dyDescent="0.2">
      <c r="A18" s="201" t="s">
        <v>144</v>
      </c>
      <c r="B18" s="202" t="s">
        <v>145</v>
      </c>
      <c r="C18" s="113">
        <v>9.3127119344967326</v>
      </c>
      <c r="D18" s="115">
        <v>1126</v>
      </c>
      <c r="E18" s="114">
        <v>503</v>
      </c>
      <c r="F18" s="114">
        <v>1336</v>
      </c>
      <c r="G18" s="114">
        <v>733</v>
      </c>
      <c r="H18" s="140">
        <v>1050</v>
      </c>
      <c r="I18" s="115">
        <v>76</v>
      </c>
      <c r="J18" s="116">
        <v>7.2380952380952381</v>
      </c>
      <c r="K18" s="110"/>
      <c r="L18" s="110"/>
      <c r="M18" s="110"/>
      <c r="N18" s="110"/>
      <c r="O18" s="110"/>
    </row>
    <row r="19" spans="1:15" s="110" customFormat="1" ht="24.95" customHeight="1" x14ac:dyDescent="0.2">
      <c r="A19" s="193" t="s">
        <v>146</v>
      </c>
      <c r="B19" s="199" t="s">
        <v>147</v>
      </c>
      <c r="C19" s="113">
        <v>17.897609792407575</v>
      </c>
      <c r="D19" s="115">
        <v>2164</v>
      </c>
      <c r="E19" s="114">
        <v>1157</v>
      </c>
      <c r="F19" s="114">
        <v>2201</v>
      </c>
      <c r="G19" s="114">
        <v>1272</v>
      </c>
      <c r="H19" s="140">
        <v>1673</v>
      </c>
      <c r="I19" s="115">
        <v>491</v>
      </c>
      <c r="J19" s="116">
        <v>29.348475791990435</v>
      </c>
    </row>
    <row r="20" spans="1:15" s="287" customFormat="1" ht="24.95" customHeight="1" x14ac:dyDescent="0.2">
      <c r="A20" s="193" t="s">
        <v>148</v>
      </c>
      <c r="B20" s="199" t="s">
        <v>149</v>
      </c>
      <c r="C20" s="113">
        <v>4.4909436771152098</v>
      </c>
      <c r="D20" s="115">
        <v>543</v>
      </c>
      <c r="E20" s="114">
        <v>412</v>
      </c>
      <c r="F20" s="114">
        <v>856</v>
      </c>
      <c r="G20" s="114">
        <v>652</v>
      </c>
      <c r="H20" s="140">
        <v>728</v>
      </c>
      <c r="I20" s="115">
        <v>-185</v>
      </c>
      <c r="J20" s="116">
        <v>-25.412087912087912</v>
      </c>
      <c r="K20" s="110"/>
      <c r="L20" s="110"/>
      <c r="M20" s="110"/>
      <c r="N20" s="110"/>
      <c r="O20" s="110"/>
    </row>
    <row r="21" spans="1:15" s="110" customFormat="1" ht="24.95" customHeight="1" x14ac:dyDescent="0.2">
      <c r="A21" s="201" t="s">
        <v>150</v>
      </c>
      <c r="B21" s="202" t="s">
        <v>151</v>
      </c>
      <c r="C21" s="113">
        <v>5.1443222231411792</v>
      </c>
      <c r="D21" s="115">
        <v>622</v>
      </c>
      <c r="E21" s="114">
        <v>534</v>
      </c>
      <c r="F21" s="114">
        <v>726</v>
      </c>
      <c r="G21" s="114">
        <v>844</v>
      </c>
      <c r="H21" s="140">
        <v>720</v>
      </c>
      <c r="I21" s="115">
        <v>-98</v>
      </c>
      <c r="J21" s="116">
        <v>-13.611111111111111</v>
      </c>
    </row>
    <row r="22" spans="1:15" s="110" customFormat="1" ht="24.95" customHeight="1" x14ac:dyDescent="0.2">
      <c r="A22" s="201" t="s">
        <v>152</v>
      </c>
      <c r="B22" s="199" t="s">
        <v>153</v>
      </c>
      <c r="C22" s="113">
        <v>0.67819038954594324</v>
      </c>
      <c r="D22" s="115">
        <v>82</v>
      </c>
      <c r="E22" s="114">
        <v>50</v>
      </c>
      <c r="F22" s="114">
        <v>168</v>
      </c>
      <c r="G22" s="114">
        <v>91</v>
      </c>
      <c r="H22" s="140">
        <v>128</v>
      </c>
      <c r="I22" s="115">
        <v>-46</v>
      </c>
      <c r="J22" s="116">
        <v>-35.9375</v>
      </c>
    </row>
    <row r="23" spans="1:15" s="110" customFormat="1" ht="24.95" customHeight="1" x14ac:dyDescent="0.2">
      <c r="A23" s="193" t="s">
        <v>154</v>
      </c>
      <c r="B23" s="199" t="s">
        <v>155</v>
      </c>
      <c r="C23" s="113">
        <v>1.8526176494913571</v>
      </c>
      <c r="D23" s="115">
        <v>224</v>
      </c>
      <c r="E23" s="114">
        <v>327</v>
      </c>
      <c r="F23" s="114">
        <v>170</v>
      </c>
      <c r="G23" s="114">
        <v>62</v>
      </c>
      <c r="H23" s="140">
        <v>151</v>
      </c>
      <c r="I23" s="115">
        <v>73</v>
      </c>
      <c r="J23" s="116">
        <v>48.34437086092715</v>
      </c>
    </row>
    <row r="24" spans="1:15" s="110" customFormat="1" ht="24.95" customHeight="1" x14ac:dyDescent="0.2">
      <c r="A24" s="193" t="s">
        <v>156</v>
      </c>
      <c r="B24" s="199" t="s">
        <v>221</v>
      </c>
      <c r="C24" s="113">
        <v>4.002977421222397</v>
      </c>
      <c r="D24" s="115">
        <v>484</v>
      </c>
      <c r="E24" s="114">
        <v>306</v>
      </c>
      <c r="F24" s="114">
        <v>578</v>
      </c>
      <c r="G24" s="114">
        <v>292</v>
      </c>
      <c r="H24" s="140">
        <v>447</v>
      </c>
      <c r="I24" s="115">
        <v>37</v>
      </c>
      <c r="J24" s="116">
        <v>8.2774049217002243</v>
      </c>
    </row>
    <row r="25" spans="1:15" s="110" customFormat="1" ht="24.95" customHeight="1" x14ac:dyDescent="0.2">
      <c r="A25" s="193" t="s">
        <v>222</v>
      </c>
      <c r="B25" s="204" t="s">
        <v>159</v>
      </c>
      <c r="C25" s="113">
        <v>7.1292697047390625</v>
      </c>
      <c r="D25" s="115">
        <v>862</v>
      </c>
      <c r="E25" s="114">
        <v>458</v>
      </c>
      <c r="F25" s="114">
        <v>604</v>
      </c>
      <c r="G25" s="114">
        <v>621</v>
      </c>
      <c r="H25" s="140">
        <v>579</v>
      </c>
      <c r="I25" s="115">
        <v>283</v>
      </c>
      <c r="J25" s="116">
        <v>48.877374784110536</v>
      </c>
    </row>
    <row r="26" spans="1:15" s="110" customFormat="1" ht="24.95" customHeight="1" x14ac:dyDescent="0.2">
      <c r="A26" s="201">
        <v>782.78300000000002</v>
      </c>
      <c r="B26" s="203" t="s">
        <v>160</v>
      </c>
      <c r="C26" s="113">
        <v>4.8631213299148124</v>
      </c>
      <c r="D26" s="115">
        <v>588</v>
      </c>
      <c r="E26" s="114">
        <v>607</v>
      </c>
      <c r="F26" s="114">
        <v>857</v>
      </c>
      <c r="G26" s="114">
        <v>779</v>
      </c>
      <c r="H26" s="140">
        <v>820</v>
      </c>
      <c r="I26" s="115">
        <v>-232</v>
      </c>
      <c r="J26" s="116">
        <v>-28.292682926829269</v>
      </c>
    </row>
    <row r="27" spans="1:15" s="110" customFormat="1" ht="24.95" customHeight="1" x14ac:dyDescent="0.2">
      <c r="A27" s="193" t="s">
        <v>161</v>
      </c>
      <c r="B27" s="199" t="s">
        <v>162</v>
      </c>
      <c r="C27" s="113">
        <v>2.2165246877843026</v>
      </c>
      <c r="D27" s="115">
        <v>268</v>
      </c>
      <c r="E27" s="114">
        <v>212</v>
      </c>
      <c r="F27" s="114">
        <v>544</v>
      </c>
      <c r="G27" s="114">
        <v>250</v>
      </c>
      <c r="H27" s="140">
        <v>238</v>
      </c>
      <c r="I27" s="115">
        <v>30</v>
      </c>
      <c r="J27" s="116">
        <v>12.605042016806722</v>
      </c>
    </row>
    <row r="28" spans="1:15" s="110" customFormat="1" ht="24.95" customHeight="1" x14ac:dyDescent="0.2">
      <c r="A28" s="193" t="s">
        <v>163</v>
      </c>
      <c r="B28" s="199" t="s">
        <v>164</v>
      </c>
      <c r="C28" s="113">
        <v>2.5804317260772476</v>
      </c>
      <c r="D28" s="115">
        <v>312</v>
      </c>
      <c r="E28" s="114">
        <v>232</v>
      </c>
      <c r="F28" s="114">
        <v>768</v>
      </c>
      <c r="G28" s="114">
        <v>209</v>
      </c>
      <c r="H28" s="140">
        <v>354</v>
      </c>
      <c r="I28" s="115">
        <v>-42</v>
      </c>
      <c r="J28" s="116">
        <v>-11.864406779661017</v>
      </c>
    </row>
    <row r="29" spans="1:15" s="110" customFormat="1" ht="24.95" customHeight="1" x14ac:dyDescent="0.2">
      <c r="A29" s="193">
        <v>86</v>
      </c>
      <c r="B29" s="199" t="s">
        <v>165</v>
      </c>
      <c r="C29" s="113">
        <v>10.032255396575966</v>
      </c>
      <c r="D29" s="115">
        <v>1213</v>
      </c>
      <c r="E29" s="114">
        <v>1089</v>
      </c>
      <c r="F29" s="114">
        <v>1401</v>
      </c>
      <c r="G29" s="114">
        <v>808</v>
      </c>
      <c r="H29" s="140">
        <v>1516</v>
      </c>
      <c r="I29" s="115">
        <v>-303</v>
      </c>
      <c r="J29" s="116">
        <v>-19.986807387862797</v>
      </c>
    </row>
    <row r="30" spans="1:15" s="110" customFormat="1" ht="24.95" customHeight="1" x14ac:dyDescent="0.2">
      <c r="A30" s="193">
        <v>87.88</v>
      </c>
      <c r="B30" s="204" t="s">
        <v>166</v>
      </c>
      <c r="C30" s="113">
        <v>5.6240178645273344</v>
      </c>
      <c r="D30" s="115">
        <v>680</v>
      </c>
      <c r="E30" s="114">
        <v>601</v>
      </c>
      <c r="F30" s="114">
        <v>1095</v>
      </c>
      <c r="G30" s="114">
        <v>662</v>
      </c>
      <c r="H30" s="140">
        <v>644</v>
      </c>
      <c r="I30" s="115">
        <v>36</v>
      </c>
      <c r="J30" s="116">
        <v>5.5900621118012426</v>
      </c>
    </row>
    <row r="31" spans="1:15" s="110" customFormat="1" ht="24.95" customHeight="1" x14ac:dyDescent="0.2">
      <c r="A31" s="193" t="s">
        <v>167</v>
      </c>
      <c r="B31" s="199" t="s">
        <v>168</v>
      </c>
      <c r="C31" s="113">
        <v>3.0601273674634024</v>
      </c>
      <c r="D31" s="115">
        <v>370</v>
      </c>
      <c r="E31" s="114">
        <v>278</v>
      </c>
      <c r="F31" s="114">
        <v>509</v>
      </c>
      <c r="G31" s="114">
        <v>296</v>
      </c>
      <c r="H31" s="140">
        <v>412</v>
      </c>
      <c r="I31" s="115">
        <v>-42</v>
      </c>
      <c r="J31" s="116">
        <v>-10.194174757281553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1.9684062525845671</v>
      </c>
      <c r="D34" s="115">
        <v>238</v>
      </c>
      <c r="E34" s="114">
        <v>89</v>
      </c>
      <c r="F34" s="114">
        <v>304</v>
      </c>
      <c r="G34" s="114">
        <v>268</v>
      </c>
      <c r="H34" s="140">
        <v>217</v>
      </c>
      <c r="I34" s="115">
        <v>21</v>
      </c>
      <c r="J34" s="116">
        <v>9.67741935483871</v>
      </c>
    </row>
    <row r="35" spans="1:10" s="110" customFormat="1" ht="24.95" customHeight="1" x14ac:dyDescent="0.2">
      <c r="A35" s="292" t="s">
        <v>171</v>
      </c>
      <c r="B35" s="293" t="s">
        <v>172</v>
      </c>
      <c r="C35" s="113">
        <v>28.459184517409643</v>
      </c>
      <c r="D35" s="115">
        <v>3441</v>
      </c>
      <c r="E35" s="114">
        <v>1816</v>
      </c>
      <c r="F35" s="114">
        <v>4526</v>
      </c>
      <c r="G35" s="114">
        <v>2456</v>
      </c>
      <c r="H35" s="140">
        <v>3317</v>
      </c>
      <c r="I35" s="115">
        <v>124</v>
      </c>
      <c r="J35" s="116">
        <v>3.7383177570093458</v>
      </c>
    </row>
    <row r="36" spans="1:10" s="110" customFormat="1" ht="24.95" customHeight="1" x14ac:dyDescent="0.2">
      <c r="A36" s="294" t="s">
        <v>173</v>
      </c>
      <c r="B36" s="295" t="s">
        <v>174</v>
      </c>
      <c r="C36" s="125">
        <v>69.572409230005789</v>
      </c>
      <c r="D36" s="143">
        <v>8412</v>
      </c>
      <c r="E36" s="144">
        <v>6263</v>
      </c>
      <c r="F36" s="144">
        <v>10477</v>
      </c>
      <c r="G36" s="144">
        <v>6838</v>
      </c>
      <c r="H36" s="145">
        <v>8410</v>
      </c>
      <c r="I36" s="143">
        <v>2</v>
      </c>
      <c r="J36" s="146">
        <v>2.3781212841854936E-2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12091</v>
      </c>
      <c r="F11" s="264">
        <v>8168</v>
      </c>
      <c r="G11" s="264">
        <v>15307</v>
      </c>
      <c r="H11" s="264">
        <v>9562</v>
      </c>
      <c r="I11" s="265">
        <v>11944</v>
      </c>
      <c r="J11" s="263">
        <v>147</v>
      </c>
      <c r="K11" s="266">
        <v>1.2307434695244475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26.896038375651312</v>
      </c>
      <c r="E13" s="115">
        <v>3252</v>
      </c>
      <c r="F13" s="114">
        <v>2337</v>
      </c>
      <c r="G13" s="114">
        <v>3837</v>
      </c>
      <c r="H13" s="114">
        <v>3447</v>
      </c>
      <c r="I13" s="140">
        <v>3218</v>
      </c>
      <c r="J13" s="115">
        <v>34</v>
      </c>
      <c r="K13" s="116">
        <v>1.0565568676196395</v>
      </c>
    </row>
    <row r="14" spans="1:15" ht="15.95" customHeight="1" x14ac:dyDescent="0.2">
      <c r="A14" s="306" t="s">
        <v>230</v>
      </c>
      <c r="B14" s="307"/>
      <c r="C14" s="308"/>
      <c r="D14" s="113">
        <v>57.489041435778681</v>
      </c>
      <c r="E14" s="115">
        <v>6951</v>
      </c>
      <c r="F14" s="114">
        <v>4442</v>
      </c>
      <c r="G14" s="114">
        <v>9623</v>
      </c>
      <c r="H14" s="114">
        <v>4808</v>
      </c>
      <c r="I14" s="140">
        <v>6819</v>
      </c>
      <c r="J14" s="115">
        <v>132</v>
      </c>
      <c r="K14" s="116">
        <v>1.935767707875055</v>
      </c>
    </row>
    <row r="15" spans="1:15" ht="15.95" customHeight="1" x14ac:dyDescent="0.2">
      <c r="A15" s="306" t="s">
        <v>231</v>
      </c>
      <c r="B15" s="307"/>
      <c r="C15" s="308"/>
      <c r="D15" s="113">
        <v>7.9480605408981884</v>
      </c>
      <c r="E15" s="115">
        <v>961</v>
      </c>
      <c r="F15" s="114">
        <v>641</v>
      </c>
      <c r="G15" s="114">
        <v>921</v>
      </c>
      <c r="H15" s="114">
        <v>623</v>
      </c>
      <c r="I15" s="140">
        <v>960</v>
      </c>
      <c r="J15" s="115">
        <v>1</v>
      </c>
      <c r="K15" s="116">
        <v>0.10416666666666667</v>
      </c>
    </row>
    <row r="16" spans="1:15" ht="15.95" customHeight="1" x14ac:dyDescent="0.2">
      <c r="A16" s="306" t="s">
        <v>232</v>
      </c>
      <c r="B16" s="307"/>
      <c r="C16" s="308"/>
      <c r="D16" s="113">
        <v>7.5097179720453227</v>
      </c>
      <c r="E16" s="115">
        <v>908</v>
      </c>
      <c r="F16" s="114">
        <v>736</v>
      </c>
      <c r="G16" s="114">
        <v>869</v>
      </c>
      <c r="H16" s="114">
        <v>667</v>
      </c>
      <c r="I16" s="140">
        <v>940</v>
      </c>
      <c r="J16" s="115">
        <v>-32</v>
      </c>
      <c r="K16" s="116">
        <v>-3.4042553191489362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1.5383342982383592</v>
      </c>
      <c r="E18" s="115">
        <v>186</v>
      </c>
      <c r="F18" s="114">
        <v>108</v>
      </c>
      <c r="G18" s="114">
        <v>319</v>
      </c>
      <c r="H18" s="114">
        <v>269</v>
      </c>
      <c r="I18" s="140">
        <v>143</v>
      </c>
      <c r="J18" s="115">
        <v>43</v>
      </c>
      <c r="K18" s="116">
        <v>30.06993006993007</v>
      </c>
    </row>
    <row r="19" spans="1:11" ht="14.1" customHeight="1" x14ac:dyDescent="0.2">
      <c r="A19" s="306" t="s">
        <v>235</v>
      </c>
      <c r="B19" s="307" t="s">
        <v>236</v>
      </c>
      <c r="C19" s="308"/>
      <c r="D19" s="113">
        <v>1.1992391034653875</v>
      </c>
      <c r="E19" s="115">
        <v>145</v>
      </c>
      <c r="F19" s="114">
        <v>89</v>
      </c>
      <c r="G19" s="114">
        <v>260</v>
      </c>
      <c r="H19" s="114">
        <v>234</v>
      </c>
      <c r="I19" s="140">
        <v>105</v>
      </c>
      <c r="J19" s="115">
        <v>40</v>
      </c>
      <c r="K19" s="116">
        <v>38.095238095238095</v>
      </c>
    </row>
    <row r="20" spans="1:11" ht="14.1" customHeight="1" x14ac:dyDescent="0.2">
      <c r="A20" s="306">
        <v>12</v>
      </c>
      <c r="B20" s="307" t="s">
        <v>237</v>
      </c>
      <c r="C20" s="308"/>
      <c r="D20" s="113">
        <v>1.3067570920519394</v>
      </c>
      <c r="E20" s="115">
        <v>158</v>
      </c>
      <c r="F20" s="114">
        <v>40</v>
      </c>
      <c r="G20" s="114">
        <v>119</v>
      </c>
      <c r="H20" s="114">
        <v>123</v>
      </c>
      <c r="I20" s="140">
        <v>187</v>
      </c>
      <c r="J20" s="115">
        <v>-29</v>
      </c>
      <c r="K20" s="116">
        <v>-15.508021390374331</v>
      </c>
    </row>
    <row r="21" spans="1:11" ht="14.1" customHeight="1" x14ac:dyDescent="0.2">
      <c r="A21" s="306">
        <v>21</v>
      </c>
      <c r="B21" s="307" t="s">
        <v>238</v>
      </c>
      <c r="C21" s="308"/>
      <c r="D21" s="113">
        <v>1.0503680423455464</v>
      </c>
      <c r="E21" s="115">
        <v>127</v>
      </c>
      <c r="F21" s="114">
        <v>52</v>
      </c>
      <c r="G21" s="114">
        <v>113</v>
      </c>
      <c r="H21" s="114">
        <v>88</v>
      </c>
      <c r="I21" s="140">
        <v>207</v>
      </c>
      <c r="J21" s="115">
        <v>-80</v>
      </c>
      <c r="K21" s="116">
        <v>-38.647342995169083</v>
      </c>
    </row>
    <row r="22" spans="1:11" ht="14.1" customHeight="1" x14ac:dyDescent="0.2">
      <c r="A22" s="306">
        <v>22</v>
      </c>
      <c r="B22" s="307" t="s">
        <v>239</v>
      </c>
      <c r="C22" s="308"/>
      <c r="D22" s="113">
        <v>2.6631378711438258</v>
      </c>
      <c r="E22" s="115">
        <v>322</v>
      </c>
      <c r="F22" s="114">
        <v>163</v>
      </c>
      <c r="G22" s="114">
        <v>312</v>
      </c>
      <c r="H22" s="114">
        <v>168</v>
      </c>
      <c r="I22" s="140">
        <v>206</v>
      </c>
      <c r="J22" s="115">
        <v>116</v>
      </c>
      <c r="K22" s="116">
        <v>56.310679611650485</v>
      </c>
    </row>
    <row r="23" spans="1:11" ht="14.1" customHeight="1" x14ac:dyDescent="0.2">
      <c r="A23" s="306">
        <v>23</v>
      </c>
      <c r="B23" s="307" t="s">
        <v>240</v>
      </c>
      <c r="C23" s="308"/>
      <c r="D23" s="113">
        <v>0.4466131833595236</v>
      </c>
      <c r="E23" s="115">
        <v>54</v>
      </c>
      <c r="F23" s="114">
        <v>35</v>
      </c>
      <c r="G23" s="114">
        <v>85</v>
      </c>
      <c r="H23" s="114">
        <v>54</v>
      </c>
      <c r="I23" s="140">
        <v>69</v>
      </c>
      <c r="J23" s="115">
        <v>-15</v>
      </c>
      <c r="K23" s="116">
        <v>-21.739130434782609</v>
      </c>
    </row>
    <row r="24" spans="1:11" ht="14.1" customHeight="1" x14ac:dyDescent="0.2">
      <c r="A24" s="306">
        <v>24</v>
      </c>
      <c r="B24" s="307" t="s">
        <v>241</v>
      </c>
      <c r="C24" s="308"/>
      <c r="D24" s="113">
        <v>2.7706558597303781</v>
      </c>
      <c r="E24" s="115">
        <v>335</v>
      </c>
      <c r="F24" s="114">
        <v>129</v>
      </c>
      <c r="G24" s="114">
        <v>507</v>
      </c>
      <c r="H24" s="114">
        <v>272</v>
      </c>
      <c r="I24" s="140">
        <v>438</v>
      </c>
      <c r="J24" s="115">
        <v>-103</v>
      </c>
      <c r="K24" s="116">
        <v>-23.515981735159816</v>
      </c>
    </row>
    <row r="25" spans="1:11" ht="14.1" customHeight="1" x14ac:dyDescent="0.2">
      <c r="A25" s="306">
        <v>25</v>
      </c>
      <c r="B25" s="307" t="s">
        <v>242</v>
      </c>
      <c r="C25" s="308"/>
      <c r="D25" s="113">
        <v>6.4345380861798027</v>
      </c>
      <c r="E25" s="115">
        <v>778</v>
      </c>
      <c r="F25" s="114">
        <v>374</v>
      </c>
      <c r="G25" s="114">
        <v>1212</v>
      </c>
      <c r="H25" s="114">
        <v>469</v>
      </c>
      <c r="I25" s="140">
        <v>674</v>
      </c>
      <c r="J25" s="115">
        <v>104</v>
      </c>
      <c r="K25" s="116">
        <v>15.43026706231454</v>
      </c>
    </row>
    <row r="26" spans="1:11" ht="14.1" customHeight="1" x14ac:dyDescent="0.2">
      <c r="A26" s="306">
        <v>26</v>
      </c>
      <c r="B26" s="307" t="s">
        <v>243</v>
      </c>
      <c r="C26" s="308"/>
      <c r="D26" s="113">
        <v>2.3405839053841699</v>
      </c>
      <c r="E26" s="115">
        <v>283</v>
      </c>
      <c r="F26" s="114">
        <v>116</v>
      </c>
      <c r="G26" s="114">
        <v>366</v>
      </c>
      <c r="H26" s="114">
        <v>133</v>
      </c>
      <c r="I26" s="140">
        <v>278</v>
      </c>
      <c r="J26" s="115">
        <v>5</v>
      </c>
      <c r="K26" s="116">
        <v>1.7985611510791366</v>
      </c>
    </row>
    <row r="27" spans="1:11" ht="14.1" customHeight="1" x14ac:dyDescent="0.2">
      <c r="A27" s="306">
        <v>27</v>
      </c>
      <c r="B27" s="307" t="s">
        <v>244</v>
      </c>
      <c r="C27" s="308"/>
      <c r="D27" s="113">
        <v>2.3653957489041435</v>
      </c>
      <c r="E27" s="115">
        <v>286</v>
      </c>
      <c r="F27" s="114">
        <v>156</v>
      </c>
      <c r="G27" s="114">
        <v>270</v>
      </c>
      <c r="H27" s="114">
        <v>153</v>
      </c>
      <c r="I27" s="140">
        <v>238</v>
      </c>
      <c r="J27" s="115">
        <v>48</v>
      </c>
      <c r="K27" s="116">
        <v>20.168067226890756</v>
      </c>
    </row>
    <row r="28" spans="1:11" ht="14.1" customHeight="1" x14ac:dyDescent="0.2">
      <c r="A28" s="306">
        <v>28</v>
      </c>
      <c r="B28" s="307" t="s">
        <v>245</v>
      </c>
      <c r="C28" s="308"/>
      <c r="D28" s="113">
        <v>0.29774212223968238</v>
      </c>
      <c r="E28" s="115">
        <v>36</v>
      </c>
      <c r="F28" s="114">
        <v>40</v>
      </c>
      <c r="G28" s="114">
        <v>31</v>
      </c>
      <c r="H28" s="114">
        <v>25</v>
      </c>
      <c r="I28" s="140">
        <v>30</v>
      </c>
      <c r="J28" s="115">
        <v>6</v>
      </c>
      <c r="K28" s="116">
        <v>20</v>
      </c>
    </row>
    <row r="29" spans="1:11" ht="14.1" customHeight="1" x14ac:dyDescent="0.2">
      <c r="A29" s="306">
        <v>29</v>
      </c>
      <c r="B29" s="307" t="s">
        <v>246</v>
      </c>
      <c r="C29" s="308"/>
      <c r="D29" s="113">
        <v>3.7383177570093458</v>
      </c>
      <c r="E29" s="115">
        <v>452</v>
      </c>
      <c r="F29" s="114">
        <v>381</v>
      </c>
      <c r="G29" s="114">
        <v>653</v>
      </c>
      <c r="H29" s="114">
        <v>495</v>
      </c>
      <c r="I29" s="140">
        <v>444</v>
      </c>
      <c r="J29" s="115">
        <v>8</v>
      </c>
      <c r="K29" s="116">
        <v>1.8018018018018018</v>
      </c>
    </row>
    <row r="30" spans="1:11" ht="14.1" customHeight="1" x14ac:dyDescent="0.2">
      <c r="A30" s="306" t="s">
        <v>247</v>
      </c>
      <c r="B30" s="307" t="s">
        <v>248</v>
      </c>
      <c r="C30" s="308"/>
      <c r="D30" s="113">
        <v>1.5383342982383592</v>
      </c>
      <c r="E30" s="115">
        <v>186</v>
      </c>
      <c r="F30" s="114">
        <v>120</v>
      </c>
      <c r="G30" s="114">
        <v>266</v>
      </c>
      <c r="H30" s="114">
        <v>170</v>
      </c>
      <c r="I30" s="140">
        <v>167</v>
      </c>
      <c r="J30" s="115">
        <v>19</v>
      </c>
      <c r="K30" s="116">
        <v>11.377245508982035</v>
      </c>
    </row>
    <row r="31" spans="1:11" ht="14.1" customHeight="1" x14ac:dyDescent="0.2">
      <c r="A31" s="306" t="s">
        <v>249</v>
      </c>
      <c r="B31" s="307" t="s">
        <v>250</v>
      </c>
      <c r="C31" s="308"/>
      <c r="D31" s="113">
        <v>2.175171615251013</v>
      </c>
      <c r="E31" s="115">
        <v>263</v>
      </c>
      <c r="F31" s="114">
        <v>256</v>
      </c>
      <c r="G31" s="114">
        <v>367</v>
      </c>
      <c r="H31" s="114">
        <v>318</v>
      </c>
      <c r="I31" s="140">
        <v>273</v>
      </c>
      <c r="J31" s="115">
        <v>-10</v>
      </c>
      <c r="K31" s="116">
        <v>-3.6630036630036629</v>
      </c>
    </row>
    <row r="32" spans="1:11" ht="14.1" customHeight="1" x14ac:dyDescent="0.2">
      <c r="A32" s="306">
        <v>31</v>
      </c>
      <c r="B32" s="307" t="s">
        <v>251</v>
      </c>
      <c r="C32" s="308"/>
      <c r="D32" s="113">
        <v>0.57067240095939131</v>
      </c>
      <c r="E32" s="115">
        <v>69</v>
      </c>
      <c r="F32" s="114">
        <v>47</v>
      </c>
      <c r="G32" s="114">
        <v>64</v>
      </c>
      <c r="H32" s="114">
        <v>40</v>
      </c>
      <c r="I32" s="140">
        <v>79</v>
      </c>
      <c r="J32" s="115">
        <v>-10</v>
      </c>
      <c r="K32" s="116">
        <v>-12.658227848101266</v>
      </c>
    </row>
    <row r="33" spans="1:11" ht="14.1" customHeight="1" x14ac:dyDescent="0.2">
      <c r="A33" s="306">
        <v>32</v>
      </c>
      <c r="B33" s="307" t="s">
        <v>252</v>
      </c>
      <c r="C33" s="308"/>
      <c r="D33" s="113">
        <v>3.5232817798362417</v>
      </c>
      <c r="E33" s="115">
        <v>426</v>
      </c>
      <c r="F33" s="114">
        <v>172</v>
      </c>
      <c r="G33" s="114">
        <v>451</v>
      </c>
      <c r="H33" s="114">
        <v>321</v>
      </c>
      <c r="I33" s="140">
        <v>366</v>
      </c>
      <c r="J33" s="115">
        <v>60</v>
      </c>
      <c r="K33" s="116">
        <v>16.393442622950818</v>
      </c>
    </row>
    <row r="34" spans="1:11" ht="14.1" customHeight="1" x14ac:dyDescent="0.2">
      <c r="A34" s="306">
        <v>33</v>
      </c>
      <c r="B34" s="307" t="s">
        <v>253</v>
      </c>
      <c r="C34" s="308"/>
      <c r="D34" s="113">
        <v>2.1338185427177239</v>
      </c>
      <c r="E34" s="115">
        <v>258</v>
      </c>
      <c r="F34" s="114">
        <v>109</v>
      </c>
      <c r="G34" s="114">
        <v>381</v>
      </c>
      <c r="H34" s="114">
        <v>201</v>
      </c>
      <c r="I34" s="140">
        <v>288</v>
      </c>
      <c r="J34" s="115">
        <v>-30</v>
      </c>
      <c r="K34" s="116">
        <v>-10.416666666666666</v>
      </c>
    </row>
    <row r="35" spans="1:11" ht="14.1" customHeight="1" x14ac:dyDescent="0.2">
      <c r="A35" s="306">
        <v>34</v>
      </c>
      <c r="B35" s="307" t="s">
        <v>254</v>
      </c>
      <c r="C35" s="308"/>
      <c r="D35" s="113">
        <v>1.9684062525845671</v>
      </c>
      <c r="E35" s="115">
        <v>238</v>
      </c>
      <c r="F35" s="114">
        <v>139</v>
      </c>
      <c r="G35" s="114">
        <v>298</v>
      </c>
      <c r="H35" s="114">
        <v>194</v>
      </c>
      <c r="I35" s="140">
        <v>261</v>
      </c>
      <c r="J35" s="115">
        <v>-23</v>
      </c>
      <c r="K35" s="116">
        <v>-8.8122605363984672</v>
      </c>
    </row>
    <row r="36" spans="1:11" ht="14.1" customHeight="1" x14ac:dyDescent="0.2">
      <c r="A36" s="306">
        <v>41</v>
      </c>
      <c r="B36" s="307" t="s">
        <v>255</v>
      </c>
      <c r="C36" s="308"/>
      <c r="D36" s="113">
        <v>0.46315441237283927</v>
      </c>
      <c r="E36" s="115">
        <v>56</v>
      </c>
      <c r="F36" s="114">
        <v>55</v>
      </c>
      <c r="G36" s="114">
        <v>132</v>
      </c>
      <c r="H36" s="114">
        <v>62</v>
      </c>
      <c r="I36" s="140">
        <v>63</v>
      </c>
      <c r="J36" s="115">
        <v>-7</v>
      </c>
      <c r="K36" s="116">
        <v>-11.111111111111111</v>
      </c>
    </row>
    <row r="37" spans="1:11" ht="14.1" customHeight="1" x14ac:dyDescent="0.2">
      <c r="A37" s="306">
        <v>42</v>
      </c>
      <c r="B37" s="307" t="s">
        <v>256</v>
      </c>
      <c r="C37" s="308"/>
      <c r="D37" s="113" t="s">
        <v>514</v>
      </c>
      <c r="E37" s="115" t="s">
        <v>514</v>
      </c>
      <c r="F37" s="114">
        <v>9</v>
      </c>
      <c r="G37" s="114" t="s">
        <v>514</v>
      </c>
      <c r="H37" s="114">
        <v>11</v>
      </c>
      <c r="I37" s="140">
        <v>19</v>
      </c>
      <c r="J37" s="115" t="s">
        <v>514</v>
      </c>
      <c r="K37" s="116" t="s">
        <v>514</v>
      </c>
    </row>
    <row r="38" spans="1:11" ht="14.1" customHeight="1" x14ac:dyDescent="0.2">
      <c r="A38" s="306">
        <v>43</v>
      </c>
      <c r="B38" s="307" t="s">
        <v>257</v>
      </c>
      <c r="C38" s="308"/>
      <c r="D38" s="113">
        <v>0.85187329418575797</v>
      </c>
      <c r="E38" s="115">
        <v>103</v>
      </c>
      <c r="F38" s="114">
        <v>96</v>
      </c>
      <c r="G38" s="114">
        <v>212</v>
      </c>
      <c r="H38" s="114">
        <v>90</v>
      </c>
      <c r="I38" s="140">
        <v>120</v>
      </c>
      <c r="J38" s="115">
        <v>-17</v>
      </c>
      <c r="K38" s="116">
        <v>-14.166666666666666</v>
      </c>
    </row>
    <row r="39" spans="1:11" ht="14.1" customHeight="1" x14ac:dyDescent="0.2">
      <c r="A39" s="306">
        <v>51</v>
      </c>
      <c r="B39" s="307" t="s">
        <v>258</v>
      </c>
      <c r="C39" s="308"/>
      <c r="D39" s="113">
        <v>9.7179720453229681</v>
      </c>
      <c r="E39" s="115">
        <v>1175</v>
      </c>
      <c r="F39" s="114">
        <v>754</v>
      </c>
      <c r="G39" s="114">
        <v>1181</v>
      </c>
      <c r="H39" s="114">
        <v>930</v>
      </c>
      <c r="I39" s="140">
        <v>844</v>
      </c>
      <c r="J39" s="115">
        <v>331</v>
      </c>
      <c r="K39" s="116">
        <v>39.218009478672982</v>
      </c>
    </row>
    <row r="40" spans="1:11" ht="14.1" customHeight="1" x14ac:dyDescent="0.2">
      <c r="A40" s="306" t="s">
        <v>259</v>
      </c>
      <c r="B40" s="307" t="s">
        <v>260</v>
      </c>
      <c r="C40" s="308"/>
      <c r="D40" s="113">
        <v>8.9488048962037876</v>
      </c>
      <c r="E40" s="115">
        <v>1082</v>
      </c>
      <c r="F40" s="114">
        <v>719</v>
      </c>
      <c r="G40" s="114">
        <v>1060</v>
      </c>
      <c r="H40" s="114">
        <v>888</v>
      </c>
      <c r="I40" s="140">
        <v>785</v>
      </c>
      <c r="J40" s="115">
        <v>297</v>
      </c>
      <c r="K40" s="116">
        <v>37.834394904458598</v>
      </c>
    </row>
    <row r="41" spans="1:11" ht="14.1" customHeight="1" x14ac:dyDescent="0.2">
      <c r="A41" s="306"/>
      <c r="B41" s="307" t="s">
        <v>261</v>
      </c>
      <c r="C41" s="308"/>
      <c r="D41" s="113">
        <v>8.1465552890579769</v>
      </c>
      <c r="E41" s="115">
        <v>985</v>
      </c>
      <c r="F41" s="114">
        <v>612</v>
      </c>
      <c r="G41" s="114">
        <v>961</v>
      </c>
      <c r="H41" s="114">
        <v>805</v>
      </c>
      <c r="I41" s="140">
        <v>709</v>
      </c>
      <c r="J41" s="115">
        <v>276</v>
      </c>
      <c r="K41" s="116">
        <v>38.928067700987306</v>
      </c>
    </row>
    <row r="42" spans="1:11" ht="14.1" customHeight="1" x14ac:dyDescent="0.2">
      <c r="A42" s="306">
        <v>52</v>
      </c>
      <c r="B42" s="307" t="s">
        <v>262</v>
      </c>
      <c r="C42" s="308"/>
      <c r="D42" s="113">
        <v>5.0368042345546273</v>
      </c>
      <c r="E42" s="115">
        <v>609</v>
      </c>
      <c r="F42" s="114">
        <v>413</v>
      </c>
      <c r="G42" s="114">
        <v>737</v>
      </c>
      <c r="H42" s="114">
        <v>675</v>
      </c>
      <c r="I42" s="140">
        <v>787</v>
      </c>
      <c r="J42" s="115">
        <v>-178</v>
      </c>
      <c r="K42" s="116">
        <v>-22.617534942820839</v>
      </c>
    </row>
    <row r="43" spans="1:11" ht="14.1" customHeight="1" x14ac:dyDescent="0.2">
      <c r="A43" s="306" t="s">
        <v>263</v>
      </c>
      <c r="B43" s="307" t="s">
        <v>264</v>
      </c>
      <c r="C43" s="308"/>
      <c r="D43" s="113">
        <v>4.0774129517823177</v>
      </c>
      <c r="E43" s="115">
        <v>493</v>
      </c>
      <c r="F43" s="114">
        <v>356</v>
      </c>
      <c r="G43" s="114">
        <v>630</v>
      </c>
      <c r="H43" s="114">
        <v>539</v>
      </c>
      <c r="I43" s="140">
        <v>642</v>
      </c>
      <c r="J43" s="115">
        <v>-149</v>
      </c>
      <c r="K43" s="116">
        <v>-23.208722741433021</v>
      </c>
    </row>
    <row r="44" spans="1:11" ht="14.1" customHeight="1" x14ac:dyDescent="0.2">
      <c r="A44" s="306">
        <v>53</v>
      </c>
      <c r="B44" s="307" t="s">
        <v>265</v>
      </c>
      <c r="C44" s="308"/>
      <c r="D44" s="113">
        <v>0.80224960714581095</v>
      </c>
      <c r="E44" s="115">
        <v>97</v>
      </c>
      <c r="F44" s="114">
        <v>85</v>
      </c>
      <c r="G44" s="114">
        <v>116</v>
      </c>
      <c r="H44" s="114">
        <v>116</v>
      </c>
      <c r="I44" s="140">
        <v>98</v>
      </c>
      <c r="J44" s="115">
        <v>-1</v>
      </c>
      <c r="K44" s="116">
        <v>-1.0204081632653061</v>
      </c>
    </row>
    <row r="45" spans="1:11" ht="14.1" customHeight="1" x14ac:dyDescent="0.2">
      <c r="A45" s="306" t="s">
        <v>266</v>
      </c>
      <c r="B45" s="307" t="s">
        <v>267</v>
      </c>
      <c r="C45" s="308"/>
      <c r="D45" s="113">
        <v>0.75262592010586382</v>
      </c>
      <c r="E45" s="115">
        <v>91</v>
      </c>
      <c r="F45" s="114">
        <v>78</v>
      </c>
      <c r="G45" s="114">
        <v>111</v>
      </c>
      <c r="H45" s="114">
        <v>111</v>
      </c>
      <c r="I45" s="140">
        <v>97</v>
      </c>
      <c r="J45" s="115">
        <v>-6</v>
      </c>
      <c r="K45" s="116">
        <v>-6.1855670103092786</v>
      </c>
    </row>
    <row r="46" spans="1:11" ht="14.1" customHeight="1" x14ac:dyDescent="0.2">
      <c r="A46" s="306">
        <v>54</v>
      </c>
      <c r="B46" s="307" t="s">
        <v>268</v>
      </c>
      <c r="C46" s="308"/>
      <c r="D46" s="113">
        <v>4.0277892647423705</v>
      </c>
      <c r="E46" s="115">
        <v>487</v>
      </c>
      <c r="F46" s="114">
        <v>365</v>
      </c>
      <c r="G46" s="114">
        <v>475</v>
      </c>
      <c r="H46" s="114">
        <v>472</v>
      </c>
      <c r="I46" s="140">
        <v>504</v>
      </c>
      <c r="J46" s="115">
        <v>-17</v>
      </c>
      <c r="K46" s="116">
        <v>-3.373015873015873</v>
      </c>
    </row>
    <row r="47" spans="1:11" ht="14.1" customHeight="1" x14ac:dyDescent="0.2">
      <c r="A47" s="306">
        <v>61</v>
      </c>
      <c r="B47" s="307" t="s">
        <v>269</v>
      </c>
      <c r="C47" s="308"/>
      <c r="D47" s="113">
        <v>2.0428417831444876</v>
      </c>
      <c r="E47" s="115">
        <v>247</v>
      </c>
      <c r="F47" s="114">
        <v>152</v>
      </c>
      <c r="G47" s="114">
        <v>319</v>
      </c>
      <c r="H47" s="114">
        <v>201</v>
      </c>
      <c r="I47" s="140">
        <v>216</v>
      </c>
      <c r="J47" s="115">
        <v>31</v>
      </c>
      <c r="K47" s="116">
        <v>14.351851851851851</v>
      </c>
    </row>
    <row r="48" spans="1:11" ht="14.1" customHeight="1" x14ac:dyDescent="0.2">
      <c r="A48" s="306">
        <v>62</v>
      </c>
      <c r="B48" s="307" t="s">
        <v>270</v>
      </c>
      <c r="C48" s="308"/>
      <c r="D48" s="113">
        <v>11.016458522868248</v>
      </c>
      <c r="E48" s="115">
        <v>1332</v>
      </c>
      <c r="F48" s="114">
        <v>783</v>
      </c>
      <c r="G48" s="114">
        <v>1223</v>
      </c>
      <c r="H48" s="114">
        <v>768</v>
      </c>
      <c r="I48" s="140">
        <v>989</v>
      </c>
      <c r="J48" s="115">
        <v>343</v>
      </c>
      <c r="K48" s="116">
        <v>34.681496461071788</v>
      </c>
    </row>
    <row r="49" spans="1:11" ht="14.1" customHeight="1" x14ac:dyDescent="0.2">
      <c r="A49" s="306">
        <v>63</v>
      </c>
      <c r="B49" s="307" t="s">
        <v>271</v>
      </c>
      <c r="C49" s="308"/>
      <c r="D49" s="113">
        <v>3.7217765279960302</v>
      </c>
      <c r="E49" s="115">
        <v>450</v>
      </c>
      <c r="F49" s="114">
        <v>428</v>
      </c>
      <c r="G49" s="114">
        <v>544</v>
      </c>
      <c r="H49" s="114">
        <v>629</v>
      </c>
      <c r="I49" s="140">
        <v>482</v>
      </c>
      <c r="J49" s="115">
        <v>-32</v>
      </c>
      <c r="K49" s="116">
        <v>-6.6390041493775938</v>
      </c>
    </row>
    <row r="50" spans="1:11" ht="14.1" customHeight="1" x14ac:dyDescent="0.2">
      <c r="A50" s="306" t="s">
        <v>272</v>
      </c>
      <c r="B50" s="307" t="s">
        <v>273</v>
      </c>
      <c r="C50" s="308"/>
      <c r="D50" s="113">
        <v>1.0834505003721777</v>
      </c>
      <c r="E50" s="115">
        <v>131</v>
      </c>
      <c r="F50" s="114">
        <v>153</v>
      </c>
      <c r="G50" s="114">
        <v>183</v>
      </c>
      <c r="H50" s="114">
        <v>181</v>
      </c>
      <c r="I50" s="140">
        <v>118</v>
      </c>
      <c r="J50" s="115">
        <v>13</v>
      </c>
      <c r="K50" s="116">
        <v>11.016949152542374</v>
      </c>
    </row>
    <row r="51" spans="1:11" ht="14.1" customHeight="1" x14ac:dyDescent="0.2">
      <c r="A51" s="306" t="s">
        <v>274</v>
      </c>
      <c r="B51" s="307" t="s">
        <v>275</v>
      </c>
      <c r="C51" s="308"/>
      <c r="D51" s="113">
        <v>2.4150194359440906</v>
      </c>
      <c r="E51" s="115">
        <v>292</v>
      </c>
      <c r="F51" s="114">
        <v>253</v>
      </c>
      <c r="G51" s="114">
        <v>313</v>
      </c>
      <c r="H51" s="114">
        <v>413</v>
      </c>
      <c r="I51" s="140">
        <v>333</v>
      </c>
      <c r="J51" s="115">
        <v>-41</v>
      </c>
      <c r="K51" s="116">
        <v>-12.312312312312311</v>
      </c>
    </row>
    <row r="52" spans="1:11" ht="14.1" customHeight="1" x14ac:dyDescent="0.2">
      <c r="A52" s="306">
        <v>71</v>
      </c>
      <c r="B52" s="307" t="s">
        <v>276</v>
      </c>
      <c r="C52" s="308"/>
      <c r="D52" s="113">
        <v>7.7909188652716894</v>
      </c>
      <c r="E52" s="115">
        <v>942</v>
      </c>
      <c r="F52" s="114">
        <v>639</v>
      </c>
      <c r="G52" s="114">
        <v>1168</v>
      </c>
      <c r="H52" s="114">
        <v>676</v>
      </c>
      <c r="I52" s="140">
        <v>980</v>
      </c>
      <c r="J52" s="115">
        <v>-38</v>
      </c>
      <c r="K52" s="116">
        <v>-3.8775510204081631</v>
      </c>
    </row>
    <row r="53" spans="1:11" ht="14.1" customHeight="1" x14ac:dyDescent="0.2">
      <c r="A53" s="306" t="s">
        <v>277</v>
      </c>
      <c r="B53" s="307" t="s">
        <v>278</v>
      </c>
      <c r="C53" s="308"/>
      <c r="D53" s="113">
        <v>2.2578777603175917</v>
      </c>
      <c r="E53" s="115">
        <v>273</v>
      </c>
      <c r="F53" s="114">
        <v>164</v>
      </c>
      <c r="G53" s="114">
        <v>336</v>
      </c>
      <c r="H53" s="114">
        <v>206</v>
      </c>
      <c r="I53" s="140">
        <v>278</v>
      </c>
      <c r="J53" s="115">
        <v>-5</v>
      </c>
      <c r="K53" s="116">
        <v>-1.7985611510791366</v>
      </c>
    </row>
    <row r="54" spans="1:11" ht="14.1" customHeight="1" x14ac:dyDescent="0.2">
      <c r="A54" s="306" t="s">
        <v>279</v>
      </c>
      <c r="B54" s="307" t="s">
        <v>280</v>
      </c>
      <c r="C54" s="308"/>
      <c r="D54" s="113">
        <v>4.904474402448102</v>
      </c>
      <c r="E54" s="115">
        <v>593</v>
      </c>
      <c r="F54" s="114">
        <v>410</v>
      </c>
      <c r="G54" s="114">
        <v>778</v>
      </c>
      <c r="H54" s="114">
        <v>426</v>
      </c>
      <c r="I54" s="140">
        <v>610</v>
      </c>
      <c r="J54" s="115">
        <v>-17</v>
      </c>
      <c r="K54" s="116">
        <v>-2.7868852459016393</v>
      </c>
    </row>
    <row r="55" spans="1:11" ht="14.1" customHeight="1" x14ac:dyDescent="0.2">
      <c r="A55" s="306">
        <v>72</v>
      </c>
      <c r="B55" s="307" t="s">
        <v>281</v>
      </c>
      <c r="C55" s="308"/>
      <c r="D55" s="113">
        <v>1.645852286824911</v>
      </c>
      <c r="E55" s="115">
        <v>199</v>
      </c>
      <c r="F55" s="114">
        <v>312</v>
      </c>
      <c r="G55" s="114">
        <v>302</v>
      </c>
      <c r="H55" s="114">
        <v>111</v>
      </c>
      <c r="I55" s="140">
        <v>214</v>
      </c>
      <c r="J55" s="115">
        <v>-15</v>
      </c>
      <c r="K55" s="116">
        <v>-7.009345794392523</v>
      </c>
    </row>
    <row r="56" spans="1:11" ht="14.1" customHeight="1" x14ac:dyDescent="0.2">
      <c r="A56" s="306" t="s">
        <v>282</v>
      </c>
      <c r="B56" s="307" t="s">
        <v>283</v>
      </c>
      <c r="C56" s="308"/>
      <c r="D56" s="113">
        <v>0.71954346207923248</v>
      </c>
      <c r="E56" s="115">
        <v>87</v>
      </c>
      <c r="F56" s="114">
        <v>213</v>
      </c>
      <c r="G56" s="114">
        <v>126</v>
      </c>
      <c r="H56" s="114">
        <v>31</v>
      </c>
      <c r="I56" s="140">
        <v>107</v>
      </c>
      <c r="J56" s="115">
        <v>-20</v>
      </c>
      <c r="K56" s="116">
        <v>-18.691588785046729</v>
      </c>
    </row>
    <row r="57" spans="1:11" ht="14.1" customHeight="1" x14ac:dyDescent="0.2">
      <c r="A57" s="306" t="s">
        <v>284</v>
      </c>
      <c r="B57" s="307" t="s">
        <v>285</v>
      </c>
      <c r="C57" s="308"/>
      <c r="D57" s="113">
        <v>0.60375485898602266</v>
      </c>
      <c r="E57" s="115">
        <v>73</v>
      </c>
      <c r="F57" s="114">
        <v>68</v>
      </c>
      <c r="G57" s="114">
        <v>69</v>
      </c>
      <c r="H57" s="114">
        <v>60</v>
      </c>
      <c r="I57" s="140">
        <v>65</v>
      </c>
      <c r="J57" s="115">
        <v>8</v>
      </c>
      <c r="K57" s="116">
        <v>12.307692307692308</v>
      </c>
    </row>
    <row r="58" spans="1:11" ht="14.1" customHeight="1" x14ac:dyDescent="0.2">
      <c r="A58" s="306">
        <v>73</v>
      </c>
      <c r="B58" s="307" t="s">
        <v>286</v>
      </c>
      <c r="C58" s="308"/>
      <c r="D58" s="113">
        <v>1.6044992142916219</v>
      </c>
      <c r="E58" s="115">
        <v>194</v>
      </c>
      <c r="F58" s="114">
        <v>117</v>
      </c>
      <c r="G58" s="114">
        <v>356</v>
      </c>
      <c r="H58" s="114">
        <v>128</v>
      </c>
      <c r="I58" s="140">
        <v>165</v>
      </c>
      <c r="J58" s="115">
        <v>29</v>
      </c>
      <c r="K58" s="116">
        <v>17.575757575757574</v>
      </c>
    </row>
    <row r="59" spans="1:11" ht="14.1" customHeight="1" x14ac:dyDescent="0.2">
      <c r="A59" s="306" t="s">
        <v>287</v>
      </c>
      <c r="B59" s="307" t="s">
        <v>288</v>
      </c>
      <c r="C59" s="308"/>
      <c r="D59" s="113">
        <v>1.3894632371185178</v>
      </c>
      <c r="E59" s="115">
        <v>168</v>
      </c>
      <c r="F59" s="114">
        <v>98</v>
      </c>
      <c r="G59" s="114">
        <v>294</v>
      </c>
      <c r="H59" s="114">
        <v>112</v>
      </c>
      <c r="I59" s="140">
        <v>137</v>
      </c>
      <c r="J59" s="115">
        <v>31</v>
      </c>
      <c r="K59" s="116">
        <v>22.627737226277372</v>
      </c>
    </row>
    <row r="60" spans="1:11" ht="14.1" customHeight="1" x14ac:dyDescent="0.2">
      <c r="A60" s="306">
        <v>81</v>
      </c>
      <c r="B60" s="307" t="s">
        <v>289</v>
      </c>
      <c r="C60" s="308"/>
      <c r="D60" s="113">
        <v>8.6593333884707633</v>
      </c>
      <c r="E60" s="115">
        <v>1047</v>
      </c>
      <c r="F60" s="114">
        <v>1027</v>
      </c>
      <c r="G60" s="114">
        <v>1156</v>
      </c>
      <c r="H60" s="114">
        <v>778</v>
      </c>
      <c r="I60" s="140">
        <v>1379</v>
      </c>
      <c r="J60" s="115">
        <v>-332</v>
      </c>
      <c r="K60" s="116">
        <v>-24.075416968817983</v>
      </c>
    </row>
    <row r="61" spans="1:11" ht="14.1" customHeight="1" x14ac:dyDescent="0.2">
      <c r="A61" s="306" t="s">
        <v>290</v>
      </c>
      <c r="B61" s="307" t="s">
        <v>291</v>
      </c>
      <c r="C61" s="308"/>
      <c r="D61" s="113">
        <v>2.4232900504507486</v>
      </c>
      <c r="E61" s="115">
        <v>293</v>
      </c>
      <c r="F61" s="114">
        <v>178</v>
      </c>
      <c r="G61" s="114">
        <v>405</v>
      </c>
      <c r="H61" s="114">
        <v>167</v>
      </c>
      <c r="I61" s="140">
        <v>310</v>
      </c>
      <c r="J61" s="115">
        <v>-17</v>
      </c>
      <c r="K61" s="116">
        <v>-5.4838709677419351</v>
      </c>
    </row>
    <row r="62" spans="1:11" ht="14.1" customHeight="1" x14ac:dyDescent="0.2">
      <c r="A62" s="306" t="s">
        <v>292</v>
      </c>
      <c r="B62" s="307" t="s">
        <v>293</v>
      </c>
      <c r="C62" s="308"/>
      <c r="D62" s="113">
        <v>2.7623852452237201</v>
      </c>
      <c r="E62" s="115">
        <v>334</v>
      </c>
      <c r="F62" s="114">
        <v>510</v>
      </c>
      <c r="G62" s="114">
        <v>377</v>
      </c>
      <c r="H62" s="114">
        <v>316</v>
      </c>
      <c r="I62" s="140">
        <v>536</v>
      </c>
      <c r="J62" s="115">
        <v>-202</v>
      </c>
      <c r="K62" s="116">
        <v>-37.686567164179102</v>
      </c>
    </row>
    <row r="63" spans="1:11" ht="14.1" customHeight="1" x14ac:dyDescent="0.2">
      <c r="A63" s="306"/>
      <c r="B63" s="307" t="s">
        <v>294</v>
      </c>
      <c r="C63" s="308"/>
      <c r="D63" s="113">
        <v>2.4646431229840378</v>
      </c>
      <c r="E63" s="115">
        <v>298</v>
      </c>
      <c r="F63" s="114">
        <v>443</v>
      </c>
      <c r="G63" s="114">
        <v>334</v>
      </c>
      <c r="H63" s="114">
        <v>295</v>
      </c>
      <c r="I63" s="140">
        <v>507</v>
      </c>
      <c r="J63" s="115">
        <v>-209</v>
      </c>
      <c r="K63" s="116">
        <v>-41.222879684418146</v>
      </c>
    </row>
    <row r="64" spans="1:11" ht="14.1" customHeight="1" x14ac:dyDescent="0.2">
      <c r="A64" s="306" t="s">
        <v>295</v>
      </c>
      <c r="B64" s="307" t="s">
        <v>296</v>
      </c>
      <c r="C64" s="308"/>
      <c r="D64" s="113">
        <v>1.4060044661318336</v>
      </c>
      <c r="E64" s="115">
        <v>170</v>
      </c>
      <c r="F64" s="114">
        <v>140</v>
      </c>
      <c r="G64" s="114">
        <v>160</v>
      </c>
      <c r="H64" s="114">
        <v>144</v>
      </c>
      <c r="I64" s="140">
        <v>196</v>
      </c>
      <c r="J64" s="115">
        <v>-26</v>
      </c>
      <c r="K64" s="116">
        <v>-13.26530612244898</v>
      </c>
    </row>
    <row r="65" spans="1:11" ht="14.1" customHeight="1" x14ac:dyDescent="0.2">
      <c r="A65" s="306" t="s">
        <v>297</v>
      </c>
      <c r="B65" s="307" t="s">
        <v>298</v>
      </c>
      <c r="C65" s="308"/>
      <c r="D65" s="113">
        <v>0.95112066826565211</v>
      </c>
      <c r="E65" s="115">
        <v>115</v>
      </c>
      <c r="F65" s="114">
        <v>105</v>
      </c>
      <c r="G65" s="114">
        <v>105</v>
      </c>
      <c r="H65" s="114">
        <v>71</v>
      </c>
      <c r="I65" s="140">
        <v>209</v>
      </c>
      <c r="J65" s="115">
        <v>-94</v>
      </c>
      <c r="K65" s="116">
        <v>-44.976076555023923</v>
      </c>
    </row>
    <row r="66" spans="1:11" ht="14.1" customHeight="1" x14ac:dyDescent="0.2">
      <c r="A66" s="306">
        <v>82</v>
      </c>
      <c r="B66" s="307" t="s">
        <v>299</v>
      </c>
      <c r="C66" s="308"/>
      <c r="D66" s="113">
        <v>3.3330576461831116</v>
      </c>
      <c r="E66" s="115">
        <v>403</v>
      </c>
      <c r="F66" s="114">
        <v>289</v>
      </c>
      <c r="G66" s="114">
        <v>624</v>
      </c>
      <c r="H66" s="114">
        <v>355</v>
      </c>
      <c r="I66" s="140">
        <v>407</v>
      </c>
      <c r="J66" s="115">
        <v>-4</v>
      </c>
      <c r="K66" s="116">
        <v>-0.98280098280098283</v>
      </c>
    </row>
    <row r="67" spans="1:11" ht="14.1" customHeight="1" x14ac:dyDescent="0.2">
      <c r="A67" s="306" t="s">
        <v>300</v>
      </c>
      <c r="B67" s="307" t="s">
        <v>301</v>
      </c>
      <c r="C67" s="308"/>
      <c r="D67" s="113">
        <v>2.2413365313042761</v>
      </c>
      <c r="E67" s="115">
        <v>271</v>
      </c>
      <c r="F67" s="114">
        <v>180</v>
      </c>
      <c r="G67" s="114">
        <v>415</v>
      </c>
      <c r="H67" s="114">
        <v>228</v>
      </c>
      <c r="I67" s="140">
        <v>250</v>
      </c>
      <c r="J67" s="115">
        <v>21</v>
      </c>
      <c r="K67" s="116">
        <v>8.4</v>
      </c>
    </row>
    <row r="68" spans="1:11" ht="14.1" customHeight="1" x14ac:dyDescent="0.2">
      <c r="A68" s="306" t="s">
        <v>302</v>
      </c>
      <c r="B68" s="307" t="s">
        <v>303</v>
      </c>
      <c r="C68" s="308"/>
      <c r="D68" s="113">
        <v>0.62856670250599622</v>
      </c>
      <c r="E68" s="115">
        <v>76</v>
      </c>
      <c r="F68" s="114">
        <v>72</v>
      </c>
      <c r="G68" s="114">
        <v>129</v>
      </c>
      <c r="H68" s="114">
        <v>73</v>
      </c>
      <c r="I68" s="140">
        <v>99</v>
      </c>
      <c r="J68" s="115">
        <v>-23</v>
      </c>
      <c r="K68" s="116">
        <v>-23.232323232323232</v>
      </c>
    </row>
    <row r="69" spans="1:11" ht="14.1" customHeight="1" x14ac:dyDescent="0.2">
      <c r="A69" s="306">
        <v>83</v>
      </c>
      <c r="B69" s="307" t="s">
        <v>304</v>
      </c>
      <c r="C69" s="308"/>
      <c r="D69" s="113">
        <v>3.5563642378628733</v>
      </c>
      <c r="E69" s="115">
        <v>430</v>
      </c>
      <c r="F69" s="114">
        <v>400</v>
      </c>
      <c r="G69" s="114">
        <v>1098</v>
      </c>
      <c r="H69" s="114">
        <v>388</v>
      </c>
      <c r="I69" s="140">
        <v>451</v>
      </c>
      <c r="J69" s="115">
        <v>-21</v>
      </c>
      <c r="K69" s="116">
        <v>-4.6563192904656319</v>
      </c>
    </row>
    <row r="70" spans="1:11" ht="14.1" customHeight="1" x14ac:dyDescent="0.2">
      <c r="A70" s="306" t="s">
        <v>305</v>
      </c>
      <c r="B70" s="307" t="s">
        <v>306</v>
      </c>
      <c r="C70" s="308"/>
      <c r="D70" s="113">
        <v>2.6300554131171947</v>
      </c>
      <c r="E70" s="115">
        <v>318</v>
      </c>
      <c r="F70" s="114">
        <v>321</v>
      </c>
      <c r="G70" s="114">
        <v>970</v>
      </c>
      <c r="H70" s="114">
        <v>299</v>
      </c>
      <c r="I70" s="140">
        <v>360</v>
      </c>
      <c r="J70" s="115">
        <v>-42</v>
      </c>
      <c r="K70" s="116">
        <v>-11.666666666666666</v>
      </c>
    </row>
    <row r="71" spans="1:11" ht="14.1" customHeight="1" x14ac:dyDescent="0.2">
      <c r="A71" s="306"/>
      <c r="B71" s="307" t="s">
        <v>307</v>
      </c>
      <c r="C71" s="308"/>
      <c r="D71" s="113">
        <v>1.7699115044247788</v>
      </c>
      <c r="E71" s="115">
        <v>214</v>
      </c>
      <c r="F71" s="114">
        <v>199</v>
      </c>
      <c r="G71" s="114">
        <v>740</v>
      </c>
      <c r="H71" s="114">
        <v>187</v>
      </c>
      <c r="I71" s="140">
        <v>241</v>
      </c>
      <c r="J71" s="115">
        <v>-27</v>
      </c>
      <c r="K71" s="116">
        <v>-11.203319502074688</v>
      </c>
    </row>
    <row r="72" spans="1:11" ht="14.1" customHeight="1" x14ac:dyDescent="0.2">
      <c r="A72" s="306">
        <v>84</v>
      </c>
      <c r="B72" s="307" t="s">
        <v>308</v>
      </c>
      <c r="C72" s="308"/>
      <c r="D72" s="113">
        <v>1.0917211148788355</v>
      </c>
      <c r="E72" s="115">
        <v>132</v>
      </c>
      <c r="F72" s="114">
        <v>75</v>
      </c>
      <c r="G72" s="114">
        <v>231</v>
      </c>
      <c r="H72" s="114">
        <v>60</v>
      </c>
      <c r="I72" s="140">
        <v>149</v>
      </c>
      <c r="J72" s="115">
        <v>-17</v>
      </c>
      <c r="K72" s="116">
        <v>-11.409395973154362</v>
      </c>
    </row>
    <row r="73" spans="1:11" ht="14.1" customHeight="1" x14ac:dyDescent="0.2">
      <c r="A73" s="306" t="s">
        <v>309</v>
      </c>
      <c r="B73" s="307" t="s">
        <v>310</v>
      </c>
      <c r="C73" s="308"/>
      <c r="D73" s="113">
        <v>0.39698949631957653</v>
      </c>
      <c r="E73" s="115">
        <v>48</v>
      </c>
      <c r="F73" s="114">
        <v>17</v>
      </c>
      <c r="G73" s="114">
        <v>119</v>
      </c>
      <c r="H73" s="114">
        <v>13</v>
      </c>
      <c r="I73" s="140">
        <v>67</v>
      </c>
      <c r="J73" s="115">
        <v>-19</v>
      </c>
      <c r="K73" s="116">
        <v>-28.35820895522388</v>
      </c>
    </row>
    <row r="74" spans="1:11" ht="14.1" customHeight="1" x14ac:dyDescent="0.2">
      <c r="A74" s="306" t="s">
        <v>311</v>
      </c>
      <c r="B74" s="307" t="s">
        <v>312</v>
      </c>
      <c r="C74" s="308"/>
      <c r="D74" s="113">
        <v>0.26465966421305104</v>
      </c>
      <c r="E74" s="115">
        <v>32</v>
      </c>
      <c r="F74" s="114">
        <v>24</v>
      </c>
      <c r="G74" s="114">
        <v>27</v>
      </c>
      <c r="H74" s="114">
        <v>5</v>
      </c>
      <c r="I74" s="140">
        <v>24</v>
      </c>
      <c r="J74" s="115">
        <v>8</v>
      </c>
      <c r="K74" s="116">
        <v>33.333333333333336</v>
      </c>
    </row>
    <row r="75" spans="1:11" ht="14.1" customHeight="1" x14ac:dyDescent="0.2">
      <c r="A75" s="306" t="s">
        <v>313</v>
      </c>
      <c r="B75" s="307" t="s">
        <v>314</v>
      </c>
      <c r="C75" s="308"/>
      <c r="D75" s="113">
        <v>5.7894301546604909E-2</v>
      </c>
      <c r="E75" s="115">
        <v>7</v>
      </c>
      <c r="F75" s="114">
        <v>7</v>
      </c>
      <c r="G75" s="114" t="s">
        <v>514</v>
      </c>
      <c r="H75" s="114">
        <v>8</v>
      </c>
      <c r="I75" s="140">
        <v>5</v>
      </c>
      <c r="J75" s="115">
        <v>2</v>
      </c>
      <c r="K75" s="116">
        <v>40</v>
      </c>
    </row>
    <row r="76" spans="1:11" ht="14.1" customHeight="1" x14ac:dyDescent="0.2">
      <c r="A76" s="306">
        <v>91</v>
      </c>
      <c r="B76" s="307" t="s">
        <v>315</v>
      </c>
      <c r="C76" s="308"/>
      <c r="D76" s="113">
        <v>0.21503597717310396</v>
      </c>
      <c r="E76" s="115">
        <v>26</v>
      </c>
      <c r="F76" s="114">
        <v>11</v>
      </c>
      <c r="G76" s="114">
        <v>33</v>
      </c>
      <c r="H76" s="114">
        <v>14</v>
      </c>
      <c r="I76" s="140">
        <v>19</v>
      </c>
      <c r="J76" s="115">
        <v>7</v>
      </c>
      <c r="K76" s="116">
        <v>36.842105263157897</v>
      </c>
    </row>
    <row r="77" spans="1:11" ht="14.1" customHeight="1" x14ac:dyDescent="0.2">
      <c r="A77" s="306">
        <v>92</v>
      </c>
      <c r="B77" s="307" t="s">
        <v>316</v>
      </c>
      <c r="C77" s="308"/>
      <c r="D77" s="113">
        <v>0.66164916053262757</v>
      </c>
      <c r="E77" s="115">
        <v>80</v>
      </c>
      <c r="F77" s="114">
        <v>51</v>
      </c>
      <c r="G77" s="114">
        <v>74</v>
      </c>
      <c r="H77" s="114">
        <v>51</v>
      </c>
      <c r="I77" s="140">
        <v>87</v>
      </c>
      <c r="J77" s="115">
        <v>-7</v>
      </c>
      <c r="K77" s="116">
        <v>-8.0459770114942533</v>
      </c>
    </row>
    <row r="78" spans="1:11" ht="14.1" customHeight="1" x14ac:dyDescent="0.2">
      <c r="A78" s="306">
        <v>93</v>
      </c>
      <c r="B78" s="307" t="s">
        <v>317</v>
      </c>
      <c r="C78" s="308"/>
      <c r="D78" s="113">
        <v>0.12405921759986767</v>
      </c>
      <c r="E78" s="115">
        <v>15</v>
      </c>
      <c r="F78" s="114">
        <v>12</v>
      </c>
      <c r="G78" s="114">
        <v>22</v>
      </c>
      <c r="H78" s="114">
        <v>11</v>
      </c>
      <c r="I78" s="140">
        <v>29</v>
      </c>
      <c r="J78" s="115">
        <v>-14</v>
      </c>
      <c r="K78" s="116">
        <v>-48.275862068965516</v>
      </c>
    </row>
    <row r="79" spans="1:11" ht="14.1" customHeight="1" x14ac:dyDescent="0.2">
      <c r="A79" s="306">
        <v>94</v>
      </c>
      <c r="B79" s="307" t="s">
        <v>318</v>
      </c>
      <c r="C79" s="308"/>
      <c r="D79" s="113">
        <v>0.23157720618641964</v>
      </c>
      <c r="E79" s="115">
        <v>28</v>
      </c>
      <c r="F79" s="114">
        <v>22</v>
      </c>
      <c r="G79" s="114">
        <v>45</v>
      </c>
      <c r="H79" s="114">
        <v>14</v>
      </c>
      <c r="I79" s="140">
        <v>27</v>
      </c>
      <c r="J79" s="115">
        <v>1</v>
      </c>
      <c r="K79" s="116">
        <v>3.7037037037037037</v>
      </c>
    </row>
    <row r="80" spans="1:11" ht="14.1" customHeight="1" x14ac:dyDescent="0.2">
      <c r="A80" s="306" t="s">
        <v>319</v>
      </c>
      <c r="B80" s="307" t="s">
        <v>320</v>
      </c>
      <c r="C80" s="308"/>
      <c r="D80" s="113" t="s">
        <v>514</v>
      </c>
      <c r="E80" s="115" t="s">
        <v>514</v>
      </c>
      <c r="F80" s="114">
        <v>0</v>
      </c>
      <c r="G80" s="114" t="s">
        <v>514</v>
      </c>
      <c r="H80" s="114">
        <v>0</v>
      </c>
      <c r="I80" s="140">
        <v>0</v>
      </c>
      <c r="J80" s="115" t="s">
        <v>514</v>
      </c>
      <c r="K80" s="116" t="s">
        <v>514</v>
      </c>
    </row>
    <row r="81" spans="1:11" ht="14.1" customHeight="1" x14ac:dyDescent="0.2">
      <c r="A81" s="310" t="s">
        <v>321</v>
      </c>
      <c r="B81" s="311" t="s">
        <v>334</v>
      </c>
      <c r="C81" s="312"/>
      <c r="D81" s="125">
        <v>0.15714167562649906</v>
      </c>
      <c r="E81" s="143">
        <v>19</v>
      </c>
      <c r="F81" s="144">
        <v>12</v>
      </c>
      <c r="G81" s="144">
        <v>57</v>
      </c>
      <c r="H81" s="144">
        <v>17</v>
      </c>
      <c r="I81" s="145">
        <v>7</v>
      </c>
      <c r="J81" s="143">
        <v>12</v>
      </c>
      <c r="K81" s="146">
        <v>171.42857142857142</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12442</v>
      </c>
      <c r="E11" s="114">
        <v>10134</v>
      </c>
      <c r="F11" s="114">
        <v>13425</v>
      </c>
      <c r="G11" s="114">
        <v>9151</v>
      </c>
      <c r="H11" s="140">
        <v>12440</v>
      </c>
      <c r="I11" s="115">
        <v>2</v>
      </c>
      <c r="J11" s="116">
        <v>1.607717041800643E-2</v>
      </c>
    </row>
    <row r="12" spans="1:15" s="110" customFormat="1" ht="24.95" customHeight="1" x14ac:dyDescent="0.2">
      <c r="A12" s="193" t="s">
        <v>132</v>
      </c>
      <c r="B12" s="194" t="s">
        <v>133</v>
      </c>
      <c r="C12" s="113">
        <v>0.90017682044687353</v>
      </c>
      <c r="D12" s="115">
        <v>112</v>
      </c>
      <c r="E12" s="114">
        <v>257</v>
      </c>
      <c r="F12" s="114">
        <v>340</v>
      </c>
      <c r="G12" s="114">
        <v>183</v>
      </c>
      <c r="H12" s="140">
        <v>103</v>
      </c>
      <c r="I12" s="115">
        <v>9</v>
      </c>
      <c r="J12" s="116">
        <v>8.7378640776699026</v>
      </c>
    </row>
    <row r="13" spans="1:15" s="110" customFormat="1" ht="24.95" customHeight="1" x14ac:dyDescent="0.2">
      <c r="A13" s="193" t="s">
        <v>134</v>
      </c>
      <c r="B13" s="199" t="s">
        <v>214</v>
      </c>
      <c r="C13" s="113">
        <v>0.89213952740716929</v>
      </c>
      <c r="D13" s="115">
        <v>111</v>
      </c>
      <c r="E13" s="114">
        <v>104</v>
      </c>
      <c r="F13" s="114">
        <v>124</v>
      </c>
      <c r="G13" s="114">
        <v>82</v>
      </c>
      <c r="H13" s="140">
        <v>97</v>
      </c>
      <c r="I13" s="115">
        <v>14</v>
      </c>
      <c r="J13" s="116">
        <v>14.43298969072165</v>
      </c>
    </row>
    <row r="14" spans="1:15" s="287" customFormat="1" ht="24.95" customHeight="1" x14ac:dyDescent="0.2">
      <c r="A14" s="193" t="s">
        <v>215</v>
      </c>
      <c r="B14" s="199" t="s">
        <v>137</v>
      </c>
      <c r="C14" s="113">
        <v>24.955794888281627</v>
      </c>
      <c r="D14" s="115">
        <v>3105</v>
      </c>
      <c r="E14" s="114">
        <v>1835</v>
      </c>
      <c r="F14" s="114">
        <v>2755</v>
      </c>
      <c r="G14" s="114">
        <v>1766</v>
      </c>
      <c r="H14" s="140">
        <v>2805</v>
      </c>
      <c r="I14" s="115">
        <v>300</v>
      </c>
      <c r="J14" s="116">
        <v>10.695187165775401</v>
      </c>
      <c r="K14" s="110"/>
      <c r="L14" s="110"/>
      <c r="M14" s="110"/>
      <c r="N14" s="110"/>
      <c r="O14" s="110"/>
    </row>
    <row r="15" spans="1:15" s="110" customFormat="1" ht="24.95" customHeight="1" x14ac:dyDescent="0.2">
      <c r="A15" s="193" t="s">
        <v>216</v>
      </c>
      <c r="B15" s="199" t="s">
        <v>217</v>
      </c>
      <c r="C15" s="113">
        <v>4.002571933772705</v>
      </c>
      <c r="D15" s="115">
        <v>498</v>
      </c>
      <c r="E15" s="114">
        <v>382</v>
      </c>
      <c r="F15" s="114">
        <v>503</v>
      </c>
      <c r="G15" s="114">
        <v>302</v>
      </c>
      <c r="H15" s="140">
        <v>511</v>
      </c>
      <c r="I15" s="115">
        <v>-13</v>
      </c>
      <c r="J15" s="116">
        <v>-2.5440313111545989</v>
      </c>
    </row>
    <row r="16" spans="1:15" s="287" customFormat="1" ht="24.95" customHeight="1" x14ac:dyDescent="0.2">
      <c r="A16" s="193" t="s">
        <v>218</v>
      </c>
      <c r="B16" s="199" t="s">
        <v>141</v>
      </c>
      <c r="C16" s="113">
        <v>15.825429995177624</v>
      </c>
      <c r="D16" s="115">
        <v>1969</v>
      </c>
      <c r="E16" s="114">
        <v>1145</v>
      </c>
      <c r="F16" s="114">
        <v>1851</v>
      </c>
      <c r="G16" s="114">
        <v>1170</v>
      </c>
      <c r="H16" s="140">
        <v>1917</v>
      </c>
      <c r="I16" s="115">
        <v>52</v>
      </c>
      <c r="J16" s="116">
        <v>2.7125717266562339</v>
      </c>
      <c r="K16" s="110"/>
      <c r="L16" s="110"/>
      <c r="M16" s="110"/>
      <c r="N16" s="110"/>
      <c r="O16" s="110"/>
    </row>
    <row r="17" spans="1:15" s="110" customFormat="1" ht="24.95" customHeight="1" x14ac:dyDescent="0.2">
      <c r="A17" s="193" t="s">
        <v>142</v>
      </c>
      <c r="B17" s="199" t="s">
        <v>220</v>
      </c>
      <c r="C17" s="113">
        <v>5.1277929593312974</v>
      </c>
      <c r="D17" s="115">
        <v>638</v>
      </c>
      <c r="E17" s="114">
        <v>308</v>
      </c>
      <c r="F17" s="114">
        <v>401</v>
      </c>
      <c r="G17" s="114">
        <v>294</v>
      </c>
      <c r="H17" s="140">
        <v>377</v>
      </c>
      <c r="I17" s="115">
        <v>261</v>
      </c>
      <c r="J17" s="116">
        <v>69.230769230769226</v>
      </c>
    </row>
    <row r="18" spans="1:15" s="287" customFormat="1" ht="24.95" customHeight="1" x14ac:dyDescent="0.2">
      <c r="A18" s="201" t="s">
        <v>144</v>
      </c>
      <c r="B18" s="202" t="s">
        <v>145</v>
      </c>
      <c r="C18" s="113">
        <v>8.0372930397042275</v>
      </c>
      <c r="D18" s="115">
        <v>1000</v>
      </c>
      <c r="E18" s="114">
        <v>867</v>
      </c>
      <c r="F18" s="114">
        <v>1084</v>
      </c>
      <c r="G18" s="114">
        <v>728</v>
      </c>
      <c r="H18" s="140">
        <v>876</v>
      </c>
      <c r="I18" s="115">
        <v>124</v>
      </c>
      <c r="J18" s="116">
        <v>14.155251141552512</v>
      </c>
      <c r="K18" s="110"/>
      <c r="L18" s="110"/>
      <c r="M18" s="110"/>
      <c r="N18" s="110"/>
      <c r="O18" s="110"/>
    </row>
    <row r="19" spans="1:15" s="110" customFormat="1" ht="24.95" customHeight="1" x14ac:dyDescent="0.2">
      <c r="A19" s="193" t="s">
        <v>146</v>
      </c>
      <c r="B19" s="199" t="s">
        <v>147</v>
      </c>
      <c r="C19" s="113">
        <v>15.021700691207201</v>
      </c>
      <c r="D19" s="115">
        <v>1869</v>
      </c>
      <c r="E19" s="114">
        <v>1225</v>
      </c>
      <c r="F19" s="114">
        <v>1802</v>
      </c>
      <c r="G19" s="114">
        <v>1278</v>
      </c>
      <c r="H19" s="140">
        <v>1893</v>
      </c>
      <c r="I19" s="115">
        <v>-24</v>
      </c>
      <c r="J19" s="116">
        <v>-1.2678288431061806</v>
      </c>
    </row>
    <row r="20" spans="1:15" s="287" customFormat="1" ht="24.95" customHeight="1" x14ac:dyDescent="0.2">
      <c r="A20" s="193" t="s">
        <v>148</v>
      </c>
      <c r="B20" s="199" t="s">
        <v>149</v>
      </c>
      <c r="C20" s="113">
        <v>6.0038579006590584</v>
      </c>
      <c r="D20" s="115">
        <v>747</v>
      </c>
      <c r="E20" s="114">
        <v>659</v>
      </c>
      <c r="F20" s="114">
        <v>781</v>
      </c>
      <c r="G20" s="114">
        <v>562</v>
      </c>
      <c r="H20" s="140">
        <v>748</v>
      </c>
      <c r="I20" s="115">
        <v>-1</v>
      </c>
      <c r="J20" s="116">
        <v>-0.13368983957219252</v>
      </c>
      <c r="K20" s="110"/>
      <c r="L20" s="110"/>
      <c r="M20" s="110"/>
      <c r="N20" s="110"/>
      <c r="O20" s="110"/>
    </row>
    <row r="21" spans="1:15" s="110" customFormat="1" ht="24.95" customHeight="1" x14ac:dyDescent="0.2">
      <c r="A21" s="201" t="s">
        <v>150</v>
      </c>
      <c r="B21" s="202" t="s">
        <v>151</v>
      </c>
      <c r="C21" s="113">
        <v>5.3689117505224244</v>
      </c>
      <c r="D21" s="115">
        <v>668</v>
      </c>
      <c r="E21" s="114">
        <v>732</v>
      </c>
      <c r="F21" s="114">
        <v>740</v>
      </c>
      <c r="G21" s="114">
        <v>695</v>
      </c>
      <c r="H21" s="140">
        <v>660</v>
      </c>
      <c r="I21" s="115">
        <v>8</v>
      </c>
      <c r="J21" s="116">
        <v>1.2121212121212122</v>
      </c>
    </row>
    <row r="22" spans="1:15" s="110" customFormat="1" ht="24.95" customHeight="1" x14ac:dyDescent="0.2">
      <c r="A22" s="201" t="s">
        <v>152</v>
      </c>
      <c r="B22" s="199" t="s">
        <v>153</v>
      </c>
      <c r="C22" s="113">
        <v>0.62690885709692978</v>
      </c>
      <c r="D22" s="115">
        <v>78</v>
      </c>
      <c r="E22" s="114">
        <v>69</v>
      </c>
      <c r="F22" s="114">
        <v>119</v>
      </c>
      <c r="G22" s="114">
        <v>74</v>
      </c>
      <c r="H22" s="140">
        <v>99</v>
      </c>
      <c r="I22" s="115">
        <v>-21</v>
      </c>
      <c r="J22" s="116">
        <v>-21.212121212121211</v>
      </c>
    </row>
    <row r="23" spans="1:15" s="110" customFormat="1" ht="24.95" customHeight="1" x14ac:dyDescent="0.2">
      <c r="A23" s="193" t="s">
        <v>154</v>
      </c>
      <c r="B23" s="199" t="s">
        <v>155</v>
      </c>
      <c r="C23" s="113">
        <v>1.591384021861437</v>
      </c>
      <c r="D23" s="115">
        <v>198</v>
      </c>
      <c r="E23" s="114">
        <v>334</v>
      </c>
      <c r="F23" s="114">
        <v>145</v>
      </c>
      <c r="G23" s="114">
        <v>124</v>
      </c>
      <c r="H23" s="140">
        <v>194</v>
      </c>
      <c r="I23" s="115">
        <v>4</v>
      </c>
      <c r="J23" s="116">
        <v>2.0618556701030926</v>
      </c>
    </row>
    <row r="24" spans="1:15" s="110" customFormat="1" ht="24.95" customHeight="1" x14ac:dyDescent="0.2">
      <c r="A24" s="193" t="s">
        <v>156</v>
      </c>
      <c r="B24" s="199" t="s">
        <v>221</v>
      </c>
      <c r="C24" s="113">
        <v>3.9061244172962546</v>
      </c>
      <c r="D24" s="115">
        <v>486</v>
      </c>
      <c r="E24" s="114">
        <v>311</v>
      </c>
      <c r="F24" s="114">
        <v>420</v>
      </c>
      <c r="G24" s="114">
        <v>292</v>
      </c>
      <c r="H24" s="140">
        <v>377</v>
      </c>
      <c r="I24" s="115">
        <v>109</v>
      </c>
      <c r="J24" s="116">
        <v>28.912466843501328</v>
      </c>
    </row>
    <row r="25" spans="1:15" s="110" customFormat="1" ht="24.95" customHeight="1" x14ac:dyDescent="0.2">
      <c r="A25" s="193" t="s">
        <v>222</v>
      </c>
      <c r="B25" s="204" t="s">
        <v>159</v>
      </c>
      <c r="C25" s="113">
        <v>4.5410705674328886</v>
      </c>
      <c r="D25" s="115">
        <v>565</v>
      </c>
      <c r="E25" s="114">
        <v>552</v>
      </c>
      <c r="F25" s="114">
        <v>567</v>
      </c>
      <c r="G25" s="114">
        <v>510</v>
      </c>
      <c r="H25" s="140">
        <v>602</v>
      </c>
      <c r="I25" s="115">
        <v>-37</v>
      </c>
      <c r="J25" s="116">
        <v>-6.1461794019933551</v>
      </c>
    </row>
    <row r="26" spans="1:15" s="110" customFormat="1" ht="24.95" customHeight="1" x14ac:dyDescent="0.2">
      <c r="A26" s="201">
        <v>782.78300000000002</v>
      </c>
      <c r="B26" s="203" t="s">
        <v>160</v>
      </c>
      <c r="C26" s="113">
        <v>5.1438675454107052</v>
      </c>
      <c r="D26" s="115">
        <v>640</v>
      </c>
      <c r="E26" s="114">
        <v>855</v>
      </c>
      <c r="F26" s="114">
        <v>807</v>
      </c>
      <c r="G26" s="114">
        <v>690</v>
      </c>
      <c r="H26" s="140">
        <v>768</v>
      </c>
      <c r="I26" s="115">
        <v>-128</v>
      </c>
      <c r="J26" s="116">
        <v>-16.666666666666668</v>
      </c>
    </row>
    <row r="27" spans="1:15" s="110" customFormat="1" ht="24.95" customHeight="1" x14ac:dyDescent="0.2">
      <c r="A27" s="193" t="s">
        <v>161</v>
      </c>
      <c r="B27" s="199" t="s">
        <v>162</v>
      </c>
      <c r="C27" s="113">
        <v>2.0655843112039864</v>
      </c>
      <c r="D27" s="115">
        <v>257</v>
      </c>
      <c r="E27" s="114">
        <v>247</v>
      </c>
      <c r="F27" s="114">
        <v>402</v>
      </c>
      <c r="G27" s="114">
        <v>174</v>
      </c>
      <c r="H27" s="140">
        <v>236</v>
      </c>
      <c r="I27" s="115">
        <v>21</v>
      </c>
      <c r="J27" s="116">
        <v>8.898305084745763</v>
      </c>
    </row>
    <row r="28" spans="1:15" s="110" customFormat="1" ht="24.95" customHeight="1" x14ac:dyDescent="0.2">
      <c r="A28" s="193" t="s">
        <v>163</v>
      </c>
      <c r="B28" s="199" t="s">
        <v>164</v>
      </c>
      <c r="C28" s="113">
        <v>2.3870760327921556</v>
      </c>
      <c r="D28" s="115">
        <v>297</v>
      </c>
      <c r="E28" s="114">
        <v>186</v>
      </c>
      <c r="F28" s="114">
        <v>822</v>
      </c>
      <c r="G28" s="114">
        <v>179</v>
      </c>
      <c r="H28" s="140">
        <v>277</v>
      </c>
      <c r="I28" s="115">
        <v>20</v>
      </c>
      <c r="J28" s="116">
        <v>7.2202166064981945</v>
      </c>
    </row>
    <row r="29" spans="1:15" s="110" customFormat="1" ht="24.95" customHeight="1" x14ac:dyDescent="0.2">
      <c r="A29" s="193">
        <v>86</v>
      </c>
      <c r="B29" s="199" t="s">
        <v>165</v>
      </c>
      <c r="C29" s="113">
        <v>9.9019450249156087</v>
      </c>
      <c r="D29" s="115">
        <v>1232</v>
      </c>
      <c r="E29" s="114">
        <v>924</v>
      </c>
      <c r="F29" s="114">
        <v>1151</v>
      </c>
      <c r="G29" s="114">
        <v>855</v>
      </c>
      <c r="H29" s="140">
        <v>1604</v>
      </c>
      <c r="I29" s="115">
        <v>-372</v>
      </c>
      <c r="J29" s="116">
        <v>-23.192019950124688</v>
      </c>
    </row>
    <row r="30" spans="1:15" s="110" customFormat="1" ht="24.95" customHeight="1" x14ac:dyDescent="0.2">
      <c r="A30" s="193">
        <v>87.88</v>
      </c>
      <c r="B30" s="204" t="s">
        <v>166</v>
      </c>
      <c r="C30" s="113">
        <v>5.4412473878797618</v>
      </c>
      <c r="D30" s="115">
        <v>677</v>
      </c>
      <c r="E30" s="114">
        <v>598</v>
      </c>
      <c r="F30" s="114">
        <v>929</v>
      </c>
      <c r="G30" s="114">
        <v>639</v>
      </c>
      <c r="H30" s="140">
        <v>672</v>
      </c>
      <c r="I30" s="115">
        <v>5</v>
      </c>
      <c r="J30" s="116">
        <v>0.74404761904761907</v>
      </c>
    </row>
    <row r="31" spans="1:15" s="110" customFormat="1" ht="24.95" customHeight="1" x14ac:dyDescent="0.2">
      <c r="A31" s="193" t="s">
        <v>167</v>
      </c>
      <c r="B31" s="199" t="s">
        <v>168</v>
      </c>
      <c r="C31" s="113">
        <v>3.214917215881691</v>
      </c>
      <c r="D31" s="115">
        <v>400</v>
      </c>
      <c r="E31" s="114">
        <v>379</v>
      </c>
      <c r="F31" s="114">
        <v>437</v>
      </c>
      <c r="G31" s="114">
        <v>320</v>
      </c>
      <c r="H31" s="140">
        <v>429</v>
      </c>
      <c r="I31" s="115">
        <v>-29</v>
      </c>
      <c r="J31" s="116">
        <v>-6.7599067599067597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0.90017682044687353</v>
      </c>
      <c r="D34" s="115">
        <v>112</v>
      </c>
      <c r="E34" s="114">
        <v>257</v>
      </c>
      <c r="F34" s="114">
        <v>340</v>
      </c>
      <c r="G34" s="114">
        <v>183</v>
      </c>
      <c r="H34" s="140">
        <v>103</v>
      </c>
      <c r="I34" s="115">
        <v>9</v>
      </c>
      <c r="J34" s="116">
        <v>8.7378640776699026</v>
      </c>
    </row>
    <row r="35" spans="1:10" s="110" customFormat="1" ht="24.95" customHeight="1" x14ac:dyDescent="0.2">
      <c r="A35" s="292" t="s">
        <v>171</v>
      </c>
      <c r="B35" s="293" t="s">
        <v>172</v>
      </c>
      <c r="C35" s="113">
        <v>33.885227455393022</v>
      </c>
      <c r="D35" s="115">
        <v>4216</v>
      </c>
      <c r="E35" s="114">
        <v>2806</v>
      </c>
      <c r="F35" s="114">
        <v>3963</v>
      </c>
      <c r="G35" s="114">
        <v>2576</v>
      </c>
      <c r="H35" s="140">
        <v>3778</v>
      </c>
      <c r="I35" s="115">
        <v>438</v>
      </c>
      <c r="J35" s="116">
        <v>11.593435680254103</v>
      </c>
    </row>
    <row r="36" spans="1:10" s="110" customFormat="1" ht="24.95" customHeight="1" x14ac:dyDescent="0.2">
      <c r="A36" s="294" t="s">
        <v>173</v>
      </c>
      <c r="B36" s="295" t="s">
        <v>174</v>
      </c>
      <c r="C36" s="125">
        <v>65.214595724160105</v>
      </c>
      <c r="D36" s="143">
        <v>8114</v>
      </c>
      <c r="E36" s="144">
        <v>7071</v>
      </c>
      <c r="F36" s="144">
        <v>9122</v>
      </c>
      <c r="G36" s="144">
        <v>6392</v>
      </c>
      <c r="H36" s="145">
        <v>8559</v>
      </c>
      <c r="I36" s="143">
        <v>-445</v>
      </c>
      <c r="J36" s="146">
        <v>-5.1992055146629284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12442</v>
      </c>
      <c r="F11" s="264">
        <v>10134</v>
      </c>
      <c r="G11" s="264">
        <v>13425</v>
      </c>
      <c r="H11" s="264">
        <v>9151</v>
      </c>
      <c r="I11" s="265">
        <v>12440</v>
      </c>
      <c r="J11" s="263">
        <v>2</v>
      </c>
      <c r="K11" s="266">
        <v>1.607717041800643E-2</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24.119916412152389</v>
      </c>
      <c r="E13" s="115">
        <v>3001</v>
      </c>
      <c r="F13" s="114">
        <v>3158</v>
      </c>
      <c r="G13" s="114">
        <v>3815</v>
      </c>
      <c r="H13" s="114">
        <v>2866</v>
      </c>
      <c r="I13" s="140">
        <v>3121</v>
      </c>
      <c r="J13" s="115">
        <v>-120</v>
      </c>
      <c r="K13" s="116">
        <v>-3.8449214995193848</v>
      </c>
    </row>
    <row r="14" spans="1:17" ht="15.95" customHeight="1" x14ac:dyDescent="0.2">
      <c r="A14" s="306" t="s">
        <v>230</v>
      </c>
      <c r="B14" s="307"/>
      <c r="C14" s="308"/>
      <c r="D14" s="113">
        <v>60.231474039543478</v>
      </c>
      <c r="E14" s="115">
        <v>7494</v>
      </c>
      <c r="F14" s="114">
        <v>5679</v>
      </c>
      <c r="G14" s="114">
        <v>7884</v>
      </c>
      <c r="H14" s="114">
        <v>5021</v>
      </c>
      <c r="I14" s="140">
        <v>7491</v>
      </c>
      <c r="J14" s="115">
        <v>3</v>
      </c>
      <c r="K14" s="116">
        <v>4.0048057669203045E-2</v>
      </c>
    </row>
    <row r="15" spans="1:17" ht="15.95" customHeight="1" x14ac:dyDescent="0.2">
      <c r="A15" s="306" t="s">
        <v>231</v>
      </c>
      <c r="B15" s="307"/>
      <c r="C15" s="308"/>
      <c r="D15" s="113">
        <v>7.7961742485131005</v>
      </c>
      <c r="E15" s="115">
        <v>970</v>
      </c>
      <c r="F15" s="114">
        <v>611</v>
      </c>
      <c r="G15" s="114">
        <v>733</v>
      </c>
      <c r="H15" s="114">
        <v>627</v>
      </c>
      <c r="I15" s="140">
        <v>919</v>
      </c>
      <c r="J15" s="115">
        <v>51</v>
      </c>
      <c r="K15" s="116">
        <v>5.5495103373231771</v>
      </c>
    </row>
    <row r="16" spans="1:17" ht="15.95" customHeight="1" x14ac:dyDescent="0.2">
      <c r="A16" s="306" t="s">
        <v>232</v>
      </c>
      <c r="B16" s="307"/>
      <c r="C16" s="308"/>
      <c r="D16" s="113">
        <v>7.7720623693939883</v>
      </c>
      <c r="E16" s="115">
        <v>967</v>
      </c>
      <c r="F16" s="114">
        <v>637</v>
      </c>
      <c r="G16" s="114">
        <v>978</v>
      </c>
      <c r="H16" s="114">
        <v>624</v>
      </c>
      <c r="I16" s="140">
        <v>897</v>
      </c>
      <c r="J16" s="115">
        <v>70</v>
      </c>
      <c r="K16" s="116">
        <v>7.8037904124860651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0.94036328564539462</v>
      </c>
      <c r="E18" s="115">
        <v>117</v>
      </c>
      <c r="F18" s="114">
        <v>217</v>
      </c>
      <c r="G18" s="114">
        <v>348</v>
      </c>
      <c r="H18" s="114">
        <v>166</v>
      </c>
      <c r="I18" s="140">
        <v>102</v>
      </c>
      <c r="J18" s="115">
        <v>15</v>
      </c>
      <c r="K18" s="116">
        <v>14.705882352941176</v>
      </c>
    </row>
    <row r="19" spans="1:11" ht="14.1" customHeight="1" x14ac:dyDescent="0.2">
      <c r="A19" s="306" t="s">
        <v>235</v>
      </c>
      <c r="B19" s="307" t="s">
        <v>236</v>
      </c>
      <c r="C19" s="308"/>
      <c r="D19" s="113">
        <v>0.66709532229545088</v>
      </c>
      <c r="E19" s="115">
        <v>83</v>
      </c>
      <c r="F19" s="114">
        <v>183</v>
      </c>
      <c r="G19" s="114">
        <v>291</v>
      </c>
      <c r="H19" s="114">
        <v>134</v>
      </c>
      <c r="I19" s="140">
        <v>62</v>
      </c>
      <c r="J19" s="115">
        <v>21</v>
      </c>
      <c r="K19" s="116">
        <v>33.87096774193548</v>
      </c>
    </row>
    <row r="20" spans="1:11" ht="14.1" customHeight="1" x14ac:dyDescent="0.2">
      <c r="A20" s="306">
        <v>12</v>
      </c>
      <c r="B20" s="307" t="s">
        <v>237</v>
      </c>
      <c r="C20" s="308"/>
      <c r="D20" s="113">
        <v>0.55457321973959173</v>
      </c>
      <c r="E20" s="115">
        <v>69</v>
      </c>
      <c r="F20" s="114">
        <v>177</v>
      </c>
      <c r="G20" s="114">
        <v>107</v>
      </c>
      <c r="H20" s="114">
        <v>75</v>
      </c>
      <c r="I20" s="140">
        <v>88</v>
      </c>
      <c r="J20" s="115">
        <v>-19</v>
      </c>
      <c r="K20" s="116">
        <v>-21.59090909090909</v>
      </c>
    </row>
    <row r="21" spans="1:11" ht="14.1" customHeight="1" x14ac:dyDescent="0.2">
      <c r="A21" s="306">
        <v>21</v>
      </c>
      <c r="B21" s="307" t="s">
        <v>238</v>
      </c>
      <c r="C21" s="308"/>
      <c r="D21" s="113">
        <v>0.77961742485131003</v>
      </c>
      <c r="E21" s="115">
        <v>97</v>
      </c>
      <c r="F21" s="114">
        <v>121</v>
      </c>
      <c r="G21" s="114">
        <v>79</v>
      </c>
      <c r="H21" s="114">
        <v>91</v>
      </c>
      <c r="I21" s="140">
        <v>143</v>
      </c>
      <c r="J21" s="115">
        <v>-46</v>
      </c>
      <c r="K21" s="116">
        <v>-32.167832167832167</v>
      </c>
    </row>
    <row r="22" spans="1:11" ht="14.1" customHeight="1" x14ac:dyDescent="0.2">
      <c r="A22" s="306">
        <v>22</v>
      </c>
      <c r="B22" s="307" t="s">
        <v>239</v>
      </c>
      <c r="C22" s="308"/>
      <c r="D22" s="113">
        <v>2.54782189358624</v>
      </c>
      <c r="E22" s="115">
        <v>317</v>
      </c>
      <c r="F22" s="114">
        <v>202</v>
      </c>
      <c r="G22" s="114">
        <v>295</v>
      </c>
      <c r="H22" s="114">
        <v>194</v>
      </c>
      <c r="I22" s="140">
        <v>245</v>
      </c>
      <c r="J22" s="115">
        <v>72</v>
      </c>
      <c r="K22" s="116">
        <v>29.387755102040817</v>
      </c>
    </row>
    <row r="23" spans="1:11" ht="14.1" customHeight="1" x14ac:dyDescent="0.2">
      <c r="A23" s="306">
        <v>23</v>
      </c>
      <c r="B23" s="307" t="s">
        <v>240</v>
      </c>
      <c r="C23" s="308"/>
      <c r="D23" s="113">
        <v>0.65102073621604239</v>
      </c>
      <c r="E23" s="115">
        <v>81</v>
      </c>
      <c r="F23" s="114">
        <v>52</v>
      </c>
      <c r="G23" s="114">
        <v>91</v>
      </c>
      <c r="H23" s="114">
        <v>57</v>
      </c>
      <c r="I23" s="140">
        <v>81</v>
      </c>
      <c r="J23" s="115">
        <v>0</v>
      </c>
      <c r="K23" s="116">
        <v>0</v>
      </c>
    </row>
    <row r="24" spans="1:11" ht="14.1" customHeight="1" x14ac:dyDescent="0.2">
      <c r="A24" s="306">
        <v>24</v>
      </c>
      <c r="B24" s="307" t="s">
        <v>241</v>
      </c>
      <c r="C24" s="308"/>
      <c r="D24" s="113">
        <v>4.9188233402989869</v>
      </c>
      <c r="E24" s="115">
        <v>612</v>
      </c>
      <c r="F24" s="114">
        <v>381</v>
      </c>
      <c r="G24" s="114">
        <v>560</v>
      </c>
      <c r="H24" s="114">
        <v>367</v>
      </c>
      <c r="I24" s="140">
        <v>611</v>
      </c>
      <c r="J24" s="115">
        <v>1</v>
      </c>
      <c r="K24" s="116">
        <v>0.16366612111292964</v>
      </c>
    </row>
    <row r="25" spans="1:11" ht="14.1" customHeight="1" x14ac:dyDescent="0.2">
      <c r="A25" s="306">
        <v>25</v>
      </c>
      <c r="B25" s="307" t="s">
        <v>242</v>
      </c>
      <c r="C25" s="308"/>
      <c r="D25" s="113">
        <v>8.2623372448159458</v>
      </c>
      <c r="E25" s="115">
        <v>1028</v>
      </c>
      <c r="F25" s="114">
        <v>577</v>
      </c>
      <c r="G25" s="114">
        <v>935</v>
      </c>
      <c r="H25" s="114">
        <v>543</v>
      </c>
      <c r="I25" s="140">
        <v>1042</v>
      </c>
      <c r="J25" s="115">
        <v>-14</v>
      </c>
      <c r="K25" s="116">
        <v>-1.3435700575815739</v>
      </c>
    </row>
    <row r="26" spans="1:11" ht="14.1" customHeight="1" x14ac:dyDescent="0.2">
      <c r="A26" s="306">
        <v>26</v>
      </c>
      <c r="B26" s="307" t="s">
        <v>243</v>
      </c>
      <c r="C26" s="308"/>
      <c r="D26" s="113">
        <v>2.821089856936184</v>
      </c>
      <c r="E26" s="115">
        <v>351</v>
      </c>
      <c r="F26" s="114">
        <v>165</v>
      </c>
      <c r="G26" s="114">
        <v>234</v>
      </c>
      <c r="H26" s="114">
        <v>168</v>
      </c>
      <c r="I26" s="140">
        <v>281</v>
      </c>
      <c r="J26" s="115">
        <v>70</v>
      </c>
      <c r="K26" s="116">
        <v>24.911032028469752</v>
      </c>
    </row>
    <row r="27" spans="1:11" ht="14.1" customHeight="1" x14ac:dyDescent="0.2">
      <c r="A27" s="306">
        <v>27</v>
      </c>
      <c r="B27" s="307" t="s">
        <v>244</v>
      </c>
      <c r="C27" s="308"/>
      <c r="D27" s="113">
        <v>2.7648288056582544</v>
      </c>
      <c r="E27" s="115">
        <v>344</v>
      </c>
      <c r="F27" s="114">
        <v>187</v>
      </c>
      <c r="G27" s="114">
        <v>233</v>
      </c>
      <c r="H27" s="114">
        <v>188</v>
      </c>
      <c r="I27" s="140">
        <v>215</v>
      </c>
      <c r="J27" s="115">
        <v>129</v>
      </c>
      <c r="K27" s="116">
        <v>60</v>
      </c>
    </row>
    <row r="28" spans="1:11" ht="14.1" customHeight="1" x14ac:dyDescent="0.2">
      <c r="A28" s="306">
        <v>28</v>
      </c>
      <c r="B28" s="307" t="s">
        <v>245</v>
      </c>
      <c r="C28" s="308"/>
      <c r="D28" s="113">
        <v>0.48223758238225367</v>
      </c>
      <c r="E28" s="115">
        <v>60</v>
      </c>
      <c r="F28" s="114">
        <v>38</v>
      </c>
      <c r="G28" s="114">
        <v>34</v>
      </c>
      <c r="H28" s="114">
        <v>24</v>
      </c>
      <c r="I28" s="140">
        <v>39</v>
      </c>
      <c r="J28" s="115">
        <v>21</v>
      </c>
      <c r="K28" s="116">
        <v>53.846153846153847</v>
      </c>
    </row>
    <row r="29" spans="1:11" ht="14.1" customHeight="1" x14ac:dyDescent="0.2">
      <c r="A29" s="306">
        <v>29</v>
      </c>
      <c r="B29" s="307" t="s">
        <v>246</v>
      </c>
      <c r="C29" s="308"/>
      <c r="D29" s="113">
        <v>4.0829448641697477</v>
      </c>
      <c r="E29" s="115">
        <v>508</v>
      </c>
      <c r="F29" s="114">
        <v>462</v>
      </c>
      <c r="G29" s="114">
        <v>546</v>
      </c>
      <c r="H29" s="114">
        <v>422</v>
      </c>
      <c r="I29" s="140">
        <v>538</v>
      </c>
      <c r="J29" s="115">
        <v>-30</v>
      </c>
      <c r="K29" s="116">
        <v>-5.5762081784386615</v>
      </c>
    </row>
    <row r="30" spans="1:11" ht="14.1" customHeight="1" x14ac:dyDescent="0.2">
      <c r="A30" s="306" t="s">
        <v>247</v>
      </c>
      <c r="B30" s="307" t="s">
        <v>248</v>
      </c>
      <c r="C30" s="308"/>
      <c r="D30" s="113">
        <v>1.4226008680276483</v>
      </c>
      <c r="E30" s="115">
        <v>177</v>
      </c>
      <c r="F30" s="114" t="s">
        <v>514</v>
      </c>
      <c r="G30" s="114">
        <v>213</v>
      </c>
      <c r="H30" s="114">
        <v>117</v>
      </c>
      <c r="I30" s="140">
        <v>213</v>
      </c>
      <c r="J30" s="115">
        <v>-36</v>
      </c>
      <c r="K30" s="116">
        <v>-16.901408450704224</v>
      </c>
    </row>
    <row r="31" spans="1:11" ht="14.1" customHeight="1" x14ac:dyDescent="0.2">
      <c r="A31" s="306" t="s">
        <v>249</v>
      </c>
      <c r="B31" s="307" t="s">
        <v>250</v>
      </c>
      <c r="C31" s="308"/>
      <c r="D31" s="113">
        <v>2.5719337727053526</v>
      </c>
      <c r="E31" s="115">
        <v>320</v>
      </c>
      <c r="F31" s="114">
        <v>288</v>
      </c>
      <c r="G31" s="114">
        <v>319</v>
      </c>
      <c r="H31" s="114">
        <v>299</v>
      </c>
      <c r="I31" s="140">
        <v>322</v>
      </c>
      <c r="J31" s="115">
        <v>-2</v>
      </c>
      <c r="K31" s="116">
        <v>-0.6211180124223602</v>
      </c>
    </row>
    <row r="32" spans="1:11" ht="14.1" customHeight="1" x14ac:dyDescent="0.2">
      <c r="A32" s="306">
        <v>31</v>
      </c>
      <c r="B32" s="307" t="s">
        <v>251</v>
      </c>
      <c r="C32" s="308"/>
      <c r="D32" s="113">
        <v>0.50634946150136639</v>
      </c>
      <c r="E32" s="115">
        <v>63</v>
      </c>
      <c r="F32" s="114">
        <v>35</v>
      </c>
      <c r="G32" s="114">
        <v>63</v>
      </c>
      <c r="H32" s="114">
        <v>45</v>
      </c>
      <c r="I32" s="140">
        <v>55</v>
      </c>
      <c r="J32" s="115">
        <v>8</v>
      </c>
      <c r="K32" s="116">
        <v>14.545454545454545</v>
      </c>
    </row>
    <row r="33" spans="1:11" ht="14.1" customHeight="1" x14ac:dyDescent="0.2">
      <c r="A33" s="306">
        <v>32</v>
      </c>
      <c r="B33" s="307" t="s">
        <v>252</v>
      </c>
      <c r="C33" s="308"/>
      <c r="D33" s="113">
        <v>2.4754862562289022</v>
      </c>
      <c r="E33" s="115">
        <v>308</v>
      </c>
      <c r="F33" s="114">
        <v>335</v>
      </c>
      <c r="G33" s="114">
        <v>387</v>
      </c>
      <c r="H33" s="114">
        <v>305</v>
      </c>
      <c r="I33" s="140">
        <v>304</v>
      </c>
      <c r="J33" s="115">
        <v>4</v>
      </c>
      <c r="K33" s="116">
        <v>1.3157894736842106</v>
      </c>
    </row>
    <row r="34" spans="1:11" ht="14.1" customHeight="1" x14ac:dyDescent="0.2">
      <c r="A34" s="306">
        <v>33</v>
      </c>
      <c r="B34" s="307" t="s">
        <v>253</v>
      </c>
      <c r="C34" s="308"/>
      <c r="D34" s="113">
        <v>1.9048384504099019</v>
      </c>
      <c r="E34" s="115">
        <v>237</v>
      </c>
      <c r="F34" s="114">
        <v>275</v>
      </c>
      <c r="G34" s="114">
        <v>321</v>
      </c>
      <c r="H34" s="114">
        <v>166</v>
      </c>
      <c r="I34" s="140">
        <v>254</v>
      </c>
      <c r="J34" s="115">
        <v>-17</v>
      </c>
      <c r="K34" s="116">
        <v>-6.6929133858267713</v>
      </c>
    </row>
    <row r="35" spans="1:11" ht="14.1" customHeight="1" x14ac:dyDescent="0.2">
      <c r="A35" s="306">
        <v>34</v>
      </c>
      <c r="B35" s="307" t="s">
        <v>254</v>
      </c>
      <c r="C35" s="308"/>
      <c r="D35" s="113">
        <v>1.9128757434496062</v>
      </c>
      <c r="E35" s="115">
        <v>238</v>
      </c>
      <c r="F35" s="114">
        <v>169</v>
      </c>
      <c r="G35" s="114">
        <v>215</v>
      </c>
      <c r="H35" s="114">
        <v>160</v>
      </c>
      <c r="I35" s="140">
        <v>236</v>
      </c>
      <c r="J35" s="115">
        <v>2</v>
      </c>
      <c r="K35" s="116">
        <v>0.84745762711864403</v>
      </c>
    </row>
    <row r="36" spans="1:11" ht="14.1" customHeight="1" x14ac:dyDescent="0.2">
      <c r="A36" s="306">
        <v>41</v>
      </c>
      <c r="B36" s="307" t="s">
        <v>255</v>
      </c>
      <c r="C36" s="308"/>
      <c r="D36" s="113">
        <v>0.55457321973959173</v>
      </c>
      <c r="E36" s="115">
        <v>69</v>
      </c>
      <c r="F36" s="114">
        <v>57</v>
      </c>
      <c r="G36" s="114">
        <v>65</v>
      </c>
      <c r="H36" s="114">
        <v>35</v>
      </c>
      <c r="I36" s="140">
        <v>46</v>
      </c>
      <c r="J36" s="115">
        <v>23</v>
      </c>
      <c r="K36" s="116">
        <v>50</v>
      </c>
    </row>
    <row r="37" spans="1:11" ht="14.1" customHeight="1" x14ac:dyDescent="0.2">
      <c r="A37" s="306">
        <v>42</v>
      </c>
      <c r="B37" s="307" t="s">
        <v>256</v>
      </c>
      <c r="C37" s="308"/>
      <c r="D37" s="113">
        <v>0.12859668863526763</v>
      </c>
      <c r="E37" s="115">
        <v>16</v>
      </c>
      <c r="F37" s="114">
        <v>9</v>
      </c>
      <c r="G37" s="114" t="s">
        <v>514</v>
      </c>
      <c r="H37" s="114">
        <v>13</v>
      </c>
      <c r="I37" s="140">
        <v>16</v>
      </c>
      <c r="J37" s="115">
        <v>0</v>
      </c>
      <c r="K37" s="116">
        <v>0</v>
      </c>
    </row>
    <row r="38" spans="1:11" ht="14.1" customHeight="1" x14ac:dyDescent="0.2">
      <c r="A38" s="306">
        <v>43</v>
      </c>
      <c r="B38" s="307" t="s">
        <v>257</v>
      </c>
      <c r="C38" s="308"/>
      <c r="D38" s="113">
        <v>0.69924449445426784</v>
      </c>
      <c r="E38" s="115">
        <v>87</v>
      </c>
      <c r="F38" s="114">
        <v>69</v>
      </c>
      <c r="G38" s="114">
        <v>112</v>
      </c>
      <c r="H38" s="114">
        <v>74</v>
      </c>
      <c r="I38" s="140">
        <v>79</v>
      </c>
      <c r="J38" s="115">
        <v>8</v>
      </c>
      <c r="K38" s="116">
        <v>10.126582278481013</v>
      </c>
    </row>
    <row r="39" spans="1:11" ht="14.1" customHeight="1" x14ac:dyDescent="0.2">
      <c r="A39" s="306">
        <v>51</v>
      </c>
      <c r="B39" s="307" t="s">
        <v>258</v>
      </c>
      <c r="C39" s="308"/>
      <c r="D39" s="113">
        <v>7.6515029737984248</v>
      </c>
      <c r="E39" s="115">
        <v>952</v>
      </c>
      <c r="F39" s="114">
        <v>993</v>
      </c>
      <c r="G39" s="114">
        <v>1063</v>
      </c>
      <c r="H39" s="114">
        <v>851</v>
      </c>
      <c r="I39" s="140">
        <v>907</v>
      </c>
      <c r="J39" s="115">
        <v>45</v>
      </c>
      <c r="K39" s="116">
        <v>4.9614112458654906</v>
      </c>
    </row>
    <row r="40" spans="1:11" ht="14.1" customHeight="1" x14ac:dyDescent="0.2">
      <c r="A40" s="306" t="s">
        <v>259</v>
      </c>
      <c r="B40" s="307" t="s">
        <v>260</v>
      </c>
      <c r="C40" s="308"/>
      <c r="D40" s="113">
        <v>6.9763703584632699</v>
      </c>
      <c r="E40" s="115">
        <v>868</v>
      </c>
      <c r="F40" s="114">
        <v>935</v>
      </c>
      <c r="G40" s="114">
        <v>983</v>
      </c>
      <c r="H40" s="114">
        <v>798</v>
      </c>
      <c r="I40" s="140">
        <v>837</v>
      </c>
      <c r="J40" s="115">
        <v>31</v>
      </c>
      <c r="K40" s="116">
        <v>3.7037037037037037</v>
      </c>
    </row>
    <row r="41" spans="1:11" ht="14.1" customHeight="1" x14ac:dyDescent="0.2">
      <c r="A41" s="306"/>
      <c r="B41" s="307" t="s">
        <v>261</v>
      </c>
      <c r="C41" s="308"/>
      <c r="D41" s="113">
        <v>6.1806783475325506</v>
      </c>
      <c r="E41" s="115">
        <v>769</v>
      </c>
      <c r="F41" s="114">
        <v>858</v>
      </c>
      <c r="G41" s="114">
        <v>856</v>
      </c>
      <c r="H41" s="114">
        <v>715</v>
      </c>
      <c r="I41" s="140">
        <v>748</v>
      </c>
      <c r="J41" s="115">
        <v>21</v>
      </c>
      <c r="K41" s="116">
        <v>2.8074866310160429</v>
      </c>
    </row>
    <row r="42" spans="1:11" ht="14.1" customHeight="1" x14ac:dyDescent="0.2">
      <c r="A42" s="306">
        <v>52</v>
      </c>
      <c r="B42" s="307" t="s">
        <v>262</v>
      </c>
      <c r="C42" s="308"/>
      <c r="D42" s="113">
        <v>5.6019932486738471</v>
      </c>
      <c r="E42" s="115">
        <v>697</v>
      </c>
      <c r="F42" s="114">
        <v>670</v>
      </c>
      <c r="G42" s="114">
        <v>670</v>
      </c>
      <c r="H42" s="114">
        <v>521</v>
      </c>
      <c r="I42" s="140">
        <v>702</v>
      </c>
      <c r="J42" s="115">
        <v>-5</v>
      </c>
      <c r="K42" s="116">
        <v>-0.71225071225071224</v>
      </c>
    </row>
    <row r="43" spans="1:11" ht="14.1" customHeight="1" x14ac:dyDescent="0.2">
      <c r="A43" s="306" t="s">
        <v>263</v>
      </c>
      <c r="B43" s="307" t="s">
        <v>264</v>
      </c>
      <c r="C43" s="308"/>
      <c r="D43" s="113">
        <v>4.7098537212666773</v>
      </c>
      <c r="E43" s="115">
        <v>586</v>
      </c>
      <c r="F43" s="114">
        <v>556</v>
      </c>
      <c r="G43" s="114">
        <v>560</v>
      </c>
      <c r="H43" s="114">
        <v>407</v>
      </c>
      <c r="I43" s="140">
        <v>583</v>
      </c>
      <c r="J43" s="115">
        <v>3</v>
      </c>
      <c r="K43" s="116">
        <v>0.51457975986277871</v>
      </c>
    </row>
    <row r="44" spans="1:11" ht="14.1" customHeight="1" x14ac:dyDescent="0.2">
      <c r="A44" s="306">
        <v>53</v>
      </c>
      <c r="B44" s="307" t="s">
        <v>265</v>
      </c>
      <c r="C44" s="308"/>
      <c r="D44" s="113">
        <v>0.85195306220864808</v>
      </c>
      <c r="E44" s="115">
        <v>106</v>
      </c>
      <c r="F44" s="114">
        <v>97</v>
      </c>
      <c r="G44" s="114">
        <v>112</v>
      </c>
      <c r="H44" s="114">
        <v>88</v>
      </c>
      <c r="I44" s="140">
        <v>129</v>
      </c>
      <c r="J44" s="115">
        <v>-23</v>
      </c>
      <c r="K44" s="116">
        <v>-17.829457364341085</v>
      </c>
    </row>
    <row r="45" spans="1:11" ht="14.1" customHeight="1" x14ac:dyDescent="0.2">
      <c r="A45" s="306" t="s">
        <v>266</v>
      </c>
      <c r="B45" s="307" t="s">
        <v>267</v>
      </c>
      <c r="C45" s="308"/>
      <c r="D45" s="113">
        <v>0.80372930397042275</v>
      </c>
      <c r="E45" s="115">
        <v>100</v>
      </c>
      <c r="F45" s="114">
        <v>95</v>
      </c>
      <c r="G45" s="114">
        <v>110</v>
      </c>
      <c r="H45" s="114">
        <v>84</v>
      </c>
      <c r="I45" s="140">
        <v>125</v>
      </c>
      <c r="J45" s="115">
        <v>-25</v>
      </c>
      <c r="K45" s="116">
        <v>-20</v>
      </c>
    </row>
    <row r="46" spans="1:11" ht="14.1" customHeight="1" x14ac:dyDescent="0.2">
      <c r="A46" s="306">
        <v>54</v>
      </c>
      <c r="B46" s="307" t="s">
        <v>268</v>
      </c>
      <c r="C46" s="308"/>
      <c r="D46" s="113">
        <v>3.9221990033756633</v>
      </c>
      <c r="E46" s="115">
        <v>488</v>
      </c>
      <c r="F46" s="114">
        <v>430</v>
      </c>
      <c r="G46" s="114">
        <v>455</v>
      </c>
      <c r="H46" s="114">
        <v>471</v>
      </c>
      <c r="I46" s="140">
        <v>538</v>
      </c>
      <c r="J46" s="115">
        <v>-50</v>
      </c>
      <c r="K46" s="116">
        <v>-9.2936802973977688</v>
      </c>
    </row>
    <row r="47" spans="1:11" ht="14.1" customHeight="1" x14ac:dyDescent="0.2">
      <c r="A47" s="306">
        <v>61</v>
      </c>
      <c r="B47" s="307" t="s">
        <v>269</v>
      </c>
      <c r="C47" s="308"/>
      <c r="D47" s="113">
        <v>1.9048384504099019</v>
      </c>
      <c r="E47" s="115">
        <v>237</v>
      </c>
      <c r="F47" s="114">
        <v>144</v>
      </c>
      <c r="G47" s="114">
        <v>214</v>
      </c>
      <c r="H47" s="114">
        <v>146</v>
      </c>
      <c r="I47" s="140">
        <v>182</v>
      </c>
      <c r="J47" s="115">
        <v>55</v>
      </c>
      <c r="K47" s="116">
        <v>30.219780219780219</v>
      </c>
    </row>
    <row r="48" spans="1:11" ht="14.1" customHeight="1" x14ac:dyDescent="0.2">
      <c r="A48" s="306">
        <v>62</v>
      </c>
      <c r="B48" s="307" t="s">
        <v>270</v>
      </c>
      <c r="C48" s="308"/>
      <c r="D48" s="113">
        <v>8.9294325671113963</v>
      </c>
      <c r="E48" s="115">
        <v>1111</v>
      </c>
      <c r="F48" s="114">
        <v>841</v>
      </c>
      <c r="G48" s="114">
        <v>1194</v>
      </c>
      <c r="H48" s="114">
        <v>776</v>
      </c>
      <c r="I48" s="140">
        <v>1157</v>
      </c>
      <c r="J48" s="115">
        <v>-46</v>
      </c>
      <c r="K48" s="116">
        <v>-3.9757994814174591</v>
      </c>
    </row>
    <row r="49" spans="1:11" ht="14.1" customHeight="1" x14ac:dyDescent="0.2">
      <c r="A49" s="306">
        <v>63</v>
      </c>
      <c r="B49" s="307" t="s">
        <v>271</v>
      </c>
      <c r="C49" s="308"/>
      <c r="D49" s="113">
        <v>4.307989069281466</v>
      </c>
      <c r="E49" s="115">
        <v>536</v>
      </c>
      <c r="F49" s="114">
        <v>542</v>
      </c>
      <c r="G49" s="114">
        <v>565</v>
      </c>
      <c r="H49" s="114">
        <v>467</v>
      </c>
      <c r="I49" s="140">
        <v>470</v>
      </c>
      <c r="J49" s="115">
        <v>66</v>
      </c>
      <c r="K49" s="116">
        <v>14.042553191489361</v>
      </c>
    </row>
    <row r="50" spans="1:11" ht="14.1" customHeight="1" x14ac:dyDescent="0.2">
      <c r="A50" s="306" t="s">
        <v>272</v>
      </c>
      <c r="B50" s="307" t="s">
        <v>273</v>
      </c>
      <c r="C50" s="308"/>
      <c r="D50" s="113">
        <v>1.3502652306703102</v>
      </c>
      <c r="E50" s="115">
        <v>168</v>
      </c>
      <c r="F50" s="114">
        <v>163</v>
      </c>
      <c r="G50" s="114">
        <v>171</v>
      </c>
      <c r="H50" s="114">
        <v>136</v>
      </c>
      <c r="I50" s="140">
        <v>144</v>
      </c>
      <c r="J50" s="115">
        <v>24</v>
      </c>
      <c r="K50" s="116">
        <v>16.666666666666668</v>
      </c>
    </row>
    <row r="51" spans="1:11" ht="14.1" customHeight="1" x14ac:dyDescent="0.2">
      <c r="A51" s="306" t="s">
        <v>274</v>
      </c>
      <c r="B51" s="307" t="s">
        <v>275</v>
      </c>
      <c r="C51" s="308"/>
      <c r="D51" s="113">
        <v>2.4995981353480148</v>
      </c>
      <c r="E51" s="115">
        <v>311</v>
      </c>
      <c r="F51" s="114">
        <v>344</v>
      </c>
      <c r="G51" s="114">
        <v>347</v>
      </c>
      <c r="H51" s="114">
        <v>306</v>
      </c>
      <c r="I51" s="140">
        <v>287</v>
      </c>
      <c r="J51" s="115">
        <v>24</v>
      </c>
      <c r="K51" s="116">
        <v>8.3623693379790947</v>
      </c>
    </row>
    <row r="52" spans="1:11" ht="14.1" customHeight="1" x14ac:dyDescent="0.2">
      <c r="A52" s="306">
        <v>71</v>
      </c>
      <c r="B52" s="307" t="s">
        <v>276</v>
      </c>
      <c r="C52" s="308"/>
      <c r="D52" s="113">
        <v>8.640090017682045</v>
      </c>
      <c r="E52" s="115">
        <v>1075</v>
      </c>
      <c r="F52" s="114">
        <v>694</v>
      </c>
      <c r="G52" s="114">
        <v>1075</v>
      </c>
      <c r="H52" s="114">
        <v>737</v>
      </c>
      <c r="I52" s="140">
        <v>994</v>
      </c>
      <c r="J52" s="115">
        <v>81</v>
      </c>
      <c r="K52" s="116">
        <v>8.1488933601609652</v>
      </c>
    </row>
    <row r="53" spans="1:11" ht="14.1" customHeight="1" x14ac:dyDescent="0.2">
      <c r="A53" s="306" t="s">
        <v>277</v>
      </c>
      <c r="B53" s="307" t="s">
        <v>278</v>
      </c>
      <c r="C53" s="308"/>
      <c r="D53" s="113">
        <v>2.6523067031023952</v>
      </c>
      <c r="E53" s="115">
        <v>330</v>
      </c>
      <c r="F53" s="114">
        <v>188</v>
      </c>
      <c r="G53" s="114">
        <v>284</v>
      </c>
      <c r="H53" s="114">
        <v>185</v>
      </c>
      <c r="I53" s="140">
        <v>284</v>
      </c>
      <c r="J53" s="115">
        <v>46</v>
      </c>
      <c r="K53" s="116">
        <v>16.197183098591548</v>
      </c>
    </row>
    <row r="54" spans="1:11" ht="14.1" customHeight="1" x14ac:dyDescent="0.2">
      <c r="A54" s="306" t="s">
        <v>279</v>
      </c>
      <c r="B54" s="307" t="s">
        <v>280</v>
      </c>
      <c r="C54" s="308"/>
      <c r="D54" s="113">
        <v>5.3930236296415366</v>
      </c>
      <c r="E54" s="115">
        <v>671</v>
      </c>
      <c r="F54" s="114">
        <v>469</v>
      </c>
      <c r="G54" s="114">
        <v>723</v>
      </c>
      <c r="H54" s="114">
        <v>502</v>
      </c>
      <c r="I54" s="140">
        <v>623</v>
      </c>
      <c r="J54" s="115">
        <v>48</v>
      </c>
      <c r="K54" s="116">
        <v>7.704654895666132</v>
      </c>
    </row>
    <row r="55" spans="1:11" ht="14.1" customHeight="1" x14ac:dyDescent="0.2">
      <c r="A55" s="306">
        <v>72</v>
      </c>
      <c r="B55" s="307" t="s">
        <v>281</v>
      </c>
      <c r="C55" s="308"/>
      <c r="D55" s="113">
        <v>2.1620318276804373</v>
      </c>
      <c r="E55" s="115">
        <v>269</v>
      </c>
      <c r="F55" s="114">
        <v>353</v>
      </c>
      <c r="G55" s="114">
        <v>237</v>
      </c>
      <c r="H55" s="114">
        <v>174</v>
      </c>
      <c r="I55" s="140">
        <v>267</v>
      </c>
      <c r="J55" s="115">
        <v>2</v>
      </c>
      <c r="K55" s="116">
        <v>0.74906367041198507</v>
      </c>
    </row>
    <row r="56" spans="1:11" ht="14.1" customHeight="1" x14ac:dyDescent="0.2">
      <c r="A56" s="306" t="s">
        <v>282</v>
      </c>
      <c r="B56" s="307" t="s">
        <v>283</v>
      </c>
      <c r="C56" s="308"/>
      <c r="D56" s="113">
        <v>1.1734447837968172</v>
      </c>
      <c r="E56" s="115">
        <v>146</v>
      </c>
      <c r="F56" s="114">
        <v>236</v>
      </c>
      <c r="G56" s="114">
        <v>123</v>
      </c>
      <c r="H56" s="114">
        <v>74</v>
      </c>
      <c r="I56" s="140">
        <v>144</v>
      </c>
      <c r="J56" s="115">
        <v>2</v>
      </c>
      <c r="K56" s="116">
        <v>1.3888888888888888</v>
      </c>
    </row>
    <row r="57" spans="1:11" ht="14.1" customHeight="1" x14ac:dyDescent="0.2">
      <c r="A57" s="306" t="s">
        <v>284</v>
      </c>
      <c r="B57" s="307" t="s">
        <v>285</v>
      </c>
      <c r="C57" s="308"/>
      <c r="D57" s="113">
        <v>0.6108342710175213</v>
      </c>
      <c r="E57" s="115">
        <v>76</v>
      </c>
      <c r="F57" s="114">
        <v>71</v>
      </c>
      <c r="G57" s="114">
        <v>58</v>
      </c>
      <c r="H57" s="114">
        <v>66</v>
      </c>
      <c r="I57" s="140">
        <v>63</v>
      </c>
      <c r="J57" s="115">
        <v>13</v>
      </c>
      <c r="K57" s="116">
        <v>20.634920634920636</v>
      </c>
    </row>
    <row r="58" spans="1:11" ht="14.1" customHeight="1" x14ac:dyDescent="0.2">
      <c r="A58" s="306">
        <v>73</v>
      </c>
      <c r="B58" s="307" t="s">
        <v>286</v>
      </c>
      <c r="C58" s="308"/>
      <c r="D58" s="113">
        <v>1.2779295933129722</v>
      </c>
      <c r="E58" s="115">
        <v>159</v>
      </c>
      <c r="F58" s="114">
        <v>125</v>
      </c>
      <c r="G58" s="114">
        <v>222</v>
      </c>
      <c r="H58" s="114">
        <v>128</v>
      </c>
      <c r="I58" s="140">
        <v>155</v>
      </c>
      <c r="J58" s="115">
        <v>4</v>
      </c>
      <c r="K58" s="116">
        <v>2.5806451612903225</v>
      </c>
    </row>
    <row r="59" spans="1:11" ht="14.1" customHeight="1" x14ac:dyDescent="0.2">
      <c r="A59" s="306" t="s">
        <v>287</v>
      </c>
      <c r="B59" s="307" t="s">
        <v>288</v>
      </c>
      <c r="C59" s="308"/>
      <c r="D59" s="113">
        <v>1.0448480951615495</v>
      </c>
      <c r="E59" s="115">
        <v>130</v>
      </c>
      <c r="F59" s="114">
        <v>100</v>
      </c>
      <c r="G59" s="114">
        <v>185</v>
      </c>
      <c r="H59" s="114">
        <v>101</v>
      </c>
      <c r="I59" s="140">
        <v>131</v>
      </c>
      <c r="J59" s="115">
        <v>-1</v>
      </c>
      <c r="K59" s="116">
        <v>-0.76335877862595425</v>
      </c>
    </row>
    <row r="60" spans="1:11" ht="14.1" customHeight="1" x14ac:dyDescent="0.2">
      <c r="A60" s="306">
        <v>81</v>
      </c>
      <c r="B60" s="307" t="s">
        <v>289</v>
      </c>
      <c r="C60" s="308"/>
      <c r="D60" s="113">
        <v>8.664201896801158</v>
      </c>
      <c r="E60" s="115">
        <v>1078</v>
      </c>
      <c r="F60" s="114">
        <v>841</v>
      </c>
      <c r="G60" s="114">
        <v>1001</v>
      </c>
      <c r="H60" s="114">
        <v>829</v>
      </c>
      <c r="I60" s="140">
        <v>1430</v>
      </c>
      <c r="J60" s="115">
        <v>-352</v>
      </c>
      <c r="K60" s="116">
        <v>-24.615384615384617</v>
      </c>
    </row>
    <row r="61" spans="1:11" ht="14.1" customHeight="1" x14ac:dyDescent="0.2">
      <c r="A61" s="306" t="s">
        <v>290</v>
      </c>
      <c r="B61" s="307" t="s">
        <v>291</v>
      </c>
      <c r="C61" s="308"/>
      <c r="D61" s="113">
        <v>2.5960456518244657</v>
      </c>
      <c r="E61" s="115">
        <v>323</v>
      </c>
      <c r="F61" s="114">
        <v>204</v>
      </c>
      <c r="G61" s="114">
        <v>332</v>
      </c>
      <c r="H61" s="114">
        <v>184</v>
      </c>
      <c r="I61" s="140">
        <v>335</v>
      </c>
      <c r="J61" s="115">
        <v>-12</v>
      </c>
      <c r="K61" s="116">
        <v>-3.5820895522388061</v>
      </c>
    </row>
    <row r="62" spans="1:11" ht="14.1" customHeight="1" x14ac:dyDescent="0.2">
      <c r="A62" s="306" t="s">
        <v>292</v>
      </c>
      <c r="B62" s="307" t="s">
        <v>293</v>
      </c>
      <c r="C62" s="308"/>
      <c r="D62" s="113">
        <v>2.7487542195788457</v>
      </c>
      <c r="E62" s="115">
        <v>342</v>
      </c>
      <c r="F62" s="114">
        <v>367</v>
      </c>
      <c r="G62" s="114">
        <v>355</v>
      </c>
      <c r="H62" s="114">
        <v>327</v>
      </c>
      <c r="I62" s="140">
        <v>532</v>
      </c>
      <c r="J62" s="115">
        <v>-190</v>
      </c>
      <c r="K62" s="116">
        <v>-35.714285714285715</v>
      </c>
    </row>
    <row r="63" spans="1:11" ht="14.1" customHeight="1" x14ac:dyDescent="0.2">
      <c r="A63" s="306"/>
      <c r="B63" s="307" t="s">
        <v>294</v>
      </c>
      <c r="C63" s="308"/>
      <c r="D63" s="113">
        <v>2.4995981353480148</v>
      </c>
      <c r="E63" s="115">
        <v>311</v>
      </c>
      <c r="F63" s="114">
        <v>322</v>
      </c>
      <c r="G63" s="114">
        <v>312</v>
      </c>
      <c r="H63" s="114">
        <v>285</v>
      </c>
      <c r="I63" s="140">
        <v>505</v>
      </c>
      <c r="J63" s="115">
        <v>-194</v>
      </c>
      <c r="K63" s="116">
        <v>-38.415841584158414</v>
      </c>
    </row>
    <row r="64" spans="1:11" ht="14.1" customHeight="1" x14ac:dyDescent="0.2">
      <c r="A64" s="306" t="s">
        <v>295</v>
      </c>
      <c r="B64" s="307" t="s">
        <v>296</v>
      </c>
      <c r="C64" s="308"/>
      <c r="D64" s="113">
        <v>1.2859668863526763</v>
      </c>
      <c r="E64" s="115">
        <v>160</v>
      </c>
      <c r="F64" s="114">
        <v>110</v>
      </c>
      <c r="G64" s="114">
        <v>130</v>
      </c>
      <c r="H64" s="114">
        <v>148</v>
      </c>
      <c r="I64" s="140">
        <v>243</v>
      </c>
      <c r="J64" s="115">
        <v>-83</v>
      </c>
      <c r="K64" s="116">
        <v>-34.156378600823047</v>
      </c>
    </row>
    <row r="65" spans="1:11" ht="14.1" customHeight="1" x14ac:dyDescent="0.2">
      <c r="A65" s="306" t="s">
        <v>297</v>
      </c>
      <c r="B65" s="307" t="s">
        <v>298</v>
      </c>
      <c r="C65" s="308"/>
      <c r="D65" s="113">
        <v>0.88410223436746505</v>
      </c>
      <c r="E65" s="115">
        <v>110</v>
      </c>
      <c r="F65" s="114">
        <v>83</v>
      </c>
      <c r="G65" s="114">
        <v>96</v>
      </c>
      <c r="H65" s="114">
        <v>98</v>
      </c>
      <c r="I65" s="140">
        <v>207</v>
      </c>
      <c r="J65" s="115">
        <v>-97</v>
      </c>
      <c r="K65" s="116">
        <v>-46.859903381642511</v>
      </c>
    </row>
    <row r="66" spans="1:11" ht="14.1" customHeight="1" x14ac:dyDescent="0.2">
      <c r="A66" s="306">
        <v>82</v>
      </c>
      <c r="B66" s="307" t="s">
        <v>299</v>
      </c>
      <c r="C66" s="308"/>
      <c r="D66" s="113">
        <v>3.214917215881691</v>
      </c>
      <c r="E66" s="115">
        <v>400</v>
      </c>
      <c r="F66" s="114">
        <v>327</v>
      </c>
      <c r="G66" s="114">
        <v>523</v>
      </c>
      <c r="H66" s="114">
        <v>385</v>
      </c>
      <c r="I66" s="140">
        <v>448</v>
      </c>
      <c r="J66" s="115">
        <v>-48</v>
      </c>
      <c r="K66" s="116">
        <v>-10.714285714285714</v>
      </c>
    </row>
    <row r="67" spans="1:11" ht="14.1" customHeight="1" x14ac:dyDescent="0.2">
      <c r="A67" s="306" t="s">
        <v>300</v>
      </c>
      <c r="B67" s="307" t="s">
        <v>301</v>
      </c>
      <c r="C67" s="308"/>
      <c r="D67" s="113">
        <v>1.9289503295290147</v>
      </c>
      <c r="E67" s="115">
        <v>240</v>
      </c>
      <c r="F67" s="114">
        <v>212</v>
      </c>
      <c r="G67" s="114">
        <v>350</v>
      </c>
      <c r="H67" s="114">
        <v>246</v>
      </c>
      <c r="I67" s="140">
        <v>277</v>
      </c>
      <c r="J67" s="115">
        <v>-37</v>
      </c>
      <c r="K67" s="116">
        <v>-13.35740072202166</v>
      </c>
    </row>
    <row r="68" spans="1:11" ht="14.1" customHeight="1" x14ac:dyDescent="0.2">
      <c r="A68" s="306" t="s">
        <v>302</v>
      </c>
      <c r="B68" s="307" t="s">
        <v>303</v>
      </c>
      <c r="C68" s="308"/>
      <c r="D68" s="113">
        <v>0.80372930397042275</v>
      </c>
      <c r="E68" s="115">
        <v>100</v>
      </c>
      <c r="F68" s="114">
        <v>84</v>
      </c>
      <c r="G68" s="114">
        <v>118</v>
      </c>
      <c r="H68" s="114">
        <v>80</v>
      </c>
      <c r="I68" s="140">
        <v>116</v>
      </c>
      <c r="J68" s="115">
        <v>-16</v>
      </c>
      <c r="K68" s="116">
        <v>-13.793103448275861</v>
      </c>
    </row>
    <row r="69" spans="1:11" ht="14.1" customHeight="1" x14ac:dyDescent="0.2">
      <c r="A69" s="306">
        <v>83</v>
      </c>
      <c r="B69" s="307" t="s">
        <v>304</v>
      </c>
      <c r="C69" s="308"/>
      <c r="D69" s="113">
        <v>3.6328564539463111</v>
      </c>
      <c r="E69" s="115">
        <v>452</v>
      </c>
      <c r="F69" s="114">
        <v>354</v>
      </c>
      <c r="G69" s="114">
        <v>947</v>
      </c>
      <c r="H69" s="114">
        <v>319</v>
      </c>
      <c r="I69" s="140">
        <v>397</v>
      </c>
      <c r="J69" s="115">
        <v>55</v>
      </c>
      <c r="K69" s="116">
        <v>13.853904282115868</v>
      </c>
    </row>
    <row r="70" spans="1:11" ht="14.1" customHeight="1" x14ac:dyDescent="0.2">
      <c r="A70" s="306" t="s">
        <v>305</v>
      </c>
      <c r="B70" s="307" t="s">
        <v>306</v>
      </c>
      <c r="C70" s="308"/>
      <c r="D70" s="113">
        <v>2.9336119594920431</v>
      </c>
      <c r="E70" s="115">
        <v>365</v>
      </c>
      <c r="F70" s="114">
        <v>272</v>
      </c>
      <c r="G70" s="114">
        <v>849</v>
      </c>
      <c r="H70" s="114">
        <v>252</v>
      </c>
      <c r="I70" s="140">
        <v>310</v>
      </c>
      <c r="J70" s="115">
        <v>55</v>
      </c>
      <c r="K70" s="116">
        <v>17.741935483870968</v>
      </c>
    </row>
    <row r="71" spans="1:11" ht="14.1" customHeight="1" x14ac:dyDescent="0.2">
      <c r="A71" s="306"/>
      <c r="B71" s="307" t="s">
        <v>307</v>
      </c>
      <c r="C71" s="308"/>
      <c r="D71" s="113">
        <v>1.8646519852113808</v>
      </c>
      <c r="E71" s="115">
        <v>232</v>
      </c>
      <c r="F71" s="114">
        <v>172</v>
      </c>
      <c r="G71" s="114">
        <v>654</v>
      </c>
      <c r="H71" s="114">
        <v>150</v>
      </c>
      <c r="I71" s="140">
        <v>201</v>
      </c>
      <c r="J71" s="115">
        <v>31</v>
      </c>
      <c r="K71" s="116">
        <v>15.422885572139304</v>
      </c>
    </row>
    <row r="72" spans="1:11" ht="14.1" customHeight="1" x14ac:dyDescent="0.2">
      <c r="A72" s="306">
        <v>84</v>
      </c>
      <c r="B72" s="307" t="s">
        <v>308</v>
      </c>
      <c r="C72" s="308"/>
      <c r="D72" s="113">
        <v>0.93232599260569038</v>
      </c>
      <c r="E72" s="115">
        <v>116</v>
      </c>
      <c r="F72" s="114">
        <v>49</v>
      </c>
      <c r="G72" s="114">
        <v>327</v>
      </c>
      <c r="H72" s="114">
        <v>50</v>
      </c>
      <c r="I72" s="140">
        <v>125</v>
      </c>
      <c r="J72" s="115">
        <v>-9</v>
      </c>
      <c r="K72" s="116">
        <v>-7.2</v>
      </c>
    </row>
    <row r="73" spans="1:11" ht="14.1" customHeight="1" x14ac:dyDescent="0.2">
      <c r="A73" s="306" t="s">
        <v>309</v>
      </c>
      <c r="B73" s="307" t="s">
        <v>310</v>
      </c>
      <c r="C73" s="308"/>
      <c r="D73" s="113">
        <v>0.18485773991319723</v>
      </c>
      <c r="E73" s="115">
        <v>23</v>
      </c>
      <c r="F73" s="114">
        <v>12</v>
      </c>
      <c r="G73" s="114">
        <v>192</v>
      </c>
      <c r="H73" s="114">
        <v>6</v>
      </c>
      <c r="I73" s="140">
        <v>28</v>
      </c>
      <c r="J73" s="115">
        <v>-5</v>
      </c>
      <c r="K73" s="116">
        <v>-17.857142857142858</v>
      </c>
    </row>
    <row r="74" spans="1:11" ht="14.1" customHeight="1" x14ac:dyDescent="0.2">
      <c r="A74" s="306" t="s">
        <v>311</v>
      </c>
      <c r="B74" s="307" t="s">
        <v>312</v>
      </c>
      <c r="C74" s="308"/>
      <c r="D74" s="113">
        <v>0.20093232599260569</v>
      </c>
      <c r="E74" s="115">
        <v>25</v>
      </c>
      <c r="F74" s="114">
        <v>10</v>
      </c>
      <c r="G74" s="114">
        <v>61</v>
      </c>
      <c r="H74" s="114">
        <v>7</v>
      </c>
      <c r="I74" s="140">
        <v>14</v>
      </c>
      <c r="J74" s="115">
        <v>11</v>
      </c>
      <c r="K74" s="116">
        <v>78.571428571428569</v>
      </c>
    </row>
    <row r="75" spans="1:11" ht="14.1" customHeight="1" x14ac:dyDescent="0.2">
      <c r="A75" s="306" t="s">
        <v>313</v>
      </c>
      <c r="B75" s="307" t="s">
        <v>314</v>
      </c>
      <c r="C75" s="308"/>
      <c r="D75" s="113">
        <v>5.6261051277929595E-2</v>
      </c>
      <c r="E75" s="115">
        <v>7</v>
      </c>
      <c r="F75" s="114">
        <v>6</v>
      </c>
      <c r="G75" s="114">
        <v>4</v>
      </c>
      <c r="H75" s="114">
        <v>4</v>
      </c>
      <c r="I75" s="140">
        <v>7</v>
      </c>
      <c r="J75" s="115">
        <v>0</v>
      </c>
      <c r="K75" s="116">
        <v>0</v>
      </c>
    </row>
    <row r="76" spans="1:11" ht="14.1" customHeight="1" x14ac:dyDescent="0.2">
      <c r="A76" s="306">
        <v>91</v>
      </c>
      <c r="B76" s="307" t="s">
        <v>315</v>
      </c>
      <c r="C76" s="308"/>
      <c r="D76" s="113">
        <v>0.16878315383378878</v>
      </c>
      <c r="E76" s="115">
        <v>21</v>
      </c>
      <c r="F76" s="114">
        <v>8</v>
      </c>
      <c r="G76" s="114">
        <v>40</v>
      </c>
      <c r="H76" s="114">
        <v>12</v>
      </c>
      <c r="I76" s="140">
        <v>14</v>
      </c>
      <c r="J76" s="115">
        <v>7</v>
      </c>
      <c r="K76" s="116">
        <v>50</v>
      </c>
    </row>
    <row r="77" spans="1:11" ht="14.1" customHeight="1" x14ac:dyDescent="0.2">
      <c r="A77" s="306">
        <v>92</v>
      </c>
      <c r="B77" s="307" t="s">
        <v>316</v>
      </c>
      <c r="C77" s="308"/>
      <c r="D77" s="113">
        <v>0.62690885709692978</v>
      </c>
      <c r="E77" s="115">
        <v>78</v>
      </c>
      <c r="F77" s="114">
        <v>46</v>
      </c>
      <c r="G77" s="114">
        <v>67</v>
      </c>
      <c r="H77" s="114">
        <v>62</v>
      </c>
      <c r="I77" s="140">
        <v>86</v>
      </c>
      <c r="J77" s="115">
        <v>-8</v>
      </c>
      <c r="K77" s="116">
        <v>-9.3023255813953494</v>
      </c>
    </row>
    <row r="78" spans="1:11" ht="14.1" customHeight="1" x14ac:dyDescent="0.2">
      <c r="A78" s="306">
        <v>93</v>
      </c>
      <c r="B78" s="307" t="s">
        <v>317</v>
      </c>
      <c r="C78" s="308"/>
      <c r="D78" s="113">
        <v>0.12859668863526763</v>
      </c>
      <c r="E78" s="115">
        <v>16</v>
      </c>
      <c r="F78" s="114">
        <v>21</v>
      </c>
      <c r="G78" s="114">
        <v>21</v>
      </c>
      <c r="H78" s="114">
        <v>11</v>
      </c>
      <c r="I78" s="140">
        <v>19</v>
      </c>
      <c r="J78" s="115">
        <v>-3</v>
      </c>
      <c r="K78" s="116">
        <v>-15.789473684210526</v>
      </c>
    </row>
    <row r="79" spans="1:11" ht="14.1" customHeight="1" x14ac:dyDescent="0.2">
      <c r="A79" s="306">
        <v>94</v>
      </c>
      <c r="B79" s="307" t="s">
        <v>318</v>
      </c>
      <c r="C79" s="308"/>
      <c r="D79" s="113">
        <v>0.29737984246905641</v>
      </c>
      <c r="E79" s="115">
        <v>37</v>
      </c>
      <c r="F79" s="114">
        <v>22</v>
      </c>
      <c r="G79" s="114">
        <v>36</v>
      </c>
      <c r="H79" s="114">
        <v>18</v>
      </c>
      <c r="I79" s="140">
        <v>32</v>
      </c>
      <c r="J79" s="115">
        <v>5</v>
      </c>
      <c r="K79" s="116">
        <v>15.625</v>
      </c>
    </row>
    <row r="80" spans="1:11" ht="14.1" customHeight="1" x14ac:dyDescent="0.2">
      <c r="A80" s="306" t="s">
        <v>319</v>
      </c>
      <c r="B80" s="307" t="s">
        <v>320</v>
      </c>
      <c r="C80" s="308"/>
      <c r="D80" s="113" t="s">
        <v>514</v>
      </c>
      <c r="E80" s="115" t="s">
        <v>514</v>
      </c>
      <c r="F80" s="114">
        <v>0</v>
      </c>
      <c r="G80" s="114" t="s">
        <v>514</v>
      </c>
      <c r="H80" s="114">
        <v>0</v>
      </c>
      <c r="I80" s="140" t="s">
        <v>514</v>
      </c>
      <c r="J80" s="115" t="s">
        <v>514</v>
      </c>
      <c r="K80" s="116" t="s">
        <v>514</v>
      </c>
    </row>
    <row r="81" spans="1:11" ht="14.1" customHeight="1" x14ac:dyDescent="0.2">
      <c r="A81" s="310" t="s">
        <v>321</v>
      </c>
      <c r="B81" s="311" t="s">
        <v>334</v>
      </c>
      <c r="C81" s="312"/>
      <c r="D81" s="125" t="s">
        <v>514</v>
      </c>
      <c r="E81" s="143" t="s">
        <v>514</v>
      </c>
      <c r="F81" s="144">
        <v>49</v>
      </c>
      <c r="G81" s="144">
        <v>15</v>
      </c>
      <c r="H81" s="144">
        <v>13</v>
      </c>
      <c r="I81" s="145" t="s">
        <v>514</v>
      </c>
      <c r="J81" s="143" t="s">
        <v>514</v>
      </c>
      <c r="K81" s="146" t="s">
        <v>514</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151932</v>
      </c>
      <c r="C10" s="114">
        <v>86708</v>
      </c>
      <c r="D10" s="114">
        <v>65224</v>
      </c>
      <c r="E10" s="114">
        <v>116244</v>
      </c>
      <c r="F10" s="114">
        <v>33735</v>
      </c>
      <c r="G10" s="114">
        <v>21712</v>
      </c>
      <c r="H10" s="114">
        <v>40433</v>
      </c>
      <c r="I10" s="115">
        <v>39232</v>
      </c>
      <c r="J10" s="114">
        <v>28830</v>
      </c>
      <c r="K10" s="114">
        <v>10402</v>
      </c>
      <c r="L10" s="423">
        <v>8890</v>
      </c>
      <c r="M10" s="424">
        <v>9134</v>
      </c>
    </row>
    <row r="11" spans="1:13" ht="11.1" customHeight="1" x14ac:dyDescent="0.2">
      <c r="A11" s="422" t="s">
        <v>388</v>
      </c>
      <c r="B11" s="115">
        <v>154191</v>
      </c>
      <c r="C11" s="114">
        <v>88492</v>
      </c>
      <c r="D11" s="114">
        <v>65699</v>
      </c>
      <c r="E11" s="114">
        <v>118204</v>
      </c>
      <c r="F11" s="114">
        <v>34071</v>
      </c>
      <c r="G11" s="114">
        <v>21683</v>
      </c>
      <c r="H11" s="114">
        <v>41518</v>
      </c>
      <c r="I11" s="115">
        <v>39921</v>
      </c>
      <c r="J11" s="114">
        <v>29026</v>
      </c>
      <c r="K11" s="114">
        <v>10895</v>
      </c>
      <c r="L11" s="423">
        <v>9043</v>
      </c>
      <c r="M11" s="424">
        <v>6867</v>
      </c>
    </row>
    <row r="12" spans="1:13" ht="11.1" customHeight="1" x14ac:dyDescent="0.2">
      <c r="A12" s="422" t="s">
        <v>389</v>
      </c>
      <c r="B12" s="115">
        <v>157250</v>
      </c>
      <c r="C12" s="114">
        <v>90380</v>
      </c>
      <c r="D12" s="114">
        <v>66870</v>
      </c>
      <c r="E12" s="114">
        <v>120547</v>
      </c>
      <c r="F12" s="114">
        <v>34761</v>
      </c>
      <c r="G12" s="114">
        <v>23464</v>
      </c>
      <c r="H12" s="114">
        <v>42421</v>
      </c>
      <c r="I12" s="115">
        <v>40151</v>
      </c>
      <c r="J12" s="114">
        <v>28704</v>
      </c>
      <c r="K12" s="114">
        <v>11447</v>
      </c>
      <c r="L12" s="423">
        <v>14052</v>
      </c>
      <c r="M12" s="424">
        <v>11341</v>
      </c>
    </row>
    <row r="13" spans="1:13" s="110" customFormat="1" ht="11.1" customHeight="1" x14ac:dyDescent="0.2">
      <c r="A13" s="422" t="s">
        <v>390</v>
      </c>
      <c r="B13" s="115">
        <v>155563</v>
      </c>
      <c r="C13" s="114">
        <v>88778</v>
      </c>
      <c r="D13" s="114">
        <v>66785</v>
      </c>
      <c r="E13" s="114">
        <v>118651</v>
      </c>
      <c r="F13" s="114">
        <v>34984</v>
      </c>
      <c r="G13" s="114">
        <v>22628</v>
      </c>
      <c r="H13" s="114">
        <v>42672</v>
      </c>
      <c r="I13" s="115">
        <v>40331</v>
      </c>
      <c r="J13" s="114">
        <v>28813</v>
      </c>
      <c r="K13" s="114">
        <v>11518</v>
      </c>
      <c r="L13" s="423">
        <v>7031</v>
      </c>
      <c r="M13" s="424">
        <v>9034</v>
      </c>
    </row>
    <row r="14" spans="1:13" ht="15" customHeight="1" x14ac:dyDescent="0.2">
      <c r="A14" s="422" t="s">
        <v>391</v>
      </c>
      <c r="B14" s="115">
        <v>156525</v>
      </c>
      <c r="C14" s="114">
        <v>89640</v>
      </c>
      <c r="D14" s="114">
        <v>66885</v>
      </c>
      <c r="E14" s="114">
        <v>117753</v>
      </c>
      <c r="F14" s="114">
        <v>37053</v>
      </c>
      <c r="G14" s="114">
        <v>22151</v>
      </c>
      <c r="H14" s="114">
        <v>43471</v>
      </c>
      <c r="I14" s="115">
        <v>39565</v>
      </c>
      <c r="J14" s="114">
        <v>28073</v>
      </c>
      <c r="K14" s="114">
        <v>11492</v>
      </c>
      <c r="L14" s="423">
        <v>10651</v>
      </c>
      <c r="M14" s="424">
        <v>9898</v>
      </c>
    </row>
    <row r="15" spans="1:13" ht="11.1" customHeight="1" x14ac:dyDescent="0.2">
      <c r="A15" s="422" t="s">
        <v>388</v>
      </c>
      <c r="B15" s="115">
        <v>158153</v>
      </c>
      <c r="C15" s="114">
        <v>90787</v>
      </c>
      <c r="D15" s="114">
        <v>67366</v>
      </c>
      <c r="E15" s="114">
        <v>118535</v>
      </c>
      <c r="F15" s="114">
        <v>37938</v>
      </c>
      <c r="G15" s="114">
        <v>21953</v>
      </c>
      <c r="H15" s="114">
        <v>44543</v>
      </c>
      <c r="I15" s="115">
        <v>39852</v>
      </c>
      <c r="J15" s="114">
        <v>28147</v>
      </c>
      <c r="K15" s="114">
        <v>11705</v>
      </c>
      <c r="L15" s="423">
        <v>9722</v>
      </c>
      <c r="M15" s="424">
        <v>8139</v>
      </c>
    </row>
    <row r="16" spans="1:13" ht="11.1" customHeight="1" x14ac:dyDescent="0.2">
      <c r="A16" s="422" t="s">
        <v>389</v>
      </c>
      <c r="B16" s="115">
        <v>161359</v>
      </c>
      <c r="C16" s="114">
        <v>92790</v>
      </c>
      <c r="D16" s="114">
        <v>68569</v>
      </c>
      <c r="E16" s="114">
        <v>121874</v>
      </c>
      <c r="F16" s="114">
        <v>38020</v>
      </c>
      <c r="G16" s="114">
        <v>23892</v>
      </c>
      <c r="H16" s="114">
        <v>45355</v>
      </c>
      <c r="I16" s="115">
        <v>39790</v>
      </c>
      <c r="J16" s="114">
        <v>27614</v>
      </c>
      <c r="K16" s="114">
        <v>12176</v>
      </c>
      <c r="L16" s="423">
        <v>24235</v>
      </c>
      <c r="M16" s="424">
        <v>21321</v>
      </c>
    </row>
    <row r="17" spans="1:13" s="110" customFormat="1" ht="11.1" customHeight="1" x14ac:dyDescent="0.2">
      <c r="A17" s="422" t="s">
        <v>390</v>
      </c>
      <c r="B17" s="115">
        <v>160477</v>
      </c>
      <c r="C17" s="114">
        <v>91893</v>
      </c>
      <c r="D17" s="114">
        <v>68584</v>
      </c>
      <c r="E17" s="114">
        <v>122257</v>
      </c>
      <c r="F17" s="114">
        <v>38142</v>
      </c>
      <c r="G17" s="114">
        <v>23172</v>
      </c>
      <c r="H17" s="114">
        <v>45756</v>
      </c>
      <c r="I17" s="115">
        <v>39724</v>
      </c>
      <c r="J17" s="114">
        <v>27524</v>
      </c>
      <c r="K17" s="114">
        <v>12200</v>
      </c>
      <c r="L17" s="423">
        <v>7109</v>
      </c>
      <c r="M17" s="424">
        <v>8485</v>
      </c>
    </row>
    <row r="18" spans="1:13" ht="15" customHeight="1" x14ac:dyDescent="0.2">
      <c r="A18" s="422" t="s">
        <v>392</v>
      </c>
      <c r="B18" s="115">
        <v>160315</v>
      </c>
      <c r="C18" s="114">
        <v>91637</v>
      </c>
      <c r="D18" s="114">
        <v>68678</v>
      </c>
      <c r="E18" s="114">
        <v>121241</v>
      </c>
      <c r="F18" s="114">
        <v>38966</v>
      </c>
      <c r="G18" s="114">
        <v>22406</v>
      </c>
      <c r="H18" s="114">
        <v>46376</v>
      </c>
      <c r="I18" s="115">
        <v>39091</v>
      </c>
      <c r="J18" s="114">
        <v>27076</v>
      </c>
      <c r="K18" s="114">
        <v>12015</v>
      </c>
      <c r="L18" s="423">
        <v>10288</v>
      </c>
      <c r="M18" s="424">
        <v>10429</v>
      </c>
    </row>
    <row r="19" spans="1:13" ht="11.1" customHeight="1" x14ac:dyDescent="0.2">
      <c r="A19" s="422" t="s">
        <v>388</v>
      </c>
      <c r="B19" s="115">
        <v>161351</v>
      </c>
      <c r="C19" s="114">
        <v>92354</v>
      </c>
      <c r="D19" s="114">
        <v>68997</v>
      </c>
      <c r="E19" s="114">
        <v>121669</v>
      </c>
      <c r="F19" s="114">
        <v>39539</v>
      </c>
      <c r="G19" s="114">
        <v>21848</v>
      </c>
      <c r="H19" s="114">
        <v>47263</v>
      </c>
      <c r="I19" s="115">
        <v>39614</v>
      </c>
      <c r="J19" s="114">
        <v>27325</v>
      </c>
      <c r="K19" s="114">
        <v>12289</v>
      </c>
      <c r="L19" s="423">
        <v>8489</v>
      </c>
      <c r="M19" s="424">
        <v>7544</v>
      </c>
    </row>
    <row r="20" spans="1:13" ht="11.1" customHeight="1" x14ac:dyDescent="0.2">
      <c r="A20" s="422" t="s">
        <v>389</v>
      </c>
      <c r="B20" s="115">
        <v>163482</v>
      </c>
      <c r="C20" s="114">
        <v>93643</v>
      </c>
      <c r="D20" s="114">
        <v>69839</v>
      </c>
      <c r="E20" s="114">
        <v>123640</v>
      </c>
      <c r="F20" s="114">
        <v>39636</v>
      </c>
      <c r="G20" s="114">
        <v>23333</v>
      </c>
      <c r="H20" s="114">
        <v>47926</v>
      </c>
      <c r="I20" s="115">
        <v>39806</v>
      </c>
      <c r="J20" s="114">
        <v>27177</v>
      </c>
      <c r="K20" s="114">
        <v>12629</v>
      </c>
      <c r="L20" s="423">
        <v>13566</v>
      </c>
      <c r="M20" s="424">
        <v>11831</v>
      </c>
    </row>
    <row r="21" spans="1:13" s="110" customFormat="1" ht="11.1" customHeight="1" x14ac:dyDescent="0.2">
      <c r="A21" s="422" t="s">
        <v>390</v>
      </c>
      <c r="B21" s="115">
        <v>161516</v>
      </c>
      <c r="C21" s="114">
        <v>91814</v>
      </c>
      <c r="D21" s="114">
        <v>69702</v>
      </c>
      <c r="E21" s="114">
        <v>122037</v>
      </c>
      <c r="F21" s="114">
        <v>39425</v>
      </c>
      <c r="G21" s="114">
        <v>22473</v>
      </c>
      <c r="H21" s="114">
        <v>48088</v>
      </c>
      <c r="I21" s="115">
        <v>40160</v>
      </c>
      <c r="J21" s="114">
        <v>27427</v>
      </c>
      <c r="K21" s="114">
        <v>12733</v>
      </c>
      <c r="L21" s="423">
        <v>7988</v>
      </c>
      <c r="M21" s="424">
        <v>10307</v>
      </c>
    </row>
    <row r="22" spans="1:13" ht="15" customHeight="1" x14ac:dyDescent="0.2">
      <c r="A22" s="422" t="s">
        <v>393</v>
      </c>
      <c r="B22" s="115">
        <v>160982</v>
      </c>
      <c r="C22" s="114">
        <v>91401</v>
      </c>
      <c r="D22" s="114">
        <v>69581</v>
      </c>
      <c r="E22" s="114">
        <v>121288</v>
      </c>
      <c r="F22" s="114">
        <v>39461</v>
      </c>
      <c r="G22" s="114">
        <v>21634</v>
      </c>
      <c r="H22" s="114">
        <v>48700</v>
      </c>
      <c r="I22" s="115">
        <v>39500</v>
      </c>
      <c r="J22" s="114">
        <v>26977</v>
      </c>
      <c r="K22" s="114">
        <v>12523</v>
      </c>
      <c r="L22" s="423">
        <v>9136</v>
      </c>
      <c r="M22" s="424">
        <v>9519</v>
      </c>
    </row>
    <row r="23" spans="1:13" ht="11.1" customHeight="1" x14ac:dyDescent="0.2">
      <c r="A23" s="422" t="s">
        <v>388</v>
      </c>
      <c r="B23" s="115">
        <v>161986</v>
      </c>
      <c r="C23" s="114">
        <v>92283</v>
      </c>
      <c r="D23" s="114">
        <v>69703</v>
      </c>
      <c r="E23" s="114">
        <v>121865</v>
      </c>
      <c r="F23" s="114">
        <v>39866</v>
      </c>
      <c r="G23" s="114">
        <v>21138</v>
      </c>
      <c r="H23" s="114">
        <v>49702</v>
      </c>
      <c r="I23" s="115">
        <v>40125</v>
      </c>
      <c r="J23" s="114">
        <v>27301</v>
      </c>
      <c r="K23" s="114">
        <v>12824</v>
      </c>
      <c r="L23" s="423">
        <v>8087</v>
      </c>
      <c r="M23" s="424">
        <v>7207</v>
      </c>
    </row>
    <row r="24" spans="1:13" ht="11.1" customHeight="1" x14ac:dyDescent="0.2">
      <c r="A24" s="422" t="s">
        <v>389</v>
      </c>
      <c r="B24" s="115">
        <v>165255</v>
      </c>
      <c r="C24" s="114">
        <v>94434</v>
      </c>
      <c r="D24" s="114">
        <v>70821</v>
      </c>
      <c r="E24" s="114">
        <v>123054</v>
      </c>
      <c r="F24" s="114">
        <v>40321</v>
      </c>
      <c r="G24" s="114">
        <v>22725</v>
      </c>
      <c r="H24" s="114">
        <v>50670</v>
      </c>
      <c r="I24" s="115">
        <v>40623</v>
      </c>
      <c r="J24" s="114">
        <v>27321</v>
      </c>
      <c r="K24" s="114">
        <v>13302</v>
      </c>
      <c r="L24" s="423">
        <v>13511</v>
      </c>
      <c r="M24" s="424">
        <v>11371</v>
      </c>
    </row>
    <row r="25" spans="1:13" s="110" customFormat="1" ht="11.1" customHeight="1" x14ac:dyDescent="0.2">
      <c r="A25" s="422" t="s">
        <v>390</v>
      </c>
      <c r="B25" s="115">
        <v>163616</v>
      </c>
      <c r="C25" s="114">
        <v>93075</v>
      </c>
      <c r="D25" s="114">
        <v>70541</v>
      </c>
      <c r="E25" s="114">
        <v>121392</v>
      </c>
      <c r="F25" s="114">
        <v>40344</v>
      </c>
      <c r="G25" s="114">
        <v>21828</v>
      </c>
      <c r="H25" s="114">
        <v>50703</v>
      </c>
      <c r="I25" s="115">
        <v>40658</v>
      </c>
      <c r="J25" s="114">
        <v>27549</v>
      </c>
      <c r="K25" s="114">
        <v>13109</v>
      </c>
      <c r="L25" s="423">
        <v>6780</v>
      </c>
      <c r="M25" s="424">
        <v>8595</v>
      </c>
    </row>
    <row r="26" spans="1:13" ht="15" customHeight="1" x14ac:dyDescent="0.2">
      <c r="A26" s="422" t="s">
        <v>394</v>
      </c>
      <c r="B26" s="115">
        <v>163774</v>
      </c>
      <c r="C26" s="114">
        <v>93248</v>
      </c>
      <c r="D26" s="114">
        <v>70526</v>
      </c>
      <c r="E26" s="114">
        <v>121248</v>
      </c>
      <c r="F26" s="114">
        <v>40659</v>
      </c>
      <c r="G26" s="114">
        <v>21199</v>
      </c>
      <c r="H26" s="114">
        <v>51551</v>
      </c>
      <c r="I26" s="115">
        <v>40301</v>
      </c>
      <c r="J26" s="114">
        <v>27166</v>
      </c>
      <c r="K26" s="114">
        <v>13135</v>
      </c>
      <c r="L26" s="423">
        <v>10309</v>
      </c>
      <c r="M26" s="424">
        <v>10263</v>
      </c>
    </row>
    <row r="27" spans="1:13" ht="11.1" customHeight="1" x14ac:dyDescent="0.2">
      <c r="A27" s="422" t="s">
        <v>388</v>
      </c>
      <c r="B27" s="115">
        <v>164835</v>
      </c>
      <c r="C27" s="114">
        <v>93850</v>
      </c>
      <c r="D27" s="114">
        <v>70985</v>
      </c>
      <c r="E27" s="114">
        <v>121819</v>
      </c>
      <c r="F27" s="114">
        <v>41166</v>
      </c>
      <c r="G27" s="114">
        <v>20737</v>
      </c>
      <c r="H27" s="114">
        <v>52648</v>
      </c>
      <c r="I27" s="115">
        <v>40560</v>
      </c>
      <c r="J27" s="114">
        <v>27206</v>
      </c>
      <c r="K27" s="114">
        <v>13354</v>
      </c>
      <c r="L27" s="423">
        <v>8397</v>
      </c>
      <c r="M27" s="424">
        <v>7505</v>
      </c>
    </row>
    <row r="28" spans="1:13" ht="11.1" customHeight="1" x14ac:dyDescent="0.2">
      <c r="A28" s="422" t="s">
        <v>389</v>
      </c>
      <c r="B28" s="115">
        <v>166960</v>
      </c>
      <c r="C28" s="114">
        <v>94907</v>
      </c>
      <c r="D28" s="114">
        <v>72053</v>
      </c>
      <c r="E28" s="114">
        <v>124132</v>
      </c>
      <c r="F28" s="114">
        <v>41442</v>
      </c>
      <c r="G28" s="114">
        <v>22262</v>
      </c>
      <c r="H28" s="114">
        <v>53138</v>
      </c>
      <c r="I28" s="115">
        <v>40855</v>
      </c>
      <c r="J28" s="114">
        <v>27159</v>
      </c>
      <c r="K28" s="114">
        <v>13696</v>
      </c>
      <c r="L28" s="423">
        <v>14125</v>
      </c>
      <c r="M28" s="424">
        <v>12222</v>
      </c>
    </row>
    <row r="29" spans="1:13" s="110" customFormat="1" ht="11.1" customHeight="1" x14ac:dyDescent="0.2">
      <c r="A29" s="422" t="s">
        <v>390</v>
      </c>
      <c r="B29" s="115">
        <v>165017</v>
      </c>
      <c r="C29" s="114">
        <v>93040</v>
      </c>
      <c r="D29" s="114">
        <v>71977</v>
      </c>
      <c r="E29" s="114">
        <v>123310</v>
      </c>
      <c r="F29" s="114">
        <v>41672</v>
      </c>
      <c r="G29" s="114">
        <v>21399</v>
      </c>
      <c r="H29" s="114">
        <v>52990</v>
      </c>
      <c r="I29" s="115">
        <v>40849</v>
      </c>
      <c r="J29" s="114">
        <v>27171</v>
      </c>
      <c r="K29" s="114">
        <v>13678</v>
      </c>
      <c r="L29" s="423">
        <v>6945</v>
      </c>
      <c r="M29" s="424">
        <v>8998</v>
      </c>
    </row>
    <row r="30" spans="1:13" ht="15" customHeight="1" x14ac:dyDescent="0.2">
      <c r="A30" s="422" t="s">
        <v>395</v>
      </c>
      <c r="B30" s="115">
        <v>165246</v>
      </c>
      <c r="C30" s="114">
        <v>92937</v>
      </c>
      <c r="D30" s="114">
        <v>72309</v>
      </c>
      <c r="E30" s="114">
        <v>122766</v>
      </c>
      <c r="F30" s="114">
        <v>42456</v>
      </c>
      <c r="G30" s="114">
        <v>20725</v>
      </c>
      <c r="H30" s="114">
        <v>53510</v>
      </c>
      <c r="I30" s="115">
        <v>39508</v>
      </c>
      <c r="J30" s="114">
        <v>26174</v>
      </c>
      <c r="K30" s="114">
        <v>13334</v>
      </c>
      <c r="L30" s="423">
        <v>10933</v>
      </c>
      <c r="M30" s="424">
        <v>10923</v>
      </c>
    </row>
    <row r="31" spans="1:13" ht="11.1" customHeight="1" x14ac:dyDescent="0.2">
      <c r="A31" s="422" t="s">
        <v>388</v>
      </c>
      <c r="B31" s="115">
        <v>166221</v>
      </c>
      <c r="C31" s="114">
        <v>93552</v>
      </c>
      <c r="D31" s="114">
        <v>72669</v>
      </c>
      <c r="E31" s="114">
        <v>122925</v>
      </c>
      <c r="F31" s="114">
        <v>43274</v>
      </c>
      <c r="G31" s="114">
        <v>20348</v>
      </c>
      <c r="H31" s="114">
        <v>54267</v>
      </c>
      <c r="I31" s="115">
        <v>40153</v>
      </c>
      <c r="J31" s="114">
        <v>26342</v>
      </c>
      <c r="K31" s="114">
        <v>13811</v>
      </c>
      <c r="L31" s="423">
        <v>8605</v>
      </c>
      <c r="M31" s="424">
        <v>7778</v>
      </c>
    </row>
    <row r="32" spans="1:13" ht="11.1" customHeight="1" x14ac:dyDescent="0.2">
      <c r="A32" s="422" t="s">
        <v>389</v>
      </c>
      <c r="B32" s="115">
        <v>168654</v>
      </c>
      <c r="C32" s="114">
        <v>94686</v>
      </c>
      <c r="D32" s="114">
        <v>73968</v>
      </c>
      <c r="E32" s="114">
        <v>124746</v>
      </c>
      <c r="F32" s="114">
        <v>43893</v>
      </c>
      <c r="G32" s="114">
        <v>21859</v>
      </c>
      <c r="H32" s="114">
        <v>54970</v>
      </c>
      <c r="I32" s="115">
        <v>40478</v>
      </c>
      <c r="J32" s="114">
        <v>26373</v>
      </c>
      <c r="K32" s="114">
        <v>14105</v>
      </c>
      <c r="L32" s="423">
        <v>14266</v>
      </c>
      <c r="M32" s="424">
        <v>12181</v>
      </c>
    </row>
    <row r="33" spans="1:13" s="110" customFormat="1" ht="11.1" customHeight="1" x14ac:dyDescent="0.2">
      <c r="A33" s="422" t="s">
        <v>390</v>
      </c>
      <c r="B33" s="115">
        <v>167164</v>
      </c>
      <c r="C33" s="114">
        <v>93396</v>
      </c>
      <c r="D33" s="114">
        <v>73768</v>
      </c>
      <c r="E33" s="114">
        <v>123246</v>
      </c>
      <c r="F33" s="114">
        <v>43910</v>
      </c>
      <c r="G33" s="114">
        <v>21214</v>
      </c>
      <c r="H33" s="114">
        <v>54926</v>
      </c>
      <c r="I33" s="115">
        <v>40794</v>
      </c>
      <c r="J33" s="114">
        <v>26696</v>
      </c>
      <c r="K33" s="114">
        <v>14098</v>
      </c>
      <c r="L33" s="423">
        <v>7053</v>
      </c>
      <c r="M33" s="424">
        <v>8658</v>
      </c>
    </row>
    <row r="34" spans="1:13" ht="15" customHeight="1" x14ac:dyDescent="0.2">
      <c r="A34" s="422" t="s">
        <v>396</v>
      </c>
      <c r="B34" s="115">
        <v>167268</v>
      </c>
      <c r="C34" s="114">
        <v>93405</v>
      </c>
      <c r="D34" s="114">
        <v>73863</v>
      </c>
      <c r="E34" s="114">
        <v>123014</v>
      </c>
      <c r="F34" s="114">
        <v>44249</v>
      </c>
      <c r="G34" s="114">
        <v>20479</v>
      </c>
      <c r="H34" s="114">
        <v>55583</v>
      </c>
      <c r="I34" s="115">
        <v>40434</v>
      </c>
      <c r="J34" s="114">
        <v>26463</v>
      </c>
      <c r="K34" s="114">
        <v>13971</v>
      </c>
      <c r="L34" s="423">
        <v>10221</v>
      </c>
      <c r="M34" s="424">
        <v>10177</v>
      </c>
    </row>
    <row r="35" spans="1:13" ht="11.1" customHeight="1" x14ac:dyDescent="0.2">
      <c r="A35" s="422" t="s">
        <v>388</v>
      </c>
      <c r="B35" s="115">
        <v>168301</v>
      </c>
      <c r="C35" s="114">
        <v>94099</v>
      </c>
      <c r="D35" s="114">
        <v>74202</v>
      </c>
      <c r="E35" s="114">
        <v>123551</v>
      </c>
      <c r="F35" s="114">
        <v>44747</v>
      </c>
      <c r="G35" s="114">
        <v>20070</v>
      </c>
      <c r="H35" s="114">
        <v>56492</v>
      </c>
      <c r="I35" s="115">
        <v>41175</v>
      </c>
      <c r="J35" s="114">
        <v>26785</v>
      </c>
      <c r="K35" s="114">
        <v>14390</v>
      </c>
      <c r="L35" s="423">
        <v>9094</v>
      </c>
      <c r="M35" s="424">
        <v>8228</v>
      </c>
    </row>
    <row r="36" spans="1:13" ht="11.1" customHeight="1" x14ac:dyDescent="0.2">
      <c r="A36" s="422" t="s">
        <v>389</v>
      </c>
      <c r="B36" s="115">
        <v>171169</v>
      </c>
      <c r="C36" s="114">
        <v>95559</v>
      </c>
      <c r="D36" s="114">
        <v>75610</v>
      </c>
      <c r="E36" s="114">
        <v>125797</v>
      </c>
      <c r="F36" s="114">
        <v>45372</v>
      </c>
      <c r="G36" s="114">
        <v>21775</v>
      </c>
      <c r="H36" s="114">
        <v>57188</v>
      </c>
      <c r="I36" s="115">
        <v>41317</v>
      </c>
      <c r="J36" s="114">
        <v>26550</v>
      </c>
      <c r="K36" s="114">
        <v>14767</v>
      </c>
      <c r="L36" s="423">
        <v>14586</v>
      </c>
      <c r="M36" s="424">
        <v>12335</v>
      </c>
    </row>
    <row r="37" spans="1:13" s="110" customFormat="1" ht="11.1" customHeight="1" x14ac:dyDescent="0.2">
      <c r="A37" s="422" t="s">
        <v>390</v>
      </c>
      <c r="B37" s="115">
        <v>170002</v>
      </c>
      <c r="C37" s="114">
        <v>94446</v>
      </c>
      <c r="D37" s="114">
        <v>75556</v>
      </c>
      <c r="E37" s="114">
        <v>124457</v>
      </c>
      <c r="F37" s="114">
        <v>45545</v>
      </c>
      <c r="G37" s="114">
        <v>21063</v>
      </c>
      <c r="H37" s="114">
        <v>57448</v>
      </c>
      <c r="I37" s="115">
        <v>41544</v>
      </c>
      <c r="J37" s="114">
        <v>26670</v>
      </c>
      <c r="K37" s="114">
        <v>14874</v>
      </c>
      <c r="L37" s="423">
        <v>7603</v>
      </c>
      <c r="M37" s="424">
        <v>8850</v>
      </c>
    </row>
    <row r="38" spans="1:13" ht="15" customHeight="1" x14ac:dyDescent="0.2">
      <c r="A38" s="425" t="s">
        <v>397</v>
      </c>
      <c r="B38" s="115">
        <v>170419</v>
      </c>
      <c r="C38" s="114">
        <v>94705</v>
      </c>
      <c r="D38" s="114">
        <v>75714</v>
      </c>
      <c r="E38" s="114">
        <v>124367</v>
      </c>
      <c r="F38" s="114">
        <v>46052</v>
      </c>
      <c r="G38" s="114">
        <v>20498</v>
      </c>
      <c r="H38" s="114">
        <v>58118</v>
      </c>
      <c r="I38" s="115">
        <v>41388</v>
      </c>
      <c r="J38" s="114">
        <v>26520</v>
      </c>
      <c r="K38" s="114">
        <v>14868</v>
      </c>
      <c r="L38" s="423">
        <v>11458</v>
      </c>
      <c r="M38" s="424">
        <v>11190</v>
      </c>
    </row>
    <row r="39" spans="1:13" ht="11.1" customHeight="1" x14ac:dyDescent="0.2">
      <c r="A39" s="422" t="s">
        <v>388</v>
      </c>
      <c r="B39" s="115">
        <v>171637</v>
      </c>
      <c r="C39" s="114">
        <v>95536</v>
      </c>
      <c r="D39" s="114">
        <v>76101</v>
      </c>
      <c r="E39" s="114">
        <v>124969</v>
      </c>
      <c r="F39" s="114">
        <v>46668</v>
      </c>
      <c r="G39" s="114">
        <v>20112</v>
      </c>
      <c r="H39" s="114">
        <v>59102</v>
      </c>
      <c r="I39" s="115">
        <v>42300</v>
      </c>
      <c r="J39" s="114">
        <v>26896</v>
      </c>
      <c r="K39" s="114">
        <v>15404</v>
      </c>
      <c r="L39" s="423">
        <v>9820</v>
      </c>
      <c r="M39" s="424">
        <v>8579</v>
      </c>
    </row>
    <row r="40" spans="1:13" ht="11.1" customHeight="1" x14ac:dyDescent="0.2">
      <c r="A40" s="425" t="s">
        <v>389</v>
      </c>
      <c r="B40" s="115">
        <v>174549</v>
      </c>
      <c r="C40" s="114">
        <v>97475</v>
      </c>
      <c r="D40" s="114">
        <v>77074</v>
      </c>
      <c r="E40" s="114">
        <v>127598</v>
      </c>
      <c r="F40" s="114">
        <v>46951</v>
      </c>
      <c r="G40" s="114">
        <v>21877</v>
      </c>
      <c r="H40" s="114">
        <v>59441</v>
      </c>
      <c r="I40" s="115">
        <v>41980</v>
      </c>
      <c r="J40" s="114">
        <v>26231</v>
      </c>
      <c r="K40" s="114">
        <v>15749</v>
      </c>
      <c r="L40" s="423">
        <v>16324</v>
      </c>
      <c r="M40" s="424">
        <v>13768</v>
      </c>
    </row>
    <row r="41" spans="1:13" s="110" customFormat="1" ht="11.1" customHeight="1" x14ac:dyDescent="0.2">
      <c r="A41" s="422" t="s">
        <v>390</v>
      </c>
      <c r="B41" s="115">
        <v>173643</v>
      </c>
      <c r="C41" s="114">
        <v>96548</v>
      </c>
      <c r="D41" s="114">
        <v>77095</v>
      </c>
      <c r="E41" s="114">
        <v>126592</v>
      </c>
      <c r="F41" s="114">
        <v>47051</v>
      </c>
      <c r="G41" s="114">
        <v>21322</v>
      </c>
      <c r="H41" s="114">
        <v>59590</v>
      </c>
      <c r="I41" s="115">
        <v>41659</v>
      </c>
      <c r="J41" s="114">
        <v>25859</v>
      </c>
      <c r="K41" s="114">
        <v>15800</v>
      </c>
      <c r="L41" s="423">
        <v>9268</v>
      </c>
      <c r="M41" s="424">
        <v>10253</v>
      </c>
    </row>
    <row r="42" spans="1:13" ht="15" customHeight="1" x14ac:dyDescent="0.2">
      <c r="A42" s="422" t="s">
        <v>398</v>
      </c>
      <c r="B42" s="115">
        <v>174888</v>
      </c>
      <c r="C42" s="114">
        <v>97429</v>
      </c>
      <c r="D42" s="114">
        <v>77459</v>
      </c>
      <c r="E42" s="114">
        <v>127464</v>
      </c>
      <c r="F42" s="114">
        <v>47424</v>
      </c>
      <c r="G42" s="114">
        <v>20879</v>
      </c>
      <c r="H42" s="114">
        <v>60274</v>
      </c>
      <c r="I42" s="115">
        <v>41483</v>
      </c>
      <c r="J42" s="114">
        <v>25715</v>
      </c>
      <c r="K42" s="114">
        <v>15768</v>
      </c>
      <c r="L42" s="423">
        <v>12456</v>
      </c>
      <c r="M42" s="424">
        <v>11431</v>
      </c>
    </row>
    <row r="43" spans="1:13" ht="11.1" customHeight="1" x14ac:dyDescent="0.2">
      <c r="A43" s="422" t="s">
        <v>388</v>
      </c>
      <c r="B43" s="115">
        <v>176073</v>
      </c>
      <c r="C43" s="114">
        <v>98375</v>
      </c>
      <c r="D43" s="114">
        <v>77698</v>
      </c>
      <c r="E43" s="114">
        <v>128208</v>
      </c>
      <c r="F43" s="114">
        <v>47865</v>
      </c>
      <c r="G43" s="114">
        <v>20448</v>
      </c>
      <c r="H43" s="114">
        <v>61112</v>
      </c>
      <c r="I43" s="115">
        <v>42117</v>
      </c>
      <c r="J43" s="114">
        <v>26015</v>
      </c>
      <c r="K43" s="114">
        <v>16102</v>
      </c>
      <c r="L43" s="423">
        <v>10187</v>
      </c>
      <c r="M43" s="424">
        <v>9198</v>
      </c>
    </row>
    <row r="44" spans="1:13" ht="11.1" customHeight="1" x14ac:dyDescent="0.2">
      <c r="A44" s="422" t="s">
        <v>389</v>
      </c>
      <c r="B44" s="115">
        <v>178653</v>
      </c>
      <c r="C44" s="114">
        <v>99837</v>
      </c>
      <c r="D44" s="114">
        <v>78816</v>
      </c>
      <c r="E44" s="114">
        <v>130305</v>
      </c>
      <c r="F44" s="114">
        <v>48348</v>
      </c>
      <c r="G44" s="114">
        <v>22189</v>
      </c>
      <c r="H44" s="114">
        <v>61710</v>
      </c>
      <c r="I44" s="115">
        <v>42115</v>
      </c>
      <c r="J44" s="114">
        <v>25630</v>
      </c>
      <c r="K44" s="114">
        <v>16485</v>
      </c>
      <c r="L44" s="423">
        <v>15669</v>
      </c>
      <c r="M44" s="424">
        <v>13769</v>
      </c>
    </row>
    <row r="45" spans="1:13" s="110" customFormat="1" ht="11.1" customHeight="1" x14ac:dyDescent="0.2">
      <c r="A45" s="422" t="s">
        <v>390</v>
      </c>
      <c r="B45" s="115">
        <v>177657</v>
      </c>
      <c r="C45" s="114">
        <v>98767</v>
      </c>
      <c r="D45" s="114">
        <v>78890</v>
      </c>
      <c r="E45" s="114">
        <v>129157</v>
      </c>
      <c r="F45" s="114">
        <v>48500</v>
      </c>
      <c r="G45" s="114">
        <v>21580</v>
      </c>
      <c r="H45" s="114">
        <v>61702</v>
      </c>
      <c r="I45" s="115">
        <v>42128</v>
      </c>
      <c r="J45" s="114">
        <v>25691</v>
      </c>
      <c r="K45" s="114">
        <v>16437</v>
      </c>
      <c r="L45" s="423">
        <v>8744</v>
      </c>
      <c r="M45" s="424">
        <v>10118</v>
      </c>
    </row>
    <row r="46" spans="1:13" ht="15" customHeight="1" x14ac:dyDescent="0.2">
      <c r="A46" s="422" t="s">
        <v>399</v>
      </c>
      <c r="B46" s="115">
        <v>177320</v>
      </c>
      <c r="C46" s="114">
        <v>98529</v>
      </c>
      <c r="D46" s="114">
        <v>78791</v>
      </c>
      <c r="E46" s="114">
        <v>128662</v>
      </c>
      <c r="F46" s="114">
        <v>48658</v>
      </c>
      <c r="G46" s="114">
        <v>20889</v>
      </c>
      <c r="H46" s="114">
        <v>62030</v>
      </c>
      <c r="I46" s="115">
        <v>41666</v>
      </c>
      <c r="J46" s="114">
        <v>25288</v>
      </c>
      <c r="K46" s="114">
        <v>16378</v>
      </c>
      <c r="L46" s="423">
        <v>11944</v>
      </c>
      <c r="M46" s="424">
        <v>12440</v>
      </c>
    </row>
    <row r="47" spans="1:13" ht="11.1" customHeight="1" x14ac:dyDescent="0.2">
      <c r="A47" s="422" t="s">
        <v>388</v>
      </c>
      <c r="B47" s="115">
        <v>177795</v>
      </c>
      <c r="C47" s="114">
        <v>98833</v>
      </c>
      <c r="D47" s="114">
        <v>78962</v>
      </c>
      <c r="E47" s="114">
        <v>128619</v>
      </c>
      <c r="F47" s="114">
        <v>49176</v>
      </c>
      <c r="G47" s="114">
        <v>20379</v>
      </c>
      <c r="H47" s="114">
        <v>62652</v>
      </c>
      <c r="I47" s="115">
        <v>42284</v>
      </c>
      <c r="J47" s="114">
        <v>25625</v>
      </c>
      <c r="K47" s="114">
        <v>16659</v>
      </c>
      <c r="L47" s="423">
        <v>9562</v>
      </c>
      <c r="M47" s="424">
        <v>9151</v>
      </c>
    </row>
    <row r="48" spans="1:13" ht="11.1" customHeight="1" x14ac:dyDescent="0.2">
      <c r="A48" s="422" t="s">
        <v>389</v>
      </c>
      <c r="B48" s="115">
        <v>179939</v>
      </c>
      <c r="C48" s="114">
        <v>99917</v>
      </c>
      <c r="D48" s="114">
        <v>80022</v>
      </c>
      <c r="E48" s="114">
        <v>129134</v>
      </c>
      <c r="F48" s="114">
        <v>50805</v>
      </c>
      <c r="G48" s="114">
        <v>22076</v>
      </c>
      <c r="H48" s="114">
        <v>63003</v>
      </c>
      <c r="I48" s="115">
        <v>42138</v>
      </c>
      <c r="J48" s="114">
        <v>25129</v>
      </c>
      <c r="K48" s="114">
        <v>17009</v>
      </c>
      <c r="L48" s="423">
        <v>15307</v>
      </c>
      <c r="M48" s="424">
        <v>13425</v>
      </c>
    </row>
    <row r="49" spans="1:17" s="110" customFormat="1" ht="11.1" customHeight="1" x14ac:dyDescent="0.2">
      <c r="A49" s="422" t="s">
        <v>390</v>
      </c>
      <c r="B49" s="115">
        <v>178179</v>
      </c>
      <c r="C49" s="114">
        <v>98384</v>
      </c>
      <c r="D49" s="114">
        <v>79795</v>
      </c>
      <c r="E49" s="114">
        <v>127187</v>
      </c>
      <c r="F49" s="114">
        <v>50992</v>
      </c>
      <c r="G49" s="114">
        <v>21303</v>
      </c>
      <c r="H49" s="114">
        <v>62771</v>
      </c>
      <c r="I49" s="115">
        <v>42381</v>
      </c>
      <c r="J49" s="114">
        <v>25367</v>
      </c>
      <c r="K49" s="114">
        <v>17014</v>
      </c>
      <c r="L49" s="423">
        <v>8168</v>
      </c>
      <c r="M49" s="424">
        <v>10134</v>
      </c>
    </row>
    <row r="50" spans="1:17" ht="15" customHeight="1" x14ac:dyDescent="0.2">
      <c r="A50" s="422" t="s">
        <v>400</v>
      </c>
      <c r="B50" s="143">
        <v>177948</v>
      </c>
      <c r="C50" s="144">
        <v>98131</v>
      </c>
      <c r="D50" s="144">
        <v>79817</v>
      </c>
      <c r="E50" s="144">
        <v>126702</v>
      </c>
      <c r="F50" s="144">
        <v>51246</v>
      </c>
      <c r="G50" s="144">
        <v>20718</v>
      </c>
      <c r="H50" s="144">
        <v>62998</v>
      </c>
      <c r="I50" s="143">
        <v>41172</v>
      </c>
      <c r="J50" s="144">
        <v>24700</v>
      </c>
      <c r="K50" s="144">
        <v>16472</v>
      </c>
      <c r="L50" s="426">
        <v>12091</v>
      </c>
      <c r="M50" s="427">
        <v>12442</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0.35416196706519287</v>
      </c>
      <c r="C6" s="480">
        <f>'Tabelle 3.3'!J11</f>
        <v>-1.1856189699035184</v>
      </c>
      <c r="D6" s="481">
        <f t="shared" ref="D6:E9" si="0">IF(OR(AND(B6&gt;=-50,B6&lt;=50),ISNUMBER(B6)=FALSE),B6,"")</f>
        <v>0.35416196706519287</v>
      </c>
      <c r="E6" s="481">
        <f t="shared" si="0"/>
        <v>-1.1856189699035184</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0.35416196706519287</v>
      </c>
      <c r="C14" s="480">
        <f>'Tabelle 3.3'!J11</f>
        <v>-1.1856189699035184</v>
      </c>
      <c r="D14" s="481">
        <f>IF(OR(AND(B14&gt;=-50,B14&lt;=50),ISNUMBER(B14)=FALSE),B14,"")</f>
        <v>0.35416196706519287</v>
      </c>
      <c r="E14" s="481">
        <f>IF(OR(AND(C14&gt;=-50,C14&lt;=50),ISNUMBER(C14)=FALSE),C14,"")</f>
        <v>-1.1856189699035184</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2.048085485307213</v>
      </c>
      <c r="C15" s="480">
        <f>'Tabelle 3.3'!J12</f>
        <v>3.6231884057971016</v>
      </c>
      <c r="D15" s="481">
        <f t="shared" ref="D15:E45" si="3">IF(OR(AND(B15&gt;=-50,B15&lt;=50),ISNUMBER(B15)=FALSE),B15,"")</f>
        <v>2.048085485307213</v>
      </c>
      <c r="E15" s="481">
        <f t="shared" si="3"/>
        <v>3.6231884057971016</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3.2067821599705124</v>
      </c>
      <c r="C16" s="480">
        <f>'Tabelle 3.3'!J13</f>
        <v>-11.560693641618498</v>
      </c>
      <c r="D16" s="481">
        <f t="shared" si="3"/>
        <v>3.2067821599705124</v>
      </c>
      <c r="E16" s="481">
        <f t="shared" si="3"/>
        <v>-11.560693641618498</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-2.5670165117989172</v>
      </c>
      <c r="C17" s="480">
        <f>'Tabelle 3.3'!J14</f>
        <v>-0.94215600350569673</v>
      </c>
      <c r="D17" s="481">
        <f t="shared" si="3"/>
        <v>-2.5670165117989172</v>
      </c>
      <c r="E17" s="481">
        <f t="shared" si="3"/>
        <v>-0.94215600350569673</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-8.8521687813514313E-2</v>
      </c>
      <c r="C18" s="480">
        <f>'Tabelle 3.3'!J15</f>
        <v>2.4360535931790501</v>
      </c>
      <c r="D18" s="481">
        <f t="shared" si="3"/>
        <v>-8.8521687813514313E-2</v>
      </c>
      <c r="E18" s="481">
        <f t="shared" si="3"/>
        <v>2.4360535931790501</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-3.7748753474826811</v>
      </c>
      <c r="C19" s="480">
        <f>'Tabelle 3.3'!J16</f>
        <v>-6.9690992767915843</v>
      </c>
      <c r="D19" s="481">
        <f t="shared" si="3"/>
        <v>-3.7748753474826811</v>
      </c>
      <c r="E19" s="481">
        <f t="shared" si="3"/>
        <v>-6.9690992767915843</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2.3409208484221415</v>
      </c>
      <c r="C20" s="480">
        <f>'Tabelle 3.3'!J17</f>
        <v>0.51724137931034486</v>
      </c>
      <c r="D20" s="481">
        <f t="shared" si="3"/>
        <v>2.3409208484221415</v>
      </c>
      <c r="E20" s="481">
        <f t="shared" si="3"/>
        <v>0.51724137931034486</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0.54522924411400253</v>
      </c>
      <c r="C21" s="480">
        <f>'Tabelle 3.3'!J18</f>
        <v>4.4306601683650868</v>
      </c>
      <c r="D21" s="481">
        <f t="shared" si="3"/>
        <v>0.54522924411400253</v>
      </c>
      <c r="E21" s="481">
        <f t="shared" si="3"/>
        <v>4.4306601683650868</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3.9942408620129117</v>
      </c>
      <c r="C22" s="480">
        <f>'Tabelle 3.3'!J19</f>
        <v>0.59327620303230055</v>
      </c>
      <c r="D22" s="481">
        <f t="shared" si="3"/>
        <v>3.9942408620129117</v>
      </c>
      <c r="E22" s="481">
        <f t="shared" si="3"/>
        <v>0.59327620303230055</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-4.1305456399796023</v>
      </c>
      <c r="C23" s="480">
        <f>'Tabelle 3.3'!J20</f>
        <v>-5.0490883590462836</v>
      </c>
      <c r="D23" s="481">
        <f t="shared" si="3"/>
        <v>-4.1305456399796023</v>
      </c>
      <c r="E23" s="481">
        <f t="shared" si="3"/>
        <v>-5.0490883590462836</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-1.0546706844597504</v>
      </c>
      <c r="C24" s="480">
        <f>'Tabelle 3.3'!J21</f>
        <v>-7.0232896652110623</v>
      </c>
      <c r="D24" s="481">
        <f t="shared" si="3"/>
        <v>-1.0546706844597504</v>
      </c>
      <c r="E24" s="481">
        <f t="shared" si="3"/>
        <v>-7.0232896652110623</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-2.2598870056497176</v>
      </c>
      <c r="C25" s="480">
        <f>'Tabelle 3.3'!J22</f>
        <v>-0.26525198938992045</v>
      </c>
      <c r="D25" s="481">
        <f t="shared" si="3"/>
        <v>-2.2598870056497176</v>
      </c>
      <c r="E25" s="481">
        <f t="shared" si="3"/>
        <v>-0.26525198938992045</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1.5573142711258616</v>
      </c>
      <c r="C26" s="480">
        <f>'Tabelle 3.3'!J23</f>
        <v>3.4420289855072466</v>
      </c>
      <c r="D26" s="481">
        <f t="shared" si="3"/>
        <v>1.5573142711258616</v>
      </c>
      <c r="E26" s="481">
        <f t="shared" si="3"/>
        <v>3.4420289855072466</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2.8357743845434715</v>
      </c>
      <c r="C27" s="480">
        <f>'Tabelle 3.3'!J24</f>
        <v>5.776672194582642</v>
      </c>
      <c r="D27" s="481">
        <f t="shared" si="3"/>
        <v>2.8357743845434715</v>
      </c>
      <c r="E27" s="481">
        <f t="shared" si="3"/>
        <v>5.776672194582642</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7.4241181296144383</v>
      </c>
      <c r="C28" s="480">
        <f>'Tabelle 3.3'!J25</f>
        <v>-0.65415244596131972</v>
      </c>
      <c r="D28" s="481">
        <f t="shared" si="3"/>
        <v>7.4241181296144383</v>
      </c>
      <c r="E28" s="481">
        <f t="shared" si="3"/>
        <v>-0.65415244596131972</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-9.7103918228279387</v>
      </c>
      <c r="C29" s="480">
        <f>'Tabelle 3.3'!J26</f>
        <v>13.953488372093023</v>
      </c>
      <c r="D29" s="481">
        <f t="shared" si="3"/>
        <v>-9.7103918228279387</v>
      </c>
      <c r="E29" s="481">
        <f t="shared" si="3"/>
        <v>13.953488372093023</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4.0796736261099111</v>
      </c>
      <c r="C30" s="480">
        <f>'Tabelle 3.3'!J27</f>
        <v>-3.8759689922480618</v>
      </c>
      <c r="D30" s="481">
        <f t="shared" si="3"/>
        <v>4.0796736261099111</v>
      </c>
      <c r="E30" s="481">
        <f t="shared" si="3"/>
        <v>-3.8759689922480618</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0.87478559176672388</v>
      </c>
      <c r="C31" s="480">
        <f>'Tabelle 3.3'!J28</f>
        <v>-4.0719696969696972</v>
      </c>
      <c r="D31" s="481">
        <f t="shared" si="3"/>
        <v>0.87478559176672388</v>
      </c>
      <c r="E31" s="481">
        <f t="shared" si="3"/>
        <v>-4.0719696969696972</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2.6949510254883924</v>
      </c>
      <c r="C32" s="480">
        <f>'Tabelle 3.3'!J29</f>
        <v>-0.16728002676480427</v>
      </c>
      <c r="D32" s="481">
        <f t="shared" si="3"/>
        <v>2.6949510254883924</v>
      </c>
      <c r="E32" s="481">
        <f t="shared" si="3"/>
        <v>-0.16728002676480427</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2.3332210242587603</v>
      </c>
      <c r="C33" s="480">
        <f>'Tabelle 3.3'!J30</f>
        <v>0.74626865671641796</v>
      </c>
      <c r="D33" s="481">
        <f t="shared" si="3"/>
        <v>2.3332210242587603</v>
      </c>
      <c r="E33" s="481">
        <f t="shared" si="3"/>
        <v>0.74626865671641796</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-1.4182800540297162</v>
      </c>
      <c r="C34" s="480">
        <f>'Tabelle 3.3'!J31</f>
        <v>-4.2974215470717567</v>
      </c>
      <c r="D34" s="481">
        <f t="shared" si="3"/>
        <v>-1.4182800540297162</v>
      </c>
      <c r="E34" s="481">
        <f t="shared" si="3"/>
        <v>-4.2974215470717567</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42.857142857142854</v>
      </c>
      <c r="D35" s="481">
        <f t="shared" si="3"/>
        <v>0</v>
      </c>
      <c r="E35" s="481">
        <f t="shared" si="3"/>
        <v>42.857142857142854</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2.048085485307213</v>
      </c>
      <c r="C37" s="480">
        <f>'Tabelle 3.3'!J34</f>
        <v>3.6231884057971016</v>
      </c>
      <c r="D37" s="481">
        <f t="shared" si="3"/>
        <v>2.048085485307213</v>
      </c>
      <c r="E37" s="481">
        <f t="shared" si="3"/>
        <v>3.6231884057971016</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-1.8525464141238246</v>
      </c>
      <c r="C38" s="480">
        <f>'Tabelle 3.3'!J35</f>
        <v>0.23719826984791406</v>
      </c>
      <c r="D38" s="481">
        <f t="shared" si="3"/>
        <v>-1.8525464141238246</v>
      </c>
      <c r="E38" s="481">
        <f t="shared" si="3"/>
        <v>0.23719826984791406</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1.9577912805412485</v>
      </c>
      <c r="C39" s="480">
        <f>'Tabelle 3.3'!J36</f>
        <v>-1.6159695817490494</v>
      </c>
      <c r="D39" s="481">
        <f t="shared" si="3"/>
        <v>1.9577912805412485</v>
      </c>
      <c r="E39" s="481">
        <f t="shared" si="3"/>
        <v>-1.6159695817490494</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1.9577912805412485</v>
      </c>
      <c r="C45" s="480">
        <f>'Tabelle 3.3'!J36</f>
        <v>-1.6159695817490494</v>
      </c>
      <c r="D45" s="481">
        <f t="shared" si="3"/>
        <v>1.9577912805412485</v>
      </c>
      <c r="E45" s="481">
        <f t="shared" si="3"/>
        <v>-1.6159695817490494</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163774</v>
      </c>
      <c r="C51" s="487">
        <v>27166</v>
      </c>
      <c r="D51" s="487">
        <v>13135</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164835</v>
      </c>
      <c r="C52" s="487">
        <v>27206</v>
      </c>
      <c r="D52" s="487">
        <v>13354</v>
      </c>
      <c r="E52" s="488">
        <f t="shared" ref="E52:G70" si="11">IF($A$51=37802,IF(COUNTBLANK(B$51:B$70)&gt;0,#N/A,B52/B$51*100),IF(COUNTBLANK(B$51:B$75)&gt;0,#N/A,B52/B$51*100))</f>
        <v>100.64784398011895</v>
      </c>
      <c r="F52" s="488">
        <f t="shared" si="11"/>
        <v>100.14724287712582</v>
      </c>
      <c r="G52" s="488">
        <f t="shared" si="11"/>
        <v>101.66730110392082</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166960</v>
      </c>
      <c r="C53" s="487">
        <v>27159</v>
      </c>
      <c r="D53" s="487">
        <v>13696</v>
      </c>
      <c r="E53" s="488">
        <f t="shared" si="11"/>
        <v>101.94536373294906</v>
      </c>
      <c r="F53" s="488">
        <f t="shared" si="11"/>
        <v>99.974232496502978</v>
      </c>
      <c r="G53" s="488">
        <f t="shared" si="11"/>
        <v>104.27103159497526</v>
      </c>
      <c r="H53" s="489">
        <f>IF(ISERROR(L53)=TRUE,IF(MONTH(A53)=MONTH(MAX(A$51:A$75)),A53,""),"")</f>
        <v>41883</v>
      </c>
      <c r="I53" s="488">
        <f t="shared" si="12"/>
        <v>101.94536373294906</v>
      </c>
      <c r="J53" s="488">
        <f t="shared" si="10"/>
        <v>99.974232496502978</v>
      </c>
      <c r="K53" s="488">
        <f t="shared" si="10"/>
        <v>104.27103159497526</v>
      </c>
      <c r="L53" s="488" t="e">
        <f t="shared" si="13"/>
        <v>#N/A</v>
      </c>
    </row>
    <row r="54" spans="1:14" ht="15" customHeight="1" x14ac:dyDescent="0.2">
      <c r="A54" s="490" t="s">
        <v>463</v>
      </c>
      <c r="B54" s="487">
        <v>165017</v>
      </c>
      <c r="C54" s="487">
        <v>27171</v>
      </c>
      <c r="D54" s="487">
        <v>13678</v>
      </c>
      <c r="E54" s="488">
        <f t="shared" si="11"/>
        <v>100.75897273071428</v>
      </c>
      <c r="F54" s="488">
        <f t="shared" si="11"/>
        <v>100.01840535964072</v>
      </c>
      <c r="G54" s="488">
        <f t="shared" si="11"/>
        <v>104.13399314807765</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165246</v>
      </c>
      <c r="C55" s="487">
        <v>26174</v>
      </c>
      <c r="D55" s="487">
        <v>13334</v>
      </c>
      <c r="E55" s="488">
        <f t="shared" si="11"/>
        <v>100.89879956525456</v>
      </c>
      <c r="F55" s="488">
        <f t="shared" si="11"/>
        <v>96.348376647279693</v>
      </c>
      <c r="G55" s="488">
        <f t="shared" si="11"/>
        <v>101.51503616292348</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166221</v>
      </c>
      <c r="C56" s="487">
        <v>26342</v>
      </c>
      <c r="D56" s="487">
        <v>13811</v>
      </c>
      <c r="E56" s="488">
        <f t="shared" si="11"/>
        <v>101.49413215772955</v>
      </c>
      <c r="F56" s="488">
        <f t="shared" si="11"/>
        <v>96.96679673120812</v>
      </c>
      <c r="G56" s="488">
        <f t="shared" si="11"/>
        <v>105.14655500570993</v>
      </c>
      <c r="H56" s="489" t="str">
        <f t="shared" si="14"/>
        <v/>
      </c>
      <c r="I56" s="488" t="str">
        <f t="shared" si="12"/>
        <v/>
      </c>
      <c r="J56" s="488" t="str">
        <f t="shared" si="10"/>
        <v/>
      </c>
      <c r="K56" s="488" t="str">
        <f t="shared" si="10"/>
        <v/>
      </c>
      <c r="L56" s="488" t="e">
        <f t="shared" si="13"/>
        <v>#N/A</v>
      </c>
    </row>
    <row r="57" spans="1:14" ht="15" customHeight="1" x14ac:dyDescent="0.2">
      <c r="A57" s="490">
        <v>42248</v>
      </c>
      <c r="B57" s="487">
        <v>168654</v>
      </c>
      <c r="C57" s="487">
        <v>26373</v>
      </c>
      <c r="D57" s="487">
        <v>14105</v>
      </c>
      <c r="E57" s="488">
        <f t="shared" si="11"/>
        <v>102.97971595002871</v>
      </c>
      <c r="F57" s="488">
        <f t="shared" si="11"/>
        <v>97.080909960980634</v>
      </c>
      <c r="G57" s="488">
        <f t="shared" si="11"/>
        <v>107.38484963837077</v>
      </c>
      <c r="H57" s="489">
        <f t="shared" si="14"/>
        <v>42248</v>
      </c>
      <c r="I57" s="488">
        <f t="shared" si="12"/>
        <v>102.97971595002871</v>
      </c>
      <c r="J57" s="488">
        <f t="shared" si="10"/>
        <v>97.080909960980634</v>
      </c>
      <c r="K57" s="488">
        <f t="shared" si="10"/>
        <v>107.38484963837077</v>
      </c>
      <c r="L57" s="488" t="e">
        <f t="shared" si="13"/>
        <v>#N/A</v>
      </c>
    </row>
    <row r="58" spans="1:14" ht="15" customHeight="1" x14ac:dyDescent="0.2">
      <c r="A58" s="490" t="s">
        <v>466</v>
      </c>
      <c r="B58" s="487">
        <v>167164</v>
      </c>
      <c r="C58" s="487">
        <v>26696</v>
      </c>
      <c r="D58" s="487">
        <v>14098</v>
      </c>
      <c r="E58" s="488">
        <f t="shared" si="11"/>
        <v>102.06992562922075</v>
      </c>
      <c r="F58" s="488">
        <f t="shared" si="11"/>
        <v>98.269896193771615</v>
      </c>
      <c r="G58" s="488">
        <f t="shared" si="11"/>
        <v>107.3315569090217</v>
      </c>
      <c r="H58" s="489" t="str">
        <f t="shared" si="14"/>
        <v/>
      </c>
      <c r="I58" s="488" t="str">
        <f t="shared" si="12"/>
        <v/>
      </c>
      <c r="J58" s="488" t="str">
        <f t="shared" si="10"/>
        <v/>
      </c>
      <c r="K58" s="488" t="str">
        <f t="shared" si="10"/>
        <v/>
      </c>
      <c r="L58" s="488" t="e">
        <f t="shared" si="13"/>
        <v>#N/A</v>
      </c>
    </row>
    <row r="59" spans="1:14" ht="15" customHeight="1" x14ac:dyDescent="0.2">
      <c r="A59" s="490" t="s">
        <v>467</v>
      </c>
      <c r="B59" s="487">
        <v>167268</v>
      </c>
      <c r="C59" s="487">
        <v>26463</v>
      </c>
      <c r="D59" s="487">
        <v>13971</v>
      </c>
      <c r="E59" s="488">
        <f t="shared" si="11"/>
        <v>102.13342777241809</v>
      </c>
      <c r="F59" s="488">
        <f t="shared" si="11"/>
        <v>97.41220643451372</v>
      </c>
      <c r="G59" s="488">
        <f t="shared" si="11"/>
        <v>106.36467453368861</v>
      </c>
      <c r="H59" s="489" t="str">
        <f t="shared" si="14"/>
        <v/>
      </c>
      <c r="I59" s="488" t="str">
        <f t="shared" si="12"/>
        <v/>
      </c>
      <c r="J59" s="488" t="str">
        <f t="shared" si="10"/>
        <v/>
      </c>
      <c r="K59" s="488" t="str">
        <f t="shared" si="10"/>
        <v/>
      </c>
      <c r="L59" s="488" t="e">
        <f t="shared" si="13"/>
        <v>#N/A</v>
      </c>
    </row>
    <row r="60" spans="1:14" ht="15" customHeight="1" x14ac:dyDescent="0.2">
      <c r="A60" s="490" t="s">
        <v>468</v>
      </c>
      <c r="B60" s="487">
        <v>168301</v>
      </c>
      <c r="C60" s="487">
        <v>26785</v>
      </c>
      <c r="D60" s="487">
        <v>14390</v>
      </c>
      <c r="E60" s="488">
        <f t="shared" si="11"/>
        <v>102.76417502167621</v>
      </c>
      <c r="F60" s="488">
        <f t="shared" si="11"/>
        <v>98.597511595376574</v>
      </c>
      <c r="G60" s="488">
        <f t="shared" si="11"/>
        <v>109.5546250475828</v>
      </c>
      <c r="H60" s="489" t="str">
        <f t="shared" si="14"/>
        <v/>
      </c>
      <c r="I60" s="488" t="str">
        <f t="shared" si="12"/>
        <v/>
      </c>
      <c r="J60" s="488" t="str">
        <f t="shared" si="10"/>
        <v/>
      </c>
      <c r="K60" s="488" t="str">
        <f t="shared" si="10"/>
        <v/>
      </c>
      <c r="L60" s="488" t="e">
        <f t="shared" si="13"/>
        <v>#N/A</v>
      </c>
    </row>
    <row r="61" spans="1:14" ht="15" customHeight="1" x14ac:dyDescent="0.2">
      <c r="A61" s="490">
        <v>42614</v>
      </c>
      <c r="B61" s="487">
        <v>171169</v>
      </c>
      <c r="C61" s="487">
        <v>26550</v>
      </c>
      <c r="D61" s="487">
        <v>14767</v>
      </c>
      <c r="E61" s="488">
        <f t="shared" si="11"/>
        <v>104.51536873984881</v>
      </c>
      <c r="F61" s="488">
        <f t="shared" si="11"/>
        <v>97.732459692262381</v>
      </c>
      <c r="G61" s="488">
        <f t="shared" si="11"/>
        <v>112.42481918538256</v>
      </c>
      <c r="H61" s="489">
        <f t="shared" si="14"/>
        <v>42614</v>
      </c>
      <c r="I61" s="488">
        <f t="shared" si="12"/>
        <v>104.51536873984881</v>
      </c>
      <c r="J61" s="488">
        <f t="shared" si="10"/>
        <v>97.732459692262381</v>
      </c>
      <c r="K61" s="488">
        <f t="shared" si="10"/>
        <v>112.42481918538256</v>
      </c>
      <c r="L61" s="488" t="e">
        <f t="shared" si="13"/>
        <v>#N/A</v>
      </c>
    </row>
    <row r="62" spans="1:14" ht="15" customHeight="1" x14ac:dyDescent="0.2">
      <c r="A62" s="490" t="s">
        <v>469</v>
      </c>
      <c r="B62" s="487">
        <v>170002</v>
      </c>
      <c r="C62" s="487">
        <v>26670</v>
      </c>
      <c r="D62" s="487">
        <v>14874</v>
      </c>
      <c r="E62" s="488">
        <f t="shared" si="11"/>
        <v>103.80280142147105</v>
      </c>
      <c r="F62" s="488">
        <f t="shared" si="11"/>
        <v>98.174188323639839</v>
      </c>
      <c r="G62" s="488">
        <f t="shared" si="11"/>
        <v>113.23943661971832</v>
      </c>
      <c r="H62" s="489" t="str">
        <f t="shared" si="14"/>
        <v/>
      </c>
      <c r="I62" s="488" t="str">
        <f t="shared" si="12"/>
        <v/>
      </c>
      <c r="J62" s="488" t="str">
        <f t="shared" si="10"/>
        <v/>
      </c>
      <c r="K62" s="488" t="str">
        <f t="shared" si="10"/>
        <v/>
      </c>
      <c r="L62" s="488" t="e">
        <f t="shared" si="13"/>
        <v>#N/A</v>
      </c>
    </row>
    <row r="63" spans="1:14" ht="15" customHeight="1" x14ac:dyDescent="0.2">
      <c r="A63" s="490" t="s">
        <v>470</v>
      </c>
      <c r="B63" s="487">
        <v>170419</v>
      </c>
      <c r="C63" s="487">
        <v>26520</v>
      </c>
      <c r="D63" s="487">
        <v>14868</v>
      </c>
      <c r="E63" s="488">
        <f t="shared" si="11"/>
        <v>104.05742059179113</v>
      </c>
      <c r="F63" s="488">
        <f t="shared" si="11"/>
        <v>97.622027534418024</v>
      </c>
      <c r="G63" s="488">
        <f t="shared" si="11"/>
        <v>113.1937571374191</v>
      </c>
      <c r="H63" s="489" t="str">
        <f t="shared" si="14"/>
        <v/>
      </c>
      <c r="I63" s="488" t="str">
        <f t="shared" si="12"/>
        <v/>
      </c>
      <c r="J63" s="488" t="str">
        <f t="shared" si="10"/>
        <v/>
      </c>
      <c r="K63" s="488" t="str">
        <f t="shared" si="10"/>
        <v/>
      </c>
      <c r="L63" s="488" t="e">
        <f t="shared" si="13"/>
        <v>#N/A</v>
      </c>
    </row>
    <row r="64" spans="1:14" ht="15" customHeight="1" x14ac:dyDescent="0.2">
      <c r="A64" s="490" t="s">
        <v>471</v>
      </c>
      <c r="B64" s="487">
        <v>171637</v>
      </c>
      <c r="C64" s="487">
        <v>26896</v>
      </c>
      <c r="D64" s="487">
        <v>15404</v>
      </c>
      <c r="E64" s="488">
        <f t="shared" si="11"/>
        <v>104.8011283842368</v>
      </c>
      <c r="F64" s="488">
        <f t="shared" si="11"/>
        <v>99.006110579400712</v>
      </c>
      <c r="G64" s="488">
        <f t="shared" si="11"/>
        <v>117.27445755614769</v>
      </c>
      <c r="H64" s="489" t="str">
        <f t="shared" si="14"/>
        <v/>
      </c>
      <c r="I64" s="488" t="str">
        <f t="shared" si="12"/>
        <v/>
      </c>
      <c r="J64" s="488" t="str">
        <f t="shared" si="10"/>
        <v/>
      </c>
      <c r="K64" s="488" t="str">
        <f t="shared" si="10"/>
        <v/>
      </c>
      <c r="L64" s="488" t="e">
        <f t="shared" si="13"/>
        <v>#N/A</v>
      </c>
    </row>
    <row r="65" spans="1:12" ht="15" customHeight="1" x14ac:dyDescent="0.2">
      <c r="A65" s="490">
        <v>42979</v>
      </c>
      <c r="B65" s="487">
        <v>174549</v>
      </c>
      <c r="C65" s="487">
        <v>26231</v>
      </c>
      <c r="D65" s="487">
        <v>15749</v>
      </c>
      <c r="E65" s="488">
        <f t="shared" si="11"/>
        <v>106.57918839376212</v>
      </c>
      <c r="F65" s="488">
        <f t="shared" si="11"/>
        <v>96.558197747183982</v>
      </c>
      <c r="G65" s="488">
        <f t="shared" si="11"/>
        <v>119.90102778835173</v>
      </c>
      <c r="H65" s="489">
        <f t="shared" si="14"/>
        <v>42979</v>
      </c>
      <c r="I65" s="488">
        <f t="shared" si="12"/>
        <v>106.57918839376212</v>
      </c>
      <c r="J65" s="488">
        <f t="shared" si="10"/>
        <v>96.558197747183982</v>
      </c>
      <c r="K65" s="488">
        <f t="shared" si="10"/>
        <v>119.90102778835173</v>
      </c>
      <c r="L65" s="488" t="e">
        <f t="shared" si="13"/>
        <v>#N/A</v>
      </c>
    </row>
    <row r="66" spans="1:12" ht="15" customHeight="1" x14ac:dyDescent="0.2">
      <c r="A66" s="490" t="s">
        <v>472</v>
      </c>
      <c r="B66" s="487">
        <v>173643</v>
      </c>
      <c r="C66" s="487">
        <v>25859</v>
      </c>
      <c r="D66" s="487">
        <v>15800</v>
      </c>
      <c r="E66" s="488">
        <f t="shared" si="11"/>
        <v>106.02598703090844</v>
      </c>
      <c r="F66" s="488">
        <f t="shared" si="11"/>
        <v>95.188838989913862</v>
      </c>
      <c r="G66" s="488">
        <f t="shared" si="11"/>
        <v>120.28930338789495</v>
      </c>
      <c r="H66" s="489" t="str">
        <f t="shared" si="14"/>
        <v/>
      </c>
      <c r="I66" s="488" t="str">
        <f t="shared" si="12"/>
        <v/>
      </c>
      <c r="J66" s="488" t="str">
        <f t="shared" si="10"/>
        <v/>
      </c>
      <c r="K66" s="488" t="str">
        <f t="shared" si="10"/>
        <v/>
      </c>
      <c r="L66" s="488" t="e">
        <f t="shared" si="13"/>
        <v>#N/A</v>
      </c>
    </row>
    <row r="67" spans="1:12" ht="15" customHeight="1" x14ac:dyDescent="0.2">
      <c r="A67" s="490" t="s">
        <v>473</v>
      </c>
      <c r="B67" s="487">
        <v>174888</v>
      </c>
      <c r="C67" s="487">
        <v>25715</v>
      </c>
      <c r="D67" s="487">
        <v>15768</v>
      </c>
      <c r="E67" s="488">
        <f t="shared" si="11"/>
        <v>106.78618095668422</v>
      </c>
      <c r="F67" s="488">
        <f t="shared" si="11"/>
        <v>94.658764632260912</v>
      </c>
      <c r="G67" s="488">
        <f t="shared" si="11"/>
        <v>120.04567948229921</v>
      </c>
      <c r="H67" s="489" t="str">
        <f t="shared" si="14"/>
        <v/>
      </c>
      <c r="I67" s="488" t="str">
        <f t="shared" si="12"/>
        <v/>
      </c>
      <c r="J67" s="488" t="str">
        <f t="shared" si="12"/>
        <v/>
      </c>
      <c r="K67" s="488" t="str">
        <f t="shared" si="12"/>
        <v/>
      </c>
      <c r="L67" s="488" t="e">
        <f t="shared" si="13"/>
        <v>#N/A</v>
      </c>
    </row>
    <row r="68" spans="1:12" ht="15" customHeight="1" x14ac:dyDescent="0.2">
      <c r="A68" s="490" t="s">
        <v>474</v>
      </c>
      <c r="B68" s="487">
        <v>176073</v>
      </c>
      <c r="C68" s="487">
        <v>26015</v>
      </c>
      <c r="D68" s="487">
        <v>16102</v>
      </c>
      <c r="E68" s="488">
        <f t="shared" si="11"/>
        <v>107.50973903061536</v>
      </c>
      <c r="F68" s="488">
        <f t="shared" si="11"/>
        <v>95.763086210704557</v>
      </c>
      <c r="G68" s="488">
        <f t="shared" si="11"/>
        <v>122.58850399695471</v>
      </c>
      <c r="H68" s="489" t="str">
        <f t="shared" si="14"/>
        <v/>
      </c>
      <c r="I68" s="488" t="str">
        <f t="shared" si="12"/>
        <v/>
      </c>
      <c r="J68" s="488" t="str">
        <f t="shared" si="12"/>
        <v/>
      </c>
      <c r="K68" s="488" t="str">
        <f t="shared" si="12"/>
        <v/>
      </c>
      <c r="L68" s="488" t="e">
        <f t="shared" si="13"/>
        <v>#N/A</v>
      </c>
    </row>
    <row r="69" spans="1:12" ht="15" customHeight="1" x14ac:dyDescent="0.2">
      <c r="A69" s="490">
        <v>43344</v>
      </c>
      <c r="B69" s="487">
        <v>178653</v>
      </c>
      <c r="C69" s="487">
        <v>25630</v>
      </c>
      <c r="D69" s="487">
        <v>16485</v>
      </c>
      <c r="E69" s="488">
        <f t="shared" si="11"/>
        <v>109.08508065993381</v>
      </c>
      <c r="F69" s="488">
        <f t="shared" si="11"/>
        <v>94.345873518368549</v>
      </c>
      <c r="G69" s="488">
        <f t="shared" si="11"/>
        <v>125.50437761705366</v>
      </c>
      <c r="H69" s="489">
        <f t="shared" si="14"/>
        <v>43344</v>
      </c>
      <c r="I69" s="488">
        <f t="shared" si="12"/>
        <v>109.08508065993381</v>
      </c>
      <c r="J69" s="488">
        <f t="shared" si="12"/>
        <v>94.345873518368549</v>
      </c>
      <c r="K69" s="488">
        <f t="shared" si="12"/>
        <v>125.50437761705366</v>
      </c>
      <c r="L69" s="488" t="e">
        <f t="shared" si="13"/>
        <v>#N/A</v>
      </c>
    </row>
    <row r="70" spans="1:12" ht="15" customHeight="1" x14ac:dyDescent="0.2">
      <c r="A70" s="490" t="s">
        <v>475</v>
      </c>
      <c r="B70" s="487">
        <v>177657</v>
      </c>
      <c r="C70" s="487">
        <v>25691</v>
      </c>
      <c r="D70" s="487">
        <v>16437</v>
      </c>
      <c r="E70" s="488">
        <f t="shared" si="11"/>
        <v>108.4769255193132</v>
      </c>
      <c r="F70" s="488">
        <f t="shared" si="11"/>
        <v>94.57041890598542</v>
      </c>
      <c r="G70" s="488">
        <f t="shared" si="11"/>
        <v>125.13894175866007</v>
      </c>
      <c r="H70" s="489" t="str">
        <f t="shared" si="14"/>
        <v/>
      </c>
      <c r="I70" s="488" t="str">
        <f t="shared" si="12"/>
        <v/>
      </c>
      <c r="J70" s="488" t="str">
        <f t="shared" si="12"/>
        <v/>
      </c>
      <c r="K70" s="488" t="str">
        <f t="shared" si="12"/>
        <v/>
      </c>
      <c r="L70" s="488" t="e">
        <f t="shared" si="13"/>
        <v>#N/A</v>
      </c>
    </row>
    <row r="71" spans="1:12" ht="15" customHeight="1" x14ac:dyDescent="0.2">
      <c r="A71" s="490" t="s">
        <v>476</v>
      </c>
      <c r="B71" s="487">
        <v>177320</v>
      </c>
      <c r="C71" s="487">
        <v>25288</v>
      </c>
      <c r="D71" s="487">
        <v>16378</v>
      </c>
      <c r="E71" s="491">
        <f t="shared" ref="E71:G75" si="15">IF($A$51=37802,IF(COUNTBLANK(B$51:B$70)&gt;0,#N/A,IF(ISBLANK(B71)=FALSE,B71/B$51*100,#N/A)),IF(COUNTBLANK(B$51:B$75)&gt;0,#N/A,B71/B$51*100))</f>
        <v>108.27115415145261</v>
      </c>
      <c r="F71" s="491">
        <f t="shared" si="15"/>
        <v>93.086946918942786</v>
      </c>
      <c r="G71" s="491">
        <f t="shared" si="15"/>
        <v>124.68976018271793</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177795</v>
      </c>
      <c r="C72" s="487">
        <v>25625</v>
      </c>
      <c r="D72" s="487">
        <v>16659</v>
      </c>
      <c r="E72" s="491">
        <f t="shared" si="15"/>
        <v>108.56118797855581</v>
      </c>
      <c r="F72" s="491">
        <f t="shared" si="15"/>
        <v>94.327468158727825</v>
      </c>
      <c r="G72" s="491">
        <f t="shared" si="15"/>
        <v>126.8290826037305</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179939</v>
      </c>
      <c r="C73" s="487">
        <v>25129</v>
      </c>
      <c r="D73" s="487">
        <v>17009</v>
      </c>
      <c r="E73" s="491">
        <f t="shared" si="15"/>
        <v>109.87030908447007</v>
      </c>
      <c r="F73" s="491">
        <f t="shared" si="15"/>
        <v>92.501656482367665</v>
      </c>
      <c r="G73" s="491">
        <f t="shared" si="15"/>
        <v>129.49371907118385</v>
      </c>
      <c r="H73" s="492">
        <f>IF(A$51=37802,IF(ISERROR(L73)=TRUE,IF(ISBLANK(A73)=FALSE,IF(MONTH(A73)=MONTH(MAX(A$51:A$75)),A73,""),""),""),IF(ISERROR(L73)=TRUE,IF(MONTH(A73)=MONTH(MAX(A$51:A$75)),A73,""),""))</f>
        <v>43709</v>
      </c>
      <c r="I73" s="488">
        <f t="shared" si="12"/>
        <v>109.87030908447007</v>
      </c>
      <c r="J73" s="488">
        <f t="shared" si="12"/>
        <v>92.501656482367665</v>
      </c>
      <c r="K73" s="488">
        <f t="shared" si="12"/>
        <v>129.49371907118385</v>
      </c>
      <c r="L73" s="488" t="e">
        <f t="shared" si="13"/>
        <v>#N/A</v>
      </c>
    </row>
    <row r="74" spans="1:12" ht="15" customHeight="1" x14ac:dyDescent="0.2">
      <c r="A74" s="490" t="s">
        <v>478</v>
      </c>
      <c r="B74" s="487">
        <v>178179</v>
      </c>
      <c r="C74" s="487">
        <v>25367</v>
      </c>
      <c r="D74" s="487">
        <v>17014</v>
      </c>
      <c r="E74" s="491">
        <f t="shared" si="15"/>
        <v>108.79565743036135</v>
      </c>
      <c r="F74" s="491">
        <f t="shared" si="15"/>
        <v>93.377751601266283</v>
      </c>
      <c r="G74" s="491">
        <f t="shared" si="15"/>
        <v>129.53178530643319</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177948</v>
      </c>
      <c r="C75" s="493">
        <v>24700</v>
      </c>
      <c r="D75" s="493">
        <v>16472</v>
      </c>
      <c r="E75" s="491">
        <f t="shared" si="15"/>
        <v>108.6546094007596</v>
      </c>
      <c r="F75" s="491">
        <f t="shared" si="15"/>
        <v>90.922476625193255</v>
      </c>
      <c r="G75" s="491">
        <f t="shared" si="15"/>
        <v>125.40540540540542</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109.87030908447007</v>
      </c>
      <c r="J77" s="488">
        <f>IF(J75&lt;&gt;"",J75,IF(J74&lt;&gt;"",J74,IF(J73&lt;&gt;"",J73,IF(J72&lt;&gt;"",J72,IF(J71&lt;&gt;"",J71,IF(J70&lt;&gt;"",J70,""))))))</f>
        <v>92.501656482367665</v>
      </c>
      <c r="K77" s="488">
        <f>IF(K75&lt;&gt;"",K75,IF(K74&lt;&gt;"",K74,IF(K73&lt;&gt;"",K73,IF(K72&lt;&gt;"",K72,IF(K71&lt;&gt;"",K71,IF(K70&lt;&gt;"",K70,""))))))</f>
        <v>129.49371907118385</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+9,9%</v>
      </c>
      <c r="J79" s="488" t="str">
        <f>"GeB - ausschließlich: "&amp;IF(J77&gt;100,"+","")&amp;TEXT(J77-100,"0,0")&amp;"%"</f>
        <v>GeB - ausschließlich: -7,5%</v>
      </c>
      <c r="K79" s="488" t="str">
        <f>"GeB - im Nebenjob: "&amp;IF(K77&gt;100,"+","")&amp;TEXT(K77-100,"0,0")&amp;"%"</f>
        <v>GeB - im Nebenjob: +29,5%</v>
      </c>
    </row>
    <row r="81" spans="9:9" ht="15" customHeight="1" x14ac:dyDescent="0.2">
      <c r="I81" s="488" t="str">
        <f>IF(ISERROR(HLOOKUP(1,I$78:K$79,2,FALSE)),"",HLOOKUP(1,I$78:K$79,2,FALSE))</f>
        <v>GeB - im Nebenjob: +29,5%</v>
      </c>
    </row>
    <row r="82" spans="9:9" ht="15" customHeight="1" x14ac:dyDescent="0.2">
      <c r="I82" s="488" t="str">
        <f>IF(ISERROR(HLOOKUP(2,I$78:K$79,2,FALSE)),"",HLOOKUP(2,I$78:K$79,2,FALSE))</f>
        <v>SvB: +9,9%</v>
      </c>
    </row>
    <row r="83" spans="9:9" ht="15" customHeight="1" x14ac:dyDescent="0.2">
      <c r="I83" s="488" t="str">
        <f>IF(ISERROR(HLOOKUP(3,I$78:K$79,2,FALSE)),"",HLOOKUP(3,I$78:K$79,2,FALSE))</f>
        <v>GeB - ausschließlich: -7,5%</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177948</v>
      </c>
      <c r="E12" s="114">
        <v>178179</v>
      </c>
      <c r="F12" s="114">
        <v>179939</v>
      </c>
      <c r="G12" s="114">
        <v>177795</v>
      </c>
      <c r="H12" s="114">
        <v>177320</v>
      </c>
      <c r="I12" s="115">
        <v>628</v>
      </c>
      <c r="J12" s="116">
        <v>0.35416196706519287</v>
      </c>
      <c r="N12" s="117"/>
    </row>
    <row r="13" spans="1:15" s="110" customFormat="1" ht="13.5" customHeight="1" x14ac:dyDescent="0.2">
      <c r="A13" s="118" t="s">
        <v>105</v>
      </c>
      <c r="B13" s="119" t="s">
        <v>106</v>
      </c>
      <c r="C13" s="113">
        <v>55.145885314811068</v>
      </c>
      <c r="D13" s="114">
        <v>98131</v>
      </c>
      <c r="E13" s="114">
        <v>98384</v>
      </c>
      <c r="F13" s="114">
        <v>99917</v>
      </c>
      <c r="G13" s="114">
        <v>98833</v>
      </c>
      <c r="H13" s="114">
        <v>98529</v>
      </c>
      <c r="I13" s="115">
        <v>-398</v>
      </c>
      <c r="J13" s="116">
        <v>-0.40394198662322767</v>
      </c>
    </row>
    <row r="14" spans="1:15" s="110" customFormat="1" ht="13.5" customHeight="1" x14ac:dyDescent="0.2">
      <c r="A14" s="120"/>
      <c r="B14" s="119" t="s">
        <v>107</v>
      </c>
      <c r="C14" s="113">
        <v>44.854114685188932</v>
      </c>
      <c r="D14" s="114">
        <v>79817</v>
      </c>
      <c r="E14" s="114">
        <v>79795</v>
      </c>
      <c r="F14" s="114">
        <v>80022</v>
      </c>
      <c r="G14" s="114">
        <v>78962</v>
      </c>
      <c r="H14" s="114">
        <v>78791</v>
      </c>
      <c r="I14" s="115">
        <v>1026</v>
      </c>
      <c r="J14" s="116">
        <v>1.3021791829016005</v>
      </c>
    </row>
    <row r="15" spans="1:15" s="110" customFormat="1" ht="13.5" customHeight="1" x14ac:dyDescent="0.2">
      <c r="A15" s="118" t="s">
        <v>105</v>
      </c>
      <c r="B15" s="121" t="s">
        <v>108</v>
      </c>
      <c r="C15" s="113">
        <v>11.642727088812462</v>
      </c>
      <c r="D15" s="114">
        <v>20718</v>
      </c>
      <c r="E15" s="114">
        <v>21303</v>
      </c>
      <c r="F15" s="114">
        <v>22076</v>
      </c>
      <c r="G15" s="114">
        <v>20379</v>
      </c>
      <c r="H15" s="114">
        <v>20889</v>
      </c>
      <c r="I15" s="115">
        <v>-171</v>
      </c>
      <c r="J15" s="116">
        <v>-0.81861266695389923</v>
      </c>
    </row>
    <row r="16" spans="1:15" s="110" customFormat="1" ht="13.5" customHeight="1" x14ac:dyDescent="0.2">
      <c r="A16" s="118"/>
      <c r="B16" s="121" t="s">
        <v>109</v>
      </c>
      <c r="C16" s="113">
        <v>65.765841706565965</v>
      </c>
      <c r="D16" s="114">
        <v>117029</v>
      </c>
      <c r="E16" s="114">
        <v>117009</v>
      </c>
      <c r="F16" s="114">
        <v>118055</v>
      </c>
      <c r="G16" s="114">
        <v>118192</v>
      </c>
      <c r="H16" s="114">
        <v>117978</v>
      </c>
      <c r="I16" s="115">
        <v>-949</v>
      </c>
      <c r="J16" s="116">
        <v>-0.80438725864144167</v>
      </c>
    </row>
    <row r="17" spans="1:10" s="110" customFormat="1" ht="13.5" customHeight="1" x14ac:dyDescent="0.2">
      <c r="A17" s="118"/>
      <c r="B17" s="121" t="s">
        <v>110</v>
      </c>
      <c r="C17" s="113">
        <v>21.670937577269765</v>
      </c>
      <c r="D17" s="114">
        <v>38563</v>
      </c>
      <c r="E17" s="114">
        <v>38202</v>
      </c>
      <c r="F17" s="114">
        <v>38173</v>
      </c>
      <c r="G17" s="114">
        <v>37644</v>
      </c>
      <c r="H17" s="114">
        <v>36995</v>
      </c>
      <c r="I17" s="115">
        <v>1568</v>
      </c>
      <c r="J17" s="116">
        <v>4.2384105960264904</v>
      </c>
    </row>
    <row r="18" spans="1:10" s="110" customFormat="1" ht="13.5" customHeight="1" x14ac:dyDescent="0.2">
      <c r="A18" s="120"/>
      <c r="B18" s="121" t="s">
        <v>111</v>
      </c>
      <c r="C18" s="113">
        <v>0.92049362735181062</v>
      </c>
      <c r="D18" s="114">
        <v>1638</v>
      </c>
      <c r="E18" s="114">
        <v>1665</v>
      </c>
      <c r="F18" s="114">
        <v>1635</v>
      </c>
      <c r="G18" s="114">
        <v>1580</v>
      </c>
      <c r="H18" s="114">
        <v>1458</v>
      </c>
      <c r="I18" s="115">
        <v>180</v>
      </c>
      <c r="J18" s="116">
        <v>12.345679012345679</v>
      </c>
    </row>
    <row r="19" spans="1:10" s="110" customFormat="1" ht="13.5" customHeight="1" x14ac:dyDescent="0.2">
      <c r="A19" s="120"/>
      <c r="B19" s="121" t="s">
        <v>112</v>
      </c>
      <c r="C19" s="113">
        <v>0.26805583653651627</v>
      </c>
      <c r="D19" s="114">
        <v>477</v>
      </c>
      <c r="E19" s="114">
        <v>486</v>
      </c>
      <c r="F19" s="114">
        <v>525</v>
      </c>
      <c r="G19" s="114">
        <v>462</v>
      </c>
      <c r="H19" s="114">
        <v>400</v>
      </c>
      <c r="I19" s="115">
        <v>77</v>
      </c>
      <c r="J19" s="116">
        <v>19.25</v>
      </c>
    </row>
    <row r="20" spans="1:10" s="110" customFormat="1" ht="13.5" customHeight="1" x14ac:dyDescent="0.2">
      <c r="A20" s="118" t="s">
        <v>113</v>
      </c>
      <c r="B20" s="122" t="s">
        <v>114</v>
      </c>
      <c r="C20" s="113">
        <v>71.201699372850499</v>
      </c>
      <c r="D20" s="114">
        <v>126702</v>
      </c>
      <c r="E20" s="114">
        <v>127187</v>
      </c>
      <c r="F20" s="114">
        <v>129134</v>
      </c>
      <c r="G20" s="114">
        <v>128619</v>
      </c>
      <c r="H20" s="114">
        <v>128662</v>
      </c>
      <c r="I20" s="115">
        <v>-1960</v>
      </c>
      <c r="J20" s="116">
        <v>-1.5233713139854814</v>
      </c>
    </row>
    <row r="21" spans="1:10" s="110" customFormat="1" ht="13.5" customHeight="1" x14ac:dyDescent="0.2">
      <c r="A21" s="120"/>
      <c r="B21" s="122" t="s">
        <v>115</v>
      </c>
      <c r="C21" s="113">
        <v>28.798300627149505</v>
      </c>
      <c r="D21" s="114">
        <v>51246</v>
      </c>
      <c r="E21" s="114">
        <v>50992</v>
      </c>
      <c r="F21" s="114">
        <v>50805</v>
      </c>
      <c r="G21" s="114">
        <v>49176</v>
      </c>
      <c r="H21" s="114">
        <v>48658</v>
      </c>
      <c r="I21" s="115">
        <v>2588</v>
      </c>
      <c r="J21" s="116">
        <v>5.3187553947963337</v>
      </c>
    </row>
    <row r="22" spans="1:10" s="110" customFormat="1" ht="13.5" customHeight="1" x14ac:dyDescent="0.2">
      <c r="A22" s="118" t="s">
        <v>113</v>
      </c>
      <c r="B22" s="122" t="s">
        <v>116</v>
      </c>
      <c r="C22" s="113">
        <v>92.750691213163392</v>
      </c>
      <c r="D22" s="114">
        <v>165048</v>
      </c>
      <c r="E22" s="114">
        <v>165697</v>
      </c>
      <c r="F22" s="114">
        <v>167008</v>
      </c>
      <c r="G22" s="114">
        <v>165233</v>
      </c>
      <c r="H22" s="114">
        <v>165249</v>
      </c>
      <c r="I22" s="115">
        <v>-201</v>
      </c>
      <c r="J22" s="116">
        <v>-0.12163462411270265</v>
      </c>
    </row>
    <row r="23" spans="1:10" s="110" customFormat="1" ht="13.5" customHeight="1" x14ac:dyDescent="0.2">
      <c r="A23" s="123"/>
      <c r="B23" s="124" t="s">
        <v>117</v>
      </c>
      <c r="C23" s="125">
        <v>7.2279542338211167</v>
      </c>
      <c r="D23" s="114">
        <v>12862</v>
      </c>
      <c r="E23" s="114">
        <v>12439</v>
      </c>
      <c r="F23" s="114">
        <v>12889</v>
      </c>
      <c r="G23" s="114">
        <v>12514</v>
      </c>
      <c r="H23" s="114">
        <v>12027</v>
      </c>
      <c r="I23" s="115">
        <v>835</v>
      </c>
      <c r="J23" s="116">
        <v>6.9427122308140019</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41172</v>
      </c>
      <c r="E26" s="114">
        <v>42381</v>
      </c>
      <c r="F26" s="114">
        <v>42138</v>
      </c>
      <c r="G26" s="114">
        <v>42284</v>
      </c>
      <c r="H26" s="140">
        <v>41666</v>
      </c>
      <c r="I26" s="115">
        <v>-494</v>
      </c>
      <c r="J26" s="116">
        <v>-1.1856189699035184</v>
      </c>
    </row>
    <row r="27" spans="1:10" s="110" customFormat="1" ht="13.5" customHeight="1" x14ac:dyDescent="0.2">
      <c r="A27" s="118" t="s">
        <v>105</v>
      </c>
      <c r="B27" s="119" t="s">
        <v>106</v>
      </c>
      <c r="C27" s="113">
        <v>39.004663363450888</v>
      </c>
      <c r="D27" s="115">
        <v>16059</v>
      </c>
      <c r="E27" s="114">
        <v>16409</v>
      </c>
      <c r="F27" s="114">
        <v>16309</v>
      </c>
      <c r="G27" s="114">
        <v>16231</v>
      </c>
      <c r="H27" s="140">
        <v>15908</v>
      </c>
      <c r="I27" s="115">
        <v>151</v>
      </c>
      <c r="J27" s="116">
        <v>0.94920794568770428</v>
      </c>
    </row>
    <row r="28" spans="1:10" s="110" customFormat="1" ht="13.5" customHeight="1" x14ac:dyDescent="0.2">
      <c r="A28" s="120"/>
      <c r="B28" s="119" t="s">
        <v>107</v>
      </c>
      <c r="C28" s="113">
        <v>60.995336636549112</v>
      </c>
      <c r="D28" s="115">
        <v>25113</v>
      </c>
      <c r="E28" s="114">
        <v>25972</v>
      </c>
      <c r="F28" s="114">
        <v>25829</v>
      </c>
      <c r="G28" s="114">
        <v>26053</v>
      </c>
      <c r="H28" s="140">
        <v>25758</v>
      </c>
      <c r="I28" s="115">
        <v>-645</v>
      </c>
      <c r="J28" s="116">
        <v>-2.5040764034474727</v>
      </c>
    </row>
    <row r="29" spans="1:10" s="110" customFormat="1" ht="13.5" customHeight="1" x14ac:dyDescent="0.2">
      <c r="A29" s="118" t="s">
        <v>105</v>
      </c>
      <c r="B29" s="121" t="s">
        <v>108</v>
      </c>
      <c r="C29" s="113">
        <v>13.582046050714078</v>
      </c>
      <c r="D29" s="115">
        <v>5592</v>
      </c>
      <c r="E29" s="114">
        <v>5784</v>
      </c>
      <c r="F29" s="114">
        <v>5688</v>
      </c>
      <c r="G29" s="114">
        <v>5836</v>
      </c>
      <c r="H29" s="140">
        <v>5555</v>
      </c>
      <c r="I29" s="115">
        <v>37</v>
      </c>
      <c r="J29" s="116">
        <v>0.66606660666066608</v>
      </c>
    </row>
    <row r="30" spans="1:10" s="110" customFormat="1" ht="13.5" customHeight="1" x14ac:dyDescent="0.2">
      <c r="A30" s="118"/>
      <c r="B30" s="121" t="s">
        <v>109</v>
      </c>
      <c r="C30" s="113">
        <v>47.007675119012923</v>
      </c>
      <c r="D30" s="115">
        <v>19354</v>
      </c>
      <c r="E30" s="114">
        <v>20068</v>
      </c>
      <c r="F30" s="114">
        <v>19987</v>
      </c>
      <c r="G30" s="114">
        <v>20119</v>
      </c>
      <c r="H30" s="140">
        <v>20006</v>
      </c>
      <c r="I30" s="115">
        <v>-652</v>
      </c>
      <c r="J30" s="116">
        <v>-3.2590222933120065</v>
      </c>
    </row>
    <row r="31" spans="1:10" s="110" customFormat="1" ht="13.5" customHeight="1" x14ac:dyDescent="0.2">
      <c r="A31" s="118"/>
      <c r="B31" s="121" t="s">
        <v>110</v>
      </c>
      <c r="C31" s="113">
        <v>22.005246283882251</v>
      </c>
      <c r="D31" s="115">
        <v>9060</v>
      </c>
      <c r="E31" s="114">
        <v>9253</v>
      </c>
      <c r="F31" s="114">
        <v>9270</v>
      </c>
      <c r="G31" s="114">
        <v>9252</v>
      </c>
      <c r="H31" s="140">
        <v>9220</v>
      </c>
      <c r="I31" s="115">
        <v>-160</v>
      </c>
      <c r="J31" s="116">
        <v>-1.735357917570499</v>
      </c>
    </row>
    <row r="32" spans="1:10" s="110" customFormat="1" ht="13.5" customHeight="1" x14ac:dyDescent="0.2">
      <c r="A32" s="120"/>
      <c r="B32" s="121" t="s">
        <v>111</v>
      </c>
      <c r="C32" s="113">
        <v>17.40503254639075</v>
      </c>
      <c r="D32" s="115">
        <v>7166</v>
      </c>
      <c r="E32" s="114">
        <v>7276</v>
      </c>
      <c r="F32" s="114">
        <v>7193</v>
      </c>
      <c r="G32" s="114">
        <v>7077</v>
      </c>
      <c r="H32" s="140">
        <v>6885</v>
      </c>
      <c r="I32" s="115">
        <v>281</v>
      </c>
      <c r="J32" s="116">
        <v>4.0813362381989835</v>
      </c>
    </row>
    <row r="33" spans="1:10" s="110" customFormat="1" ht="13.5" customHeight="1" x14ac:dyDescent="0.2">
      <c r="A33" s="120"/>
      <c r="B33" s="121" t="s">
        <v>112</v>
      </c>
      <c r="C33" s="113">
        <v>1.8094821723501409</v>
      </c>
      <c r="D33" s="115">
        <v>745</v>
      </c>
      <c r="E33" s="114">
        <v>762</v>
      </c>
      <c r="F33" s="114">
        <v>799</v>
      </c>
      <c r="G33" s="114">
        <v>688</v>
      </c>
      <c r="H33" s="140">
        <v>660</v>
      </c>
      <c r="I33" s="115">
        <v>85</v>
      </c>
      <c r="J33" s="116">
        <v>12.878787878787879</v>
      </c>
    </row>
    <row r="34" spans="1:10" s="110" customFormat="1" ht="13.5" customHeight="1" x14ac:dyDescent="0.2">
      <c r="A34" s="118" t="s">
        <v>113</v>
      </c>
      <c r="B34" s="122" t="s">
        <v>116</v>
      </c>
      <c r="C34" s="113">
        <v>92.429320897697465</v>
      </c>
      <c r="D34" s="115">
        <v>38055</v>
      </c>
      <c r="E34" s="114">
        <v>39208</v>
      </c>
      <c r="F34" s="114">
        <v>39033</v>
      </c>
      <c r="G34" s="114">
        <v>39256</v>
      </c>
      <c r="H34" s="140">
        <v>38754</v>
      </c>
      <c r="I34" s="115">
        <v>-699</v>
      </c>
      <c r="J34" s="116">
        <v>-1.8036847809258398</v>
      </c>
    </row>
    <row r="35" spans="1:10" s="110" customFormat="1" ht="13.5" customHeight="1" x14ac:dyDescent="0.2">
      <c r="A35" s="118"/>
      <c r="B35" s="119" t="s">
        <v>117</v>
      </c>
      <c r="C35" s="113">
        <v>7.4322354998542695</v>
      </c>
      <c r="D35" s="115">
        <v>3060</v>
      </c>
      <c r="E35" s="114">
        <v>3109</v>
      </c>
      <c r="F35" s="114">
        <v>3052</v>
      </c>
      <c r="G35" s="114">
        <v>2977</v>
      </c>
      <c r="H35" s="140">
        <v>2861</v>
      </c>
      <c r="I35" s="115">
        <v>199</v>
      </c>
      <c r="J35" s="116">
        <v>6.9556099265990916</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24700</v>
      </c>
      <c r="E37" s="114">
        <v>25367</v>
      </c>
      <c r="F37" s="114">
        <v>25129</v>
      </c>
      <c r="G37" s="114">
        <v>25625</v>
      </c>
      <c r="H37" s="140">
        <v>25288</v>
      </c>
      <c r="I37" s="115">
        <v>-588</v>
      </c>
      <c r="J37" s="116">
        <v>-2.3252135400189813</v>
      </c>
    </row>
    <row r="38" spans="1:10" s="110" customFormat="1" ht="13.5" customHeight="1" x14ac:dyDescent="0.2">
      <c r="A38" s="118" t="s">
        <v>105</v>
      </c>
      <c r="B38" s="119" t="s">
        <v>106</v>
      </c>
      <c r="C38" s="113">
        <v>35.198380566801617</v>
      </c>
      <c r="D38" s="115">
        <v>8694</v>
      </c>
      <c r="E38" s="114">
        <v>8855</v>
      </c>
      <c r="F38" s="114">
        <v>8712</v>
      </c>
      <c r="G38" s="114">
        <v>8914</v>
      </c>
      <c r="H38" s="140">
        <v>8728</v>
      </c>
      <c r="I38" s="115">
        <v>-34</v>
      </c>
      <c r="J38" s="116">
        <v>-0.38955087076076994</v>
      </c>
    </row>
    <row r="39" spans="1:10" s="110" customFormat="1" ht="13.5" customHeight="1" x14ac:dyDescent="0.2">
      <c r="A39" s="120"/>
      <c r="B39" s="119" t="s">
        <v>107</v>
      </c>
      <c r="C39" s="113">
        <v>64.801619433198383</v>
      </c>
      <c r="D39" s="115">
        <v>16006</v>
      </c>
      <c r="E39" s="114">
        <v>16512</v>
      </c>
      <c r="F39" s="114">
        <v>16417</v>
      </c>
      <c r="G39" s="114">
        <v>16711</v>
      </c>
      <c r="H39" s="140">
        <v>16560</v>
      </c>
      <c r="I39" s="115">
        <v>-554</v>
      </c>
      <c r="J39" s="116">
        <v>-3.3454106280193239</v>
      </c>
    </row>
    <row r="40" spans="1:10" s="110" customFormat="1" ht="13.5" customHeight="1" x14ac:dyDescent="0.2">
      <c r="A40" s="118" t="s">
        <v>105</v>
      </c>
      <c r="B40" s="121" t="s">
        <v>108</v>
      </c>
      <c r="C40" s="113">
        <v>15.040485829959515</v>
      </c>
      <c r="D40" s="115">
        <v>3715</v>
      </c>
      <c r="E40" s="114">
        <v>3772</v>
      </c>
      <c r="F40" s="114">
        <v>3617</v>
      </c>
      <c r="G40" s="114">
        <v>3958</v>
      </c>
      <c r="H40" s="140">
        <v>3710</v>
      </c>
      <c r="I40" s="115">
        <v>5</v>
      </c>
      <c r="J40" s="116">
        <v>0.13477088948787061</v>
      </c>
    </row>
    <row r="41" spans="1:10" s="110" customFormat="1" ht="13.5" customHeight="1" x14ac:dyDescent="0.2">
      <c r="A41" s="118"/>
      <c r="B41" s="121" t="s">
        <v>109</v>
      </c>
      <c r="C41" s="113">
        <v>32.279352226720647</v>
      </c>
      <c r="D41" s="115">
        <v>7973</v>
      </c>
      <c r="E41" s="114">
        <v>8321</v>
      </c>
      <c r="F41" s="114">
        <v>8289</v>
      </c>
      <c r="G41" s="114">
        <v>8478</v>
      </c>
      <c r="H41" s="140">
        <v>8547</v>
      </c>
      <c r="I41" s="115">
        <v>-574</v>
      </c>
      <c r="J41" s="116">
        <v>-6.7158067158067158</v>
      </c>
    </row>
    <row r="42" spans="1:10" s="110" customFormat="1" ht="13.5" customHeight="1" x14ac:dyDescent="0.2">
      <c r="A42" s="118"/>
      <c r="B42" s="121" t="s">
        <v>110</v>
      </c>
      <c r="C42" s="113">
        <v>24.344129554655872</v>
      </c>
      <c r="D42" s="115">
        <v>6013</v>
      </c>
      <c r="E42" s="114">
        <v>6180</v>
      </c>
      <c r="F42" s="114">
        <v>6207</v>
      </c>
      <c r="G42" s="114">
        <v>6275</v>
      </c>
      <c r="H42" s="140">
        <v>6295</v>
      </c>
      <c r="I42" s="115">
        <v>-282</v>
      </c>
      <c r="J42" s="116">
        <v>-4.4797458300238286</v>
      </c>
    </row>
    <row r="43" spans="1:10" s="110" customFormat="1" ht="13.5" customHeight="1" x14ac:dyDescent="0.2">
      <c r="A43" s="120"/>
      <c r="B43" s="121" t="s">
        <v>111</v>
      </c>
      <c r="C43" s="113">
        <v>28.336032388663966</v>
      </c>
      <c r="D43" s="115">
        <v>6999</v>
      </c>
      <c r="E43" s="114">
        <v>7094</v>
      </c>
      <c r="F43" s="114">
        <v>7016</v>
      </c>
      <c r="G43" s="114">
        <v>6914</v>
      </c>
      <c r="H43" s="140">
        <v>6736</v>
      </c>
      <c r="I43" s="115">
        <v>263</v>
      </c>
      <c r="J43" s="116">
        <v>3.9043942992874108</v>
      </c>
    </row>
    <row r="44" spans="1:10" s="110" customFormat="1" ht="13.5" customHeight="1" x14ac:dyDescent="0.2">
      <c r="A44" s="120"/>
      <c r="B44" s="121" t="s">
        <v>112</v>
      </c>
      <c r="C44" s="113">
        <v>2.8785425101214575</v>
      </c>
      <c r="D44" s="115">
        <v>711</v>
      </c>
      <c r="E44" s="114">
        <v>721</v>
      </c>
      <c r="F44" s="114">
        <v>758</v>
      </c>
      <c r="G44" s="114">
        <v>651</v>
      </c>
      <c r="H44" s="140">
        <v>626</v>
      </c>
      <c r="I44" s="115">
        <v>85</v>
      </c>
      <c r="J44" s="116">
        <v>13.578274760383387</v>
      </c>
    </row>
    <row r="45" spans="1:10" s="110" customFormat="1" ht="13.5" customHeight="1" x14ac:dyDescent="0.2">
      <c r="A45" s="118" t="s">
        <v>113</v>
      </c>
      <c r="B45" s="122" t="s">
        <v>116</v>
      </c>
      <c r="C45" s="113">
        <v>92.582995951417004</v>
      </c>
      <c r="D45" s="115">
        <v>22868</v>
      </c>
      <c r="E45" s="114">
        <v>23464</v>
      </c>
      <c r="F45" s="114">
        <v>23299</v>
      </c>
      <c r="G45" s="114">
        <v>23773</v>
      </c>
      <c r="H45" s="140">
        <v>23461</v>
      </c>
      <c r="I45" s="115">
        <v>-593</v>
      </c>
      <c r="J45" s="116">
        <v>-2.5275989940752739</v>
      </c>
    </row>
    <row r="46" spans="1:10" s="110" customFormat="1" ht="13.5" customHeight="1" x14ac:dyDescent="0.2">
      <c r="A46" s="118"/>
      <c r="B46" s="119" t="s">
        <v>117</v>
      </c>
      <c r="C46" s="113">
        <v>7.190283400809717</v>
      </c>
      <c r="D46" s="115">
        <v>1776</v>
      </c>
      <c r="E46" s="114">
        <v>1840</v>
      </c>
      <c r="F46" s="114">
        <v>1777</v>
      </c>
      <c r="G46" s="114">
        <v>1801</v>
      </c>
      <c r="H46" s="140">
        <v>1776</v>
      </c>
      <c r="I46" s="115">
        <v>0</v>
      </c>
      <c r="J46" s="116">
        <v>0</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16472</v>
      </c>
      <c r="E48" s="114">
        <v>17014</v>
      </c>
      <c r="F48" s="114">
        <v>17009</v>
      </c>
      <c r="G48" s="114">
        <v>16659</v>
      </c>
      <c r="H48" s="140">
        <v>16378</v>
      </c>
      <c r="I48" s="115">
        <v>94</v>
      </c>
      <c r="J48" s="116">
        <v>0.57394065209427281</v>
      </c>
    </row>
    <row r="49" spans="1:12" s="110" customFormat="1" ht="13.5" customHeight="1" x14ac:dyDescent="0.2">
      <c r="A49" s="118" t="s">
        <v>105</v>
      </c>
      <c r="B49" s="119" t="s">
        <v>106</v>
      </c>
      <c r="C49" s="113">
        <v>44.712238950947061</v>
      </c>
      <c r="D49" s="115">
        <v>7365</v>
      </c>
      <c r="E49" s="114">
        <v>7554</v>
      </c>
      <c r="F49" s="114">
        <v>7597</v>
      </c>
      <c r="G49" s="114">
        <v>7317</v>
      </c>
      <c r="H49" s="140">
        <v>7180</v>
      </c>
      <c r="I49" s="115">
        <v>185</v>
      </c>
      <c r="J49" s="116">
        <v>2.5766016713091924</v>
      </c>
    </row>
    <row r="50" spans="1:12" s="110" customFormat="1" ht="13.5" customHeight="1" x14ac:dyDescent="0.2">
      <c r="A50" s="120"/>
      <c r="B50" s="119" t="s">
        <v>107</v>
      </c>
      <c r="C50" s="113">
        <v>55.287761049052939</v>
      </c>
      <c r="D50" s="115">
        <v>9107</v>
      </c>
      <c r="E50" s="114">
        <v>9460</v>
      </c>
      <c r="F50" s="114">
        <v>9412</v>
      </c>
      <c r="G50" s="114">
        <v>9342</v>
      </c>
      <c r="H50" s="140">
        <v>9198</v>
      </c>
      <c r="I50" s="115">
        <v>-91</v>
      </c>
      <c r="J50" s="116">
        <v>-0.98934550989345504</v>
      </c>
    </row>
    <row r="51" spans="1:12" s="110" customFormat="1" ht="13.5" customHeight="1" x14ac:dyDescent="0.2">
      <c r="A51" s="118" t="s">
        <v>105</v>
      </c>
      <c r="B51" s="121" t="s">
        <v>108</v>
      </c>
      <c r="C51" s="113">
        <v>11.395094706168043</v>
      </c>
      <c r="D51" s="115">
        <v>1877</v>
      </c>
      <c r="E51" s="114">
        <v>2012</v>
      </c>
      <c r="F51" s="114">
        <v>2071</v>
      </c>
      <c r="G51" s="114">
        <v>1878</v>
      </c>
      <c r="H51" s="140">
        <v>1845</v>
      </c>
      <c r="I51" s="115">
        <v>32</v>
      </c>
      <c r="J51" s="116">
        <v>1.7344173441734418</v>
      </c>
    </row>
    <row r="52" spans="1:12" s="110" customFormat="1" ht="13.5" customHeight="1" x14ac:dyDescent="0.2">
      <c r="A52" s="118"/>
      <c r="B52" s="121" t="s">
        <v>109</v>
      </c>
      <c r="C52" s="113">
        <v>69.093006313744539</v>
      </c>
      <c r="D52" s="115">
        <v>11381</v>
      </c>
      <c r="E52" s="114">
        <v>11747</v>
      </c>
      <c r="F52" s="114">
        <v>11698</v>
      </c>
      <c r="G52" s="114">
        <v>11641</v>
      </c>
      <c r="H52" s="140">
        <v>11459</v>
      </c>
      <c r="I52" s="115">
        <v>-78</v>
      </c>
      <c r="J52" s="116">
        <v>-0.6806876690810717</v>
      </c>
    </row>
    <row r="53" spans="1:12" s="110" customFormat="1" ht="13.5" customHeight="1" x14ac:dyDescent="0.2">
      <c r="A53" s="118"/>
      <c r="B53" s="121" t="s">
        <v>110</v>
      </c>
      <c r="C53" s="113">
        <v>18.498057309373483</v>
      </c>
      <c r="D53" s="115">
        <v>3047</v>
      </c>
      <c r="E53" s="114">
        <v>3073</v>
      </c>
      <c r="F53" s="114">
        <v>3063</v>
      </c>
      <c r="G53" s="114">
        <v>2977</v>
      </c>
      <c r="H53" s="140">
        <v>2925</v>
      </c>
      <c r="I53" s="115">
        <v>122</v>
      </c>
      <c r="J53" s="116">
        <v>4.1709401709401712</v>
      </c>
    </row>
    <row r="54" spans="1:12" s="110" customFormat="1" ht="13.5" customHeight="1" x14ac:dyDescent="0.2">
      <c r="A54" s="120"/>
      <c r="B54" s="121" t="s">
        <v>111</v>
      </c>
      <c r="C54" s="113">
        <v>1.0138416707139388</v>
      </c>
      <c r="D54" s="115">
        <v>167</v>
      </c>
      <c r="E54" s="114">
        <v>182</v>
      </c>
      <c r="F54" s="114">
        <v>177</v>
      </c>
      <c r="G54" s="114">
        <v>163</v>
      </c>
      <c r="H54" s="140">
        <v>149</v>
      </c>
      <c r="I54" s="115">
        <v>18</v>
      </c>
      <c r="J54" s="116">
        <v>12.080536912751677</v>
      </c>
    </row>
    <row r="55" spans="1:12" s="110" customFormat="1" ht="13.5" customHeight="1" x14ac:dyDescent="0.2">
      <c r="A55" s="120"/>
      <c r="B55" s="121" t="s">
        <v>112</v>
      </c>
      <c r="C55" s="113">
        <v>0.20641087906750849</v>
      </c>
      <c r="D55" s="115">
        <v>34</v>
      </c>
      <c r="E55" s="114">
        <v>41</v>
      </c>
      <c r="F55" s="114">
        <v>41</v>
      </c>
      <c r="G55" s="114">
        <v>37</v>
      </c>
      <c r="H55" s="140">
        <v>34</v>
      </c>
      <c r="I55" s="115">
        <v>0</v>
      </c>
      <c r="J55" s="116">
        <v>0</v>
      </c>
    </row>
    <row r="56" spans="1:12" s="110" customFormat="1" ht="13.5" customHeight="1" x14ac:dyDescent="0.2">
      <c r="A56" s="118" t="s">
        <v>113</v>
      </c>
      <c r="B56" s="122" t="s">
        <v>116</v>
      </c>
      <c r="C56" s="113">
        <v>92.198882952889747</v>
      </c>
      <c r="D56" s="115">
        <v>15187</v>
      </c>
      <c r="E56" s="114">
        <v>15744</v>
      </c>
      <c r="F56" s="114">
        <v>15734</v>
      </c>
      <c r="G56" s="114">
        <v>15483</v>
      </c>
      <c r="H56" s="140">
        <v>15293</v>
      </c>
      <c r="I56" s="115">
        <v>-106</v>
      </c>
      <c r="J56" s="116">
        <v>-0.69312757470738251</v>
      </c>
    </row>
    <row r="57" spans="1:12" s="110" customFormat="1" ht="13.5" customHeight="1" x14ac:dyDescent="0.2">
      <c r="A57" s="142"/>
      <c r="B57" s="124" t="s">
        <v>117</v>
      </c>
      <c r="C57" s="125">
        <v>7.7950461389023795</v>
      </c>
      <c r="D57" s="143">
        <v>1284</v>
      </c>
      <c r="E57" s="144">
        <v>1269</v>
      </c>
      <c r="F57" s="144">
        <v>1275</v>
      </c>
      <c r="G57" s="144">
        <v>1176</v>
      </c>
      <c r="H57" s="145">
        <v>1085</v>
      </c>
      <c r="I57" s="143">
        <v>199</v>
      </c>
      <c r="J57" s="146">
        <v>18.341013824884794</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177948</v>
      </c>
      <c r="E12" s="236">
        <v>178179</v>
      </c>
      <c r="F12" s="114">
        <v>179939</v>
      </c>
      <c r="G12" s="114">
        <v>177795</v>
      </c>
      <c r="H12" s="140">
        <v>177320</v>
      </c>
      <c r="I12" s="115">
        <v>628</v>
      </c>
      <c r="J12" s="116">
        <v>0.35416196706519287</v>
      </c>
    </row>
    <row r="13" spans="1:15" s="110" customFormat="1" ht="12" customHeight="1" x14ac:dyDescent="0.2">
      <c r="A13" s="118" t="s">
        <v>105</v>
      </c>
      <c r="B13" s="119" t="s">
        <v>106</v>
      </c>
      <c r="C13" s="113">
        <v>55.145885314811068</v>
      </c>
      <c r="D13" s="115">
        <v>98131</v>
      </c>
      <c r="E13" s="114">
        <v>98384</v>
      </c>
      <c r="F13" s="114">
        <v>99917</v>
      </c>
      <c r="G13" s="114">
        <v>98833</v>
      </c>
      <c r="H13" s="140">
        <v>98529</v>
      </c>
      <c r="I13" s="115">
        <v>-398</v>
      </c>
      <c r="J13" s="116">
        <v>-0.40394198662322767</v>
      </c>
    </row>
    <row r="14" spans="1:15" s="110" customFormat="1" ht="12" customHeight="1" x14ac:dyDescent="0.2">
      <c r="A14" s="118"/>
      <c r="B14" s="119" t="s">
        <v>107</v>
      </c>
      <c r="C14" s="113">
        <v>44.854114685188932</v>
      </c>
      <c r="D14" s="115">
        <v>79817</v>
      </c>
      <c r="E14" s="114">
        <v>79795</v>
      </c>
      <c r="F14" s="114">
        <v>80022</v>
      </c>
      <c r="G14" s="114">
        <v>78962</v>
      </c>
      <c r="H14" s="140">
        <v>78791</v>
      </c>
      <c r="I14" s="115">
        <v>1026</v>
      </c>
      <c r="J14" s="116">
        <v>1.3021791829016005</v>
      </c>
    </row>
    <row r="15" spans="1:15" s="110" customFormat="1" ht="12" customHeight="1" x14ac:dyDescent="0.2">
      <c r="A15" s="118" t="s">
        <v>105</v>
      </c>
      <c r="B15" s="121" t="s">
        <v>108</v>
      </c>
      <c r="C15" s="113">
        <v>11.642727088812462</v>
      </c>
      <c r="D15" s="115">
        <v>20718</v>
      </c>
      <c r="E15" s="114">
        <v>21303</v>
      </c>
      <c r="F15" s="114">
        <v>22076</v>
      </c>
      <c r="G15" s="114">
        <v>20379</v>
      </c>
      <c r="H15" s="140">
        <v>20889</v>
      </c>
      <c r="I15" s="115">
        <v>-171</v>
      </c>
      <c r="J15" s="116">
        <v>-0.81861266695389923</v>
      </c>
    </row>
    <row r="16" spans="1:15" s="110" customFormat="1" ht="12" customHeight="1" x14ac:dyDescent="0.2">
      <c r="A16" s="118"/>
      <c r="B16" s="121" t="s">
        <v>109</v>
      </c>
      <c r="C16" s="113">
        <v>65.765841706565965</v>
      </c>
      <c r="D16" s="115">
        <v>117029</v>
      </c>
      <c r="E16" s="114">
        <v>117009</v>
      </c>
      <c r="F16" s="114">
        <v>118055</v>
      </c>
      <c r="G16" s="114">
        <v>118192</v>
      </c>
      <c r="H16" s="140">
        <v>117978</v>
      </c>
      <c r="I16" s="115">
        <v>-949</v>
      </c>
      <c r="J16" s="116">
        <v>-0.80438725864144167</v>
      </c>
    </row>
    <row r="17" spans="1:10" s="110" customFormat="1" ht="12" customHeight="1" x14ac:dyDescent="0.2">
      <c r="A17" s="118"/>
      <c r="B17" s="121" t="s">
        <v>110</v>
      </c>
      <c r="C17" s="113">
        <v>21.670937577269765</v>
      </c>
      <c r="D17" s="115">
        <v>38563</v>
      </c>
      <c r="E17" s="114">
        <v>38202</v>
      </c>
      <c r="F17" s="114">
        <v>38173</v>
      </c>
      <c r="G17" s="114">
        <v>37644</v>
      </c>
      <c r="H17" s="140">
        <v>36995</v>
      </c>
      <c r="I17" s="115">
        <v>1568</v>
      </c>
      <c r="J17" s="116">
        <v>4.2384105960264904</v>
      </c>
    </row>
    <row r="18" spans="1:10" s="110" customFormat="1" ht="12" customHeight="1" x14ac:dyDescent="0.2">
      <c r="A18" s="120"/>
      <c r="B18" s="121" t="s">
        <v>111</v>
      </c>
      <c r="C18" s="113">
        <v>0.92049362735181062</v>
      </c>
      <c r="D18" s="115">
        <v>1638</v>
      </c>
      <c r="E18" s="114">
        <v>1665</v>
      </c>
      <c r="F18" s="114">
        <v>1635</v>
      </c>
      <c r="G18" s="114">
        <v>1580</v>
      </c>
      <c r="H18" s="140">
        <v>1458</v>
      </c>
      <c r="I18" s="115">
        <v>180</v>
      </c>
      <c r="J18" s="116">
        <v>12.345679012345679</v>
      </c>
    </row>
    <row r="19" spans="1:10" s="110" customFormat="1" ht="12" customHeight="1" x14ac:dyDescent="0.2">
      <c r="A19" s="120"/>
      <c r="B19" s="121" t="s">
        <v>112</v>
      </c>
      <c r="C19" s="113">
        <v>0.26805583653651627</v>
      </c>
      <c r="D19" s="115">
        <v>477</v>
      </c>
      <c r="E19" s="114">
        <v>486</v>
      </c>
      <c r="F19" s="114">
        <v>525</v>
      </c>
      <c r="G19" s="114">
        <v>462</v>
      </c>
      <c r="H19" s="140">
        <v>400</v>
      </c>
      <c r="I19" s="115">
        <v>77</v>
      </c>
      <c r="J19" s="116">
        <v>19.25</v>
      </c>
    </row>
    <row r="20" spans="1:10" s="110" customFormat="1" ht="12" customHeight="1" x14ac:dyDescent="0.2">
      <c r="A20" s="118" t="s">
        <v>113</v>
      </c>
      <c r="B20" s="119" t="s">
        <v>181</v>
      </c>
      <c r="C20" s="113">
        <v>71.201699372850499</v>
      </c>
      <c r="D20" s="115">
        <v>126702</v>
      </c>
      <c r="E20" s="114">
        <v>127187</v>
      </c>
      <c r="F20" s="114">
        <v>129134</v>
      </c>
      <c r="G20" s="114">
        <v>128619</v>
      </c>
      <c r="H20" s="140">
        <v>128662</v>
      </c>
      <c r="I20" s="115">
        <v>-1960</v>
      </c>
      <c r="J20" s="116">
        <v>-1.5233713139854814</v>
      </c>
    </row>
    <row r="21" spans="1:10" s="110" customFormat="1" ht="12" customHeight="1" x14ac:dyDescent="0.2">
      <c r="A21" s="118"/>
      <c r="B21" s="119" t="s">
        <v>182</v>
      </c>
      <c r="C21" s="113">
        <v>28.798300627149505</v>
      </c>
      <c r="D21" s="115">
        <v>51246</v>
      </c>
      <c r="E21" s="114">
        <v>50992</v>
      </c>
      <c r="F21" s="114">
        <v>50805</v>
      </c>
      <c r="G21" s="114">
        <v>49176</v>
      </c>
      <c r="H21" s="140">
        <v>48658</v>
      </c>
      <c r="I21" s="115">
        <v>2588</v>
      </c>
      <c r="J21" s="116">
        <v>5.3187553947963337</v>
      </c>
    </row>
    <row r="22" spans="1:10" s="110" customFormat="1" ht="12" customHeight="1" x14ac:dyDescent="0.2">
      <c r="A22" s="118" t="s">
        <v>113</v>
      </c>
      <c r="B22" s="119" t="s">
        <v>116</v>
      </c>
      <c r="C22" s="113">
        <v>92.750691213163392</v>
      </c>
      <c r="D22" s="115">
        <v>165048</v>
      </c>
      <c r="E22" s="114">
        <v>165697</v>
      </c>
      <c r="F22" s="114">
        <v>167008</v>
      </c>
      <c r="G22" s="114">
        <v>165233</v>
      </c>
      <c r="H22" s="140">
        <v>165249</v>
      </c>
      <c r="I22" s="115">
        <v>-201</v>
      </c>
      <c r="J22" s="116">
        <v>-0.12163462411270265</v>
      </c>
    </row>
    <row r="23" spans="1:10" s="110" customFormat="1" ht="12" customHeight="1" x14ac:dyDescent="0.2">
      <c r="A23" s="118"/>
      <c r="B23" s="119" t="s">
        <v>117</v>
      </c>
      <c r="C23" s="113">
        <v>7.2279542338211167</v>
      </c>
      <c r="D23" s="115">
        <v>12862</v>
      </c>
      <c r="E23" s="114">
        <v>12439</v>
      </c>
      <c r="F23" s="114">
        <v>12889</v>
      </c>
      <c r="G23" s="114">
        <v>12514</v>
      </c>
      <c r="H23" s="140">
        <v>12027</v>
      </c>
      <c r="I23" s="115">
        <v>835</v>
      </c>
      <c r="J23" s="116">
        <v>6.9427122308140019</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182939</v>
      </c>
      <c r="E64" s="236">
        <v>183869</v>
      </c>
      <c r="F64" s="236">
        <v>185493</v>
      </c>
      <c r="G64" s="236">
        <v>182772</v>
      </c>
      <c r="H64" s="140">
        <v>182407</v>
      </c>
      <c r="I64" s="115">
        <v>532</v>
      </c>
      <c r="J64" s="116">
        <v>0.29165547374826623</v>
      </c>
    </row>
    <row r="65" spans="1:12" s="110" customFormat="1" ht="12" customHeight="1" x14ac:dyDescent="0.2">
      <c r="A65" s="118" t="s">
        <v>105</v>
      </c>
      <c r="B65" s="119" t="s">
        <v>106</v>
      </c>
      <c r="C65" s="113">
        <v>54.345984180519189</v>
      </c>
      <c r="D65" s="235">
        <v>99420</v>
      </c>
      <c r="E65" s="236">
        <v>99925</v>
      </c>
      <c r="F65" s="236">
        <v>101300</v>
      </c>
      <c r="G65" s="236">
        <v>99816</v>
      </c>
      <c r="H65" s="140">
        <v>99445</v>
      </c>
      <c r="I65" s="115">
        <v>-25</v>
      </c>
      <c r="J65" s="116">
        <v>-2.5139524360199107E-2</v>
      </c>
    </row>
    <row r="66" spans="1:12" s="110" customFormat="1" ht="12" customHeight="1" x14ac:dyDescent="0.2">
      <c r="A66" s="118"/>
      <c r="B66" s="119" t="s">
        <v>107</v>
      </c>
      <c r="C66" s="113">
        <v>45.654015819480811</v>
      </c>
      <c r="D66" s="235">
        <v>83519</v>
      </c>
      <c r="E66" s="236">
        <v>83944</v>
      </c>
      <c r="F66" s="236">
        <v>84193</v>
      </c>
      <c r="G66" s="236">
        <v>82956</v>
      </c>
      <c r="H66" s="140">
        <v>82962</v>
      </c>
      <c r="I66" s="115">
        <v>557</v>
      </c>
      <c r="J66" s="116">
        <v>0.67139172151105331</v>
      </c>
    </row>
    <row r="67" spans="1:12" s="110" customFormat="1" ht="12" customHeight="1" x14ac:dyDescent="0.2">
      <c r="A67" s="118" t="s">
        <v>105</v>
      </c>
      <c r="B67" s="121" t="s">
        <v>108</v>
      </c>
      <c r="C67" s="113">
        <v>12.028599697166815</v>
      </c>
      <c r="D67" s="235">
        <v>22005</v>
      </c>
      <c r="E67" s="236">
        <v>22783</v>
      </c>
      <c r="F67" s="236">
        <v>23558</v>
      </c>
      <c r="G67" s="236">
        <v>21754</v>
      </c>
      <c r="H67" s="140">
        <v>22275</v>
      </c>
      <c r="I67" s="115">
        <v>-270</v>
      </c>
      <c r="J67" s="116">
        <v>-1.2121212121212122</v>
      </c>
    </row>
    <row r="68" spans="1:12" s="110" customFormat="1" ht="12" customHeight="1" x14ac:dyDescent="0.2">
      <c r="A68" s="118"/>
      <c r="B68" s="121" t="s">
        <v>109</v>
      </c>
      <c r="C68" s="113">
        <v>65.254538398045256</v>
      </c>
      <c r="D68" s="235">
        <v>119376</v>
      </c>
      <c r="E68" s="236">
        <v>119716</v>
      </c>
      <c r="F68" s="236">
        <v>120730</v>
      </c>
      <c r="G68" s="236">
        <v>120503</v>
      </c>
      <c r="H68" s="140">
        <v>120438</v>
      </c>
      <c r="I68" s="115">
        <v>-1062</v>
      </c>
      <c r="J68" s="116">
        <v>-0.88178149753400092</v>
      </c>
    </row>
    <row r="69" spans="1:12" s="110" customFormat="1" ht="12" customHeight="1" x14ac:dyDescent="0.2">
      <c r="A69" s="118"/>
      <c r="B69" s="121" t="s">
        <v>110</v>
      </c>
      <c r="C69" s="113">
        <v>21.794696592853356</v>
      </c>
      <c r="D69" s="235">
        <v>39871</v>
      </c>
      <c r="E69" s="236">
        <v>39621</v>
      </c>
      <c r="F69" s="236">
        <v>39500</v>
      </c>
      <c r="G69" s="236">
        <v>38882</v>
      </c>
      <c r="H69" s="140">
        <v>38190</v>
      </c>
      <c r="I69" s="115">
        <v>1681</v>
      </c>
      <c r="J69" s="116">
        <v>4.4016758313694684</v>
      </c>
    </row>
    <row r="70" spans="1:12" s="110" customFormat="1" ht="12" customHeight="1" x14ac:dyDescent="0.2">
      <c r="A70" s="120"/>
      <c r="B70" s="121" t="s">
        <v>111</v>
      </c>
      <c r="C70" s="113">
        <v>0.92216531193457929</v>
      </c>
      <c r="D70" s="235">
        <v>1687</v>
      </c>
      <c r="E70" s="236">
        <v>1749</v>
      </c>
      <c r="F70" s="236">
        <v>1705</v>
      </c>
      <c r="G70" s="236">
        <v>1633</v>
      </c>
      <c r="H70" s="140">
        <v>1504</v>
      </c>
      <c r="I70" s="115">
        <v>183</v>
      </c>
      <c r="J70" s="116">
        <v>12.167553191489361</v>
      </c>
    </row>
    <row r="71" spans="1:12" s="110" customFormat="1" ht="12" customHeight="1" x14ac:dyDescent="0.2">
      <c r="A71" s="120"/>
      <c r="B71" s="121" t="s">
        <v>112</v>
      </c>
      <c r="C71" s="113">
        <v>0.2733151487654355</v>
      </c>
      <c r="D71" s="235">
        <v>500</v>
      </c>
      <c r="E71" s="236">
        <v>523</v>
      </c>
      <c r="F71" s="236">
        <v>550</v>
      </c>
      <c r="G71" s="236">
        <v>484</v>
      </c>
      <c r="H71" s="140">
        <v>430</v>
      </c>
      <c r="I71" s="115">
        <v>70</v>
      </c>
      <c r="J71" s="116">
        <v>16.279069767441861</v>
      </c>
    </row>
    <row r="72" spans="1:12" s="110" customFormat="1" ht="12" customHeight="1" x14ac:dyDescent="0.2">
      <c r="A72" s="118" t="s">
        <v>113</v>
      </c>
      <c r="B72" s="119" t="s">
        <v>181</v>
      </c>
      <c r="C72" s="113">
        <v>70.779330815189766</v>
      </c>
      <c r="D72" s="235">
        <v>129483</v>
      </c>
      <c r="E72" s="236">
        <v>130440</v>
      </c>
      <c r="F72" s="236">
        <v>132238</v>
      </c>
      <c r="G72" s="236">
        <v>131182</v>
      </c>
      <c r="H72" s="140">
        <v>131181</v>
      </c>
      <c r="I72" s="115">
        <v>-1698</v>
      </c>
      <c r="J72" s="116">
        <v>-1.2943947675349325</v>
      </c>
    </row>
    <row r="73" spans="1:12" s="110" customFormat="1" ht="12" customHeight="1" x14ac:dyDescent="0.2">
      <c r="A73" s="118"/>
      <c r="B73" s="119" t="s">
        <v>182</v>
      </c>
      <c r="C73" s="113">
        <v>29.220669184810237</v>
      </c>
      <c r="D73" s="115">
        <v>53456</v>
      </c>
      <c r="E73" s="114">
        <v>53429</v>
      </c>
      <c r="F73" s="114">
        <v>53255</v>
      </c>
      <c r="G73" s="114">
        <v>51590</v>
      </c>
      <c r="H73" s="140">
        <v>51226</v>
      </c>
      <c r="I73" s="115">
        <v>2230</v>
      </c>
      <c r="J73" s="116">
        <v>4.3532581111154496</v>
      </c>
    </row>
    <row r="74" spans="1:12" s="110" customFormat="1" ht="12" customHeight="1" x14ac:dyDescent="0.2">
      <c r="A74" s="118" t="s">
        <v>113</v>
      </c>
      <c r="B74" s="119" t="s">
        <v>116</v>
      </c>
      <c r="C74" s="113">
        <v>93.190079753360408</v>
      </c>
      <c r="D74" s="115">
        <v>170481</v>
      </c>
      <c r="E74" s="114">
        <v>171715</v>
      </c>
      <c r="F74" s="114">
        <v>172989</v>
      </c>
      <c r="G74" s="114">
        <v>170684</v>
      </c>
      <c r="H74" s="140">
        <v>170849</v>
      </c>
      <c r="I74" s="115">
        <v>-368</v>
      </c>
      <c r="J74" s="116">
        <v>-0.21539488085970651</v>
      </c>
    </row>
    <row r="75" spans="1:12" s="110" customFormat="1" ht="12" customHeight="1" x14ac:dyDescent="0.2">
      <c r="A75" s="142"/>
      <c r="B75" s="124" t="s">
        <v>117</v>
      </c>
      <c r="C75" s="125">
        <v>6.7880550347383553</v>
      </c>
      <c r="D75" s="143">
        <v>12418</v>
      </c>
      <c r="E75" s="144">
        <v>12107</v>
      </c>
      <c r="F75" s="144">
        <v>12457</v>
      </c>
      <c r="G75" s="144">
        <v>12036</v>
      </c>
      <c r="H75" s="145">
        <v>11510</v>
      </c>
      <c r="I75" s="143">
        <v>908</v>
      </c>
      <c r="J75" s="146">
        <v>7.8887923544743703</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177948</v>
      </c>
      <c r="G11" s="114">
        <v>178179</v>
      </c>
      <c r="H11" s="114">
        <v>179939</v>
      </c>
      <c r="I11" s="114">
        <v>177795</v>
      </c>
      <c r="J11" s="140">
        <v>177320</v>
      </c>
      <c r="K11" s="114">
        <v>628</v>
      </c>
      <c r="L11" s="116">
        <v>0.35416196706519287</v>
      </c>
    </row>
    <row r="12" spans="1:17" s="110" customFormat="1" ht="24.95" customHeight="1" x14ac:dyDescent="0.2">
      <c r="A12" s="604" t="s">
        <v>185</v>
      </c>
      <c r="B12" s="605"/>
      <c r="C12" s="605"/>
      <c r="D12" s="606"/>
      <c r="E12" s="113">
        <v>55.145885314811068</v>
      </c>
      <c r="F12" s="115">
        <v>98131</v>
      </c>
      <c r="G12" s="114">
        <v>98384</v>
      </c>
      <c r="H12" s="114">
        <v>99917</v>
      </c>
      <c r="I12" s="114">
        <v>98833</v>
      </c>
      <c r="J12" s="140">
        <v>98529</v>
      </c>
      <c r="K12" s="114">
        <v>-398</v>
      </c>
      <c r="L12" s="116">
        <v>-0.40394198662322767</v>
      </c>
    </row>
    <row r="13" spans="1:17" s="110" customFormat="1" ht="15" customHeight="1" x14ac:dyDescent="0.2">
      <c r="A13" s="120"/>
      <c r="B13" s="612" t="s">
        <v>107</v>
      </c>
      <c r="C13" s="612"/>
      <c r="E13" s="113">
        <v>44.854114685188932</v>
      </c>
      <c r="F13" s="115">
        <v>79817</v>
      </c>
      <c r="G13" s="114">
        <v>79795</v>
      </c>
      <c r="H13" s="114">
        <v>80022</v>
      </c>
      <c r="I13" s="114">
        <v>78962</v>
      </c>
      <c r="J13" s="140">
        <v>78791</v>
      </c>
      <c r="K13" s="114">
        <v>1026</v>
      </c>
      <c r="L13" s="116">
        <v>1.3021791829016005</v>
      </c>
    </row>
    <row r="14" spans="1:17" s="110" customFormat="1" ht="24.95" customHeight="1" x14ac:dyDescent="0.2">
      <c r="A14" s="604" t="s">
        <v>186</v>
      </c>
      <c r="B14" s="605"/>
      <c r="C14" s="605"/>
      <c r="D14" s="606"/>
      <c r="E14" s="113">
        <v>11.642727088812462</v>
      </c>
      <c r="F14" s="115">
        <v>20718</v>
      </c>
      <c r="G14" s="114">
        <v>21303</v>
      </c>
      <c r="H14" s="114">
        <v>22076</v>
      </c>
      <c r="I14" s="114">
        <v>20379</v>
      </c>
      <c r="J14" s="140">
        <v>20889</v>
      </c>
      <c r="K14" s="114">
        <v>-171</v>
      </c>
      <c r="L14" s="116">
        <v>-0.81861266695389923</v>
      </c>
    </row>
    <row r="15" spans="1:17" s="110" customFormat="1" ht="15" customHeight="1" x14ac:dyDescent="0.2">
      <c r="A15" s="120"/>
      <c r="B15" s="119"/>
      <c r="C15" s="258" t="s">
        <v>106</v>
      </c>
      <c r="E15" s="113">
        <v>57.3897094314123</v>
      </c>
      <c r="F15" s="115">
        <v>11890</v>
      </c>
      <c r="G15" s="114">
        <v>12208</v>
      </c>
      <c r="H15" s="114">
        <v>12775</v>
      </c>
      <c r="I15" s="114">
        <v>11737</v>
      </c>
      <c r="J15" s="140">
        <v>12001</v>
      </c>
      <c r="K15" s="114">
        <v>-111</v>
      </c>
      <c r="L15" s="116">
        <v>-0.92492292308974255</v>
      </c>
    </row>
    <row r="16" spans="1:17" s="110" customFormat="1" ht="15" customHeight="1" x14ac:dyDescent="0.2">
      <c r="A16" s="120"/>
      <c r="B16" s="119"/>
      <c r="C16" s="258" t="s">
        <v>107</v>
      </c>
      <c r="E16" s="113">
        <v>42.6102905685877</v>
      </c>
      <c r="F16" s="115">
        <v>8828</v>
      </c>
      <c r="G16" s="114">
        <v>9095</v>
      </c>
      <c r="H16" s="114">
        <v>9301</v>
      </c>
      <c r="I16" s="114">
        <v>8642</v>
      </c>
      <c r="J16" s="140">
        <v>8888</v>
      </c>
      <c r="K16" s="114">
        <v>-60</v>
      </c>
      <c r="L16" s="116">
        <v>-0.67506750675067506</v>
      </c>
    </row>
    <row r="17" spans="1:12" s="110" customFormat="1" ht="15" customHeight="1" x14ac:dyDescent="0.2">
      <c r="A17" s="120"/>
      <c r="B17" s="121" t="s">
        <v>109</v>
      </c>
      <c r="C17" s="258"/>
      <c r="E17" s="113">
        <v>65.765841706565965</v>
      </c>
      <c r="F17" s="115">
        <v>117029</v>
      </c>
      <c r="G17" s="114">
        <v>117009</v>
      </c>
      <c r="H17" s="114">
        <v>118055</v>
      </c>
      <c r="I17" s="114">
        <v>118192</v>
      </c>
      <c r="J17" s="140">
        <v>117978</v>
      </c>
      <c r="K17" s="114">
        <v>-949</v>
      </c>
      <c r="L17" s="116">
        <v>-0.80438725864144167</v>
      </c>
    </row>
    <row r="18" spans="1:12" s="110" customFormat="1" ht="15" customHeight="1" x14ac:dyDescent="0.2">
      <c r="A18" s="120"/>
      <c r="B18" s="119"/>
      <c r="C18" s="258" t="s">
        <v>106</v>
      </c>
      <c r="E18" s="113">
        <v>54.872723854771039</v>
      </c>
      <c r="F18" s="115">
        <v>64217</v>
      </c>
      <c r="G18" s="114">
        <v>64235</v>
      </c>
      <c r="H18" s="114">
        <v>65089</v>
      </c>
      <c r="I18" s="114">
        <v>65299</v>
      </c>
      <c r="J18" s="140">
        <v>65136</v>
      </c>
      <c r="K18" s="114">
        <v>-919</v>
      </c>
      <c r="L18" s="116">
        <v>-1.4108941292065831</v>
      </c>
    </row>
    <row r="19" spans="1:12" s="110" customFormat="1" ht="15" customHeight="1" x14ac:dyDescent="0.2">
      <c r="A19" s="120"/>
      <c r="B19" s="119"/>
      <c r="C19" s="258" t="s">
        <v>107</v>
      </c>
      <c r="E19" s="113">
        <v>45.127276145228961</v>
      </c>
      <c r="F19" s="115">
        <v>52812</v>
      </c>
      <c r="G19" s="114">
        <v>52774</v>
      </c>
      <c r="H19" s="114">
        <v>52966</v>
      </c>
      <c r="I19" s="114">
        <v>52893</v>
      </c>
      <c r="J19" s="140">
        <v>52842</v>
      </c>
      <c r="K19" s="114">
        <v>-30</v>
      </c>
      <c r="L19" s="116">
        <v>-5.6773021460202112E-2</v>
      </c>
    </row>
    <row r="20" spans="1:12" s="110" customFormat="1" ht="15" customHeight="1" x14ac:dyDescent="0.2">
      <c r="A20" s="120"/>
      <c r="B20" s="121" t="s">
        <v>110</v>
      </c>
      <c r="C20" s="258"/>
      <c r="E20" s="113">
        <v>21.670937577269765</v>
      </c>
      <c r="F20" s="115">
        <v>38563</v>
      </c>
      <c r="G20" s="114">
        <v>38202</v>
      </c>
      <c r="H20" s="114">
        <v>38173</v>
      </c>
      <c r="I20" s="114">
        <v>37644</v>
      </c>
      <c r="J20" s="140">
        <v>36995</v>
      </c>
      <c r="K20" s="114">
        <v>1568</v>
      </c>
      <c r="L20" s="116">
        <v>4.2384105960264904</v>
      </c>
    </row>
    <row r="21" spans="1:12" s="110" customFormat="1" ht="15" customHeight="1" x14ac:dyDescent="0.2">
      <c r="A21" s="120"/>
      <c r="B21" s="119"/>
      <c r="C21" s="258" t="s">
        <v>106</v>
      </c>
      <c r="E21" s="113">
        <v>54.474496278816481</v>
      </c>
      <c r="F21" s="115">
        <v>21007</v>
      </c>
      <c r="G21" s="114">
        <v>20914</v>
      </c>
      <c r="H21" s="114">
        <v>21050</v>
      </c>
      <c r="I21" s="114">
        <v>20818</v>
      </c>
      <c r="J21" s="140">
        <v>20486</v>
      </c>
      <c r="K21" s="114">
        <v>521</v>
      </c>
      <c r="L21" s="116">
        <v>2.5432002343063558</v>
      </c>
    </row>
    <row r="22" spans="1:12" s="110" customFormat="1" ht="15" customHeight="1" x14ac:dyDescent="0.2">
      <c r="A22" s="120"/>
      <c r="B22" s="119"/>
      <c r="C22" s="258" t="s">
        <v>107</v>
      </c>
      <c r="E22" s="113">
        <v>45.525503721183519</v>
      </c>
      <c r="F22" s="115">
        <v>17556</v>
      </c>
      <c r="G22" s="114">
        <v>17288</v>
      </c>
      <c r="H22" s="114">
        <v>17123</v>
      </c>
      <c r="I22" s="114">
        <v>16826</v>
      </c>
      <c r="J22" s="140">
        <v>16509</v>
      </c>
      <c r="K22" s="114">
        <v>1047</v>
      </c>
      <c r="L22" s="116">
        <v>6.3419952753043791</v>
      </c>
    </row>
    <row r="23" spans="1:12" s="110" customFormat="1" ht="15" customHeight="1" x14ac:dyDescent="0.2">
      <c r="A23" s="120"/>
      <c r="B23" s="121" t="s">
        <v>111</v>
      </c>
      <c r="C23" s="258"/>
      <c r="E23" s="113">
        <v>0.92049362735181062</v>
      </c>
      <c r="F23" s="115">
        <v>1638</v>
      </c>
      <c r="G23" s="114">
        <v>1665</v>
      </c>
      <c r="H23" s="114">
        <v>1635</v>
      </c>
      <c r="I23" s="114">
        <v>1580</v>
      </c>
      <c r="J23" s="140">
        <v>1458</v>
      </c>
      <c r="K23" s="114">
        <v>180</v>
      </c>
      <c r="L23" s="116">
        <v>12.345679012345679</v>
      </c>
    </row>
    <row r="24" spans="1:12" s="110" customFormat="1" ht="15" customHeight="1" x14ac:dyDescent="0.2">
      <c r="A24" s="120"/>
      <c r="B24" s="119"/>
      <c r="C24" s="258" t="s">
        <v>106</v>
      </c>
      <c r="E24" s="113">
        <v>62.087912087912088</v>
      </c>
      <c r="F24" s="115">
        <v>1017</v>
      </c>
      <c r="G24" s="114">
        <v>1027</v>
      </c>
      <c r="H24" s="114">
        <v>1003</v>
      </c>
      <c r="I24" s="114">
        <v>979</v>
      </c>
      <c r="J24" s="140">
        <v>906</v>
      </c>
      <c r="K24" s="114">
        <v>111</v>
      </c>
      <c r="L24" s="116">
        <v>12.251655629139073</v>
      </c>
    </row>
    <row r="25" spans="1:12" s="110" customFormat="1" ht="15" customHeight="1" x14ac:dyDescent="0.2">
      <c r="A25" s="120"/>
      <c r="B25" s="119"/>
      <c r="C25" s="258" t="s">
        <v>107</v>
      </c>
      <c r="E25" s="113">
        <v>37.912087912087912</v>
      </c>
      <c r="F25" s="115">
        <v>621</v>
      </c>
      <c r="G25" s="114">
        <v>638</v>
      </c>
      <c r="H25" s="114">
        <v>632</v>
      </c>
      <c r="I25" s="114">
        <v>601</v>
      </c>
      <c r="J25" s="140">
        <v>552</v>
      </c>
      <c r="K25" s="114">
        <v>69</v>
      </c>
      <c r="L25" s="116">
        <v>12.5</v>
      </c>
    </row>
    <row r="26" spans="1:12" s="110" customFormat="1" ht="15" customHeight="1" x14ac:dyDescent="0.2">
      <c r="A26" s="120"/>
      <c r="C26" s="121" t="s">
        <v>187</v>
      </c>
      <c r="D26" s="110" t="s">
        <v>188</v>
      </c>
      <c r="E26" s="113">
        <v>0.26805583653651627</v>
      </c>
      <c r="F26" s="115">
        <v>477</v>
      </c>
      <c r="G26" s="114">
        <v>486</v>
      </c>
      <c r="H26" s="114">
        <v>525</v>
      </c>
      <c r="I26" s="114">
        <v>462</v>
      </c>
      <c r="J26" s="140">
        <v>400</v>
      </c>
      <c r="K26" s="114">
        <v>77</v>
      </c>
      <c r="L26" s="116">
        <v>19.25</v>
      </c>
    </row>
    <row r="27" spans="1:12" s="110" customFormat="1" ht="15" customHeight="1" x14ac:dyDescent="0.2">
      <c r="A27" s="120"/>
      <c r="B27" s="119"/>
      <c r="D27" s="259" t="s">
        <v>106</v>
      </c>
      <c r="E27" s="113">
        <v>55.974842767295598</v>
      </c>
      <c r="F27" s="115">
        <v>267</v>
      </c>
      <c r="G27" s="114">
        <v>269</v>
      </c>
      <c r="H27" s="114">
        <v>279</v>
      </c>
      <c r="I27" s="114">
        <v>236</v>
      </c>
      <c r="J27" s="140">
        <v>198</v>
      </c>
      <c r="K27" s="114">
        <v>69</v>
      </c>
      <c r="L27" s="116">
        <v>34.848484848484851</v>
      </c>
    </row>
    <row r="28" spans="1:12" s="110" customFormat="1" ht="15" customHeight="1" x14ac:dyDescent="0.2">
      <c r="A28" s="120"/>
      <c r="B28" s="119"/>
      <c r="D28" s="259" t="s">
        <v>107</v>
      </c>
      <c r="E28" s="113">
        <v>44.025157232704402</v>
      </c>
      <c r="F28" s="115">
        <v>210</v>
      </c>
      <c r="G28" s="114">
        <v>217</v>
      </c>
      <c r="H28" s="114">
        <v>246</v>
      </c>
      <c r="I28" s="114">
        <v>226</v>
      </c>
      <c r="J28" s="140">
        <v>202</v>
      </c>
      <c r="K28" s="114">
        <v>8</v>
      </c>
      <c r="L28" s="116">
        <v>3.9603960396039604</v>
      </c>
    </row>
    <row r="29" spans="1:12" s="110" customFormat="1" ht="24.95" customHeight="1" x14ac:dyDescent="0.2">
      <c r="A29" s="604" t="s">
        <v>189</v>
      </c>
      <c r="B29" s="605"/>
      <c r="C29" s="605"/>
      <c r="D29" s="606"/>
      <c r="E29" s="113">
        <v>92.750691213163392</v>
      </c>
      <c r="F29" s="115">
        <v>165048</v>
      </c>
      <c r="G29" s="114">
        <v>165697</v>
      </c>
      <c r="H29" s="114">
        <v>167008</v>
      </c>
      <c r="I29" s="114">
        <v>165233</v>
      </c>
      <c r="J29" s="140">
        <v>165249</v>
      </c>
      <c r="K29" s="114">
        <v>-201</v>
      </c>
      <c r="L29" s="116">
        <v>-0.12163462411270265</v>
      </c>
    </row>
    <row r="30" spans="1:12" s="110" customFormat="1" ht="15" customHeight="1" x14ac:dyDescent="0.2">
      <c r="A30" s="120"/>
      <c r="B30" s="119"/>
      <c r="C30" s="258" t="s">
        <v>106</v>
      </c>
      <c r="E30" s="113">
        <v>54.185449081479327</v>
      </c>
      <c r="F30" s="115">
        <v>89432</v>
      </c>
      <c r="G30" s="114">
        <v>90006</v>
      </c>
      <c r="H30" s="114">
        <v>91118</v>
      </c>
      <c r="I30" s="114">
        <v>90291</v>
      </c>
      <c r="J30" s="140">
        <v>90271</v>
      </c>
      <c r="K30" s="114">
        <v>-839</v>
      </c>
      <c r="L30" s="116">
        <v>-0.92942362441980264</v>
      </c>
    </row>
    <row r="31" spans="1:12" s="110" customFormat="1" ht="15" customHeight="1" x14ac:dyDescent="0.2">
      <c r="A31" s="120"/>
      <c r="B31" s="119"/>
      <c r="C31" s="258" t="s">
        <v>107</v>
      </c>
      <c r="E31" s="113">
        <v>45.814550918520673</v>
      </c>
      <c r="F31" s="115">
        <v>75616</v>
      </c>
      <c r="G31" s="114">
        <v>75691</v>
      </c>
      <c r="H31" s="114">
        <v>75890</v>
      </c>
      <c r="I31" s="114">
        <v>74942</v>
      </c>
      <c r="J31" s="140">
        <v>74978</v>
      </c>
      <c r="K31" s="114">
        <v>638</v>
      </c>
      <c r="L31" s="116">
        <v>0.85091626877217319</v>
      </c>
    </row>
    <row r="32" spans="1:12" s="110" customFormat="1" ht="15" customHeight="1" x14ac:dyDescent="0.2">
      <c r="A32" s="120"/>
      <c r="B32" s="119" t="s">
        <v>117</v>
      </c>
      <c r="C32" s="258"/>
      <c r="E32" s="113">
        <v>7.2279542338211167</v>
      </c>
      <c r="F32" s="115">
        <v>12862</v>
      </c>
      <c r="G32" s="114">
        <v>12439</v>
      </c>
      <c r="H32" s="114">
        <v>12889</v>
      </c>
      <c r="I32" s="114">
        <v>12514</v>
      </c>
      <c r="J32" s="140">
        <v>12027</v>
      </c>
      <c r="K32" s="114">
        <v>835</v>
      </c>
      <c r="L32" s="116">
        <v>6.9427122308140019</v>
      </c>
    </row>
    <row r="33" spans="1:12" s="110" customFormat="1" ht="15" customHeight="1" x14ac:dyDescent="0.2">
      <c r="A33" s="120"/>
      <c r="B33" s="119"/>
      <c r="C33" s="258" t="s">
        <v>106</v>
      </c>
      <c r="E33" s="113">
        <v>67.415642979318918</v>
      </c>
      <c r="F33" s="115">
        <v>8671</v>
      </c>
      <c r="G33" s="114">
        <v>8347</v>
      </c>
      <c r="H33" s="114">
        <v>8769</v>
      </c>
      <c r="I33" s="114">
        <v>8505</v>
      </c>
      <c r="J33" s="140">
        <v>8224</v>
      </c>
      <c r="K33" s="114">
        <v>447</v>
      </c>
      <c r="L33" s="116">
        <v>5.4353112840466924</v>
      </c>
    </row>
    <row r="34" spans="1:12" s="110" customFormat="1" ht="15" customHeight="1" x14ac:dyDescent="0.2">
      <c r="A34" s="120"/>
      <c r="B34" s="119"/>
      <c r="C34" s="258" t="s">
        <v>107</v>
      </c>
      <c r="E34" s="113">
        <v>32.584357020681075</v>
      </c>
      <c r="F34" s="115">
        <v>4191</v>
      </c>
      <c r="G34" s="114">
        <v>4092</v>
      </c>
      <c r="H34" s="114">
        <v>4120</v>
      </c>
      <c r="I34" s="114">
        <v>4009</v>
      </c>
      <c r="J34" s="140">
        <v>3803</v>
      </c>
      <c r="K34" s="114">
        <v>388</v>
      </c>
      <c r="L34" s="116">
        <v>10.202471732842493</v>
      </c>
    </row>
    <row r="35" spans="1:12" s="110" customFormat="1" ht="24.95" customHeight="1" x14ac:dyDescent="0.2">
      <c r="A35" s="604" t="s">
        <v>190</v>
      </c>
      <c r="B35" s="605"/>
      <c r="C35" s="605"/>
      <c r="D35" s="606"/>
      <c r="E35" s="113">
        <v>71.201699372850499</v>
      </c>
      <c r="F35" s="115">
        <v>126702</v>
      </c>
      <c r="G35" s="114">
        <v>127187</v>
      </c>
      <c r="H35" s="114">
        <v>129134</v>
      </c>
      <c r="I35" s="114">
        <v>128619</v>
      </c>
      <c r="J35" s="140">
        <v>128662</v>
      </c>
      <c r="K35" s="114">
        <v>-1960</v>
      </c>
      <c r="L35" s="116">
        <v>-1.5233713139854814</v>
      </c>
    </row>
    <row r="36" spans="1:12" s="110" customFormat="1" ht="15" customHeight="1" x14ac:dyDescent="0.2">
      <c r="A36" s="120"/>
      <c r="B36" s="119"/>
      <c r="C36" s="258" t="s">
        <v>106</v>
      </c>
      <c r="E36" s="113">
        <v>71.284589035690047</v>
      </c>
      <c r="F36" s="115">
        <v>90319</v>
      </c>
      <c r="G36" s="114">
        <v>90546</v>
      </c>
      <c r="H36" s="114">
        <v>92051</v>
      </c>
      <c r="I36" s="114">
        <v>91993</v>
      </c>
      <c r="J36" s="140">
        <v>91950</v>
      </c>
      <c r="K36" s="114">
        <v>-1631</v>
      </c>
      <c r="L36" s="116">
        <v>-1.77379010331702</v>
      </c>
    </row>
    <row r="37" spans="1:12" s="110" customFormat="1" ht="15" customHeight="1" x14ac:dyDescent="0.2">
      <c r="A37" s="120"/>
      <c r="B37" s="119"/>
      <c r="C37" s="258" t="s">
        <v>107</v>
      </c>
      <c r="E37" s="113">
        <v>28.715410964309957</v>
      </c>
      <c r="F37" s="115">
        <v>36383</v>
      </c>
      <c r="G37" s="114">
        <v>36641</v>
      </c>
      <c r="H37" s="114">
        <v>37083</v>
      </c>
      <c r="I37" s="114">
        <v>36626</v>
      </c>
      <c r="J37" s="140">
        <v>36712</v>
      </c>
      <c r="K37" s="114">
        <v>-329</v>
      </c>
      <c r="L37" s="116">
        <v>-0.89616474177380689</v>
      </c>
    </row>
    <row r="38" spans="1:12" s="110" customFormat="1" ht="15" customHeight="1" x14ac:dyDescent="0.2">
      <c r="A38" s="120"/>
      <c r="B38" s="119" t="s">
        <v>182</v>
      </c>
      <c r="C38" s="258"/>
      <c r="E38" s="113">
        <v>28.798300627149505</v>
      </c>
      <c r="F38" s="115">
        <v>51246</v>
      </c>
      <c r="G38" s="114">
        <v>50992</v>
      </c>
      <c r="H38" s="114">
        <v>50805</v>
      </c>
      <c r="I38" s="114">
        <v>49176</v>
      </c>
      <c r="J38" s="140">
        <v>48658</v>
      </c>
      <c r="K38" s="114">
        <v>2588</v>
      </c>
      <c r="L38" s="116">
        <v>5.3187553947963337</v>
      </c>
    </row>
    <row r="39" spans="1:12" s="110" customFormat="1" ht="15" customHeight="1" x14ac:dyDescent="0.2">
      <c r="A39" s="120"/>
      <c r="B39" s="119"/>
      <c r="C39" s="258" t="s">
        <v>106</v>
      </c>
      <c r="E39" s="113">
        <v>15.244116613979628</v>
      </c>
      <c r="F39" s="115">
        <v>7812</v>
      </c>
      <c r="G39" s="114">
        <v>7838</v>
      </c>
      <c r="H39" s="114">
        <v>7866</v>
      </c>
      <c r="I39" s="114">
        <v>6840</v>
      </c>
      <c r="J39" s="140">
        <v>6579</v>
      </c>
      <c r="K39" s="114">
        <v>1233</v>
      </c>
      <c r="L39" s="116">
        <v>18.741450068399452</v>
      </c>
    </row>
    <row r="40" spans="1:12" s="110" customFormat="1" ht="15" customHeight="1" x14ac:dyDescent="0.2">
      <c r="A40" s="120"/>
      <c r="B40" s="119"/>
      <c r="C40" s="258" t="s">
        <v>107</v>
      </c>
      <c r="E40" s="113">
        <v>84.755883386020372</v>
      </c>
      <c r="F40" s="115">
        <v>43434</v>
      </c>
      <c r="G40" s="114">
        <v>43154</v>
      </c>
      <c r="H40" s="114">
        <v>42939</v>
      </c>
      <c r="I40" s="114">
        <v>42336</v>
      </c>
      <c r="J40" s="140">
        <v>42079</v>
      </c>
      <c r="K40" s="114">
        <v>1355</v>
      </c>
      <c r="L40" s="116">
        <v>3.2201335583069941</v>
      </c>
    </row>
    <row r="41" spans="1:12" s="110" customFormat="1" ht="24.75" customHeight="1" x14ac:dyDescent="0.2">
      <c r="A41" s="604" t="s">
        <v>518</v>
      </c>
      <c r="B41" s="605"/>
      <c r="C41" s="605"/>
      <c r="D41" s="606"/>
      <c r="E41" s="113">
        <v>4.9694292714725652</v>
      </c>
      <c r="F41" s="115">
        <v>8843</v>
      </c>
      <c r="G41" s="114">
        <v>9882</v>
      </c>
      <c r="H41" s="114">
        <v>10008</v>
      </c>
      <c r="I41" s="114">
        <v>8716</v>
      </c>
      <c r="J41" s="140">
        <v>8985</v>
      </c>
      <c r="K41" s="114">
        <v>-142</v>
      </c>
      <c r="L41" s="116">
        <v>-1.5804117974401781</v>
      </c>
    </row>
    <row r="42" spans="1:12" s="110" customFormat="1" ht="15" customHeight="1" x14ac:dyDescent="0.2">
      <c r="A42" s="120"/>
      <c r="B42" s="119"/>
      <c r="C42" s="258" t="s">
        <v>106</v>
      </c>
      <c r="E42" s="113">
        <v>59.538618116023976</v>
      </c>
      <c r="F42" s="115">
        <v>5265</v>
      </c>
      <c r="G42" s="114">
        <v>6021</v>
      </c>
      <c r="H42" s="114">
        <v>6113</v>
      </c>
      <c r="I42" s="114">
        <v>5149</v>
      </c>
      <c r="J42" s="140">
        <v>5328</v>
      </c>
      <c r="K42" s="114">
        <v>-63</v>
      </c>
      <c r="L42" s="116">
        <v>-1.1824324324324325</v>
      </c>
    </row>
    <row r="43" spans="1:12" s="110" customFormat="1" ht="15" customHeight="1" x14ac:dyDescent="0.2">
      <c r="A43" s="123"/>
      <c r="B43" s="124"/>
      <c r="C43" s="260" t="s">
        <v>107</v>
      </c>
      <c r="D43" s="261"/>
      <c r="E43" s="125">
        <v>40.461381883976024</v>
      </c>
      <c r="F43" s="143">
        <v>3578</v>
      </c>
      <c r="G43" s="144">
        <v>3861</v>
      </c>
      <c r="H43" s="144">
        <v>3895</v>
      </c>
      <c r="I43" s="144">
        <v>3567</v>
      </c>
      <c r="J43" s="145">
        <v>3657</v>
      </c>
      <c r="K43" s="144">
        <v>-79</v>
      </c>
      <c r="L43" s="146">
        <v>-2.1602406343997811</v>
      </c>
    </row>
    <row r="44" spans="1:12" s="110" customFormat="1" ht="45.75" customHeight="1" x14ac:dyDescent="0.2">
      <c r="A44" s="604" t="s">
        <v>191</v>
      </c>
      <c r="B44" s="605"/>
      <c r="C44" s="605"/>
      <c r="D44" s="606"/>
      <c r="E44" s="113">
        <v>1.0592982219524805</v>
      </c>
      <c r="F44" s="115">
        <v>1885</v>
      </c>
      <c r="G44" s="114">
        <v>1903</v>
      </c>
      <c r="H44" s="114">
        <v>1924</v>
      </c>
      <c r="I44" s="114">
        <v>1894</v>
      </c>
      <c r="J44" s="140">
        <v>1896</v>
      </c>
      <c r="K44" s="114">
        <v>-11</v>
      </c>
      <c r="L44" s="116">
        <v>-0.58016877637130804</v>
      </c>
    </row>
    <row r="45" spans="1:12" s="110" customFormat="1" ht="15" customHeight="1" x14ac:dyDescent="0.2">
      <c r="A45" s="120"/>
      <c r="B45" s="119"/>
      <c r="C45" s="258" t="s">
        <v>106</v>
      </c>
      <c r="E45" s="113">
        <v>57.718832891246684</v>
      </c>
      <c r="F45" s="115">
        <v>1088</v>
      </c>
      <c r="G45" s="114">
        <v>1100</v>
      </c>
      <c r="H45" s="114">
        <v>1107</v>
      </c>
      <c r="I45" s="114">
        <v>1082</v>
      </c>
      <c r="J45" s="140">
        <v>1079</v>
      </c>
      <c r="K45" s="114">
        <v>9</v>
      </c>
      <c r="L45" s="116">
        <v>0.83410565338276177</v>
      </c>
    </row>
    <row r="46" spans="1:12" s="110" customFormat="1" ht="15" customHeight="1" x14ac:dyDescent="0.2">
      <c r="A46" s="123"/>
      <c r="B46" s="124"/>
      <c r="C46" s="260" t="s">
        <v>107</v>
      </c>
      <c r="D46" s="261"/>
      <c r="E46" s="125">
        <v>42.281167108753316</v>
      </c>
      <c r="F46" s="143">
        <v>797</v>
      </c>
      <c r="G46" s="144">
        <v>803</v>
      </c>
      <c r="H46" s="144">
        <v>817</v>
      </c>
      <c r="I46" s="144">
        <v>812</v>
      </c>
      <c r="J46" s="145">
        <v>817</v>
      </c>
      <c r="K46" s="144">
        <v>-20</v>
      </c>
      <c r="L46" s="146">
        <v>-2.4479804161566707</v>
      </c>
    </row>
    <row r="47" spans="1:12" s="110" customFormat="1" ht="39" customHeight="1" x14ac:dyDescent="0.2">
      <c r="A47" s="604" t="s">
        <v>519</v>
      </c>
      <c r="B47" s="607"/>
      <c r="C47" s="607"/>
      <c r="D47" s="608"/>
      <c r="E47" s="113">
        <v>8.8789983590711899E-2</v>
      </c>
      <c r="F47" s="115">
        <v>158</v>
      </c>
      <c r="G47" s="114">
        <v>157</v>
      </c>
      <c r="H47" s="114">
        <v>144</v>
      </c>
      <c r="I47" s="114">
        <v>139</v>
      </c>
      <c r="J47" s="140">
        <v>156</v>
      </c>
      <c r="K47" s="114">
        <v>2</v>
      </c>
      <c r="L47" s="116">
        <v>1.2820512820512822</v>
      </c>
    </row>
    <row r="48" spans="1:12" s="110" customFormat="1" ht="15" customHeight="1" x14ac:dyDescent="0.2">
      <c r="A48" s="120"/>
      <c r="B48" s="119"/>
      <c r="C48" s="258" t="s">
        <v>106</v>
      </c>
      <c r="E48" s="113">
        <v>39.87341772151899</v>
      </c>
      <c r="F48" s="115">
        <v>63</v>
      </c>
      <c r="G48" s="114">
        <v>58</v>
      </c>
      <c r="H48" s="114">
        <v>51</v>
      </c>
      <c r="I48" s="114">
        <v>52</v>
      </c>
      <c r="J48" s="140">
        <v>56</v>
      </c>
      <c r="K48" s="114">
        <v>7</v>
      </c>
      <c r="L48" s="116">
        <v>12.5</v>
      </c>
    </row>
    <row r="49" spans="1:12" s="110" customFormat="1" ht="15" customHeight="1" x14ac:dyDescent="0.2">
      <c r="A49" s="123"/>
      <c r="B49" s="124"/>
      <c r="C49" s="260" t="s">
        <v>107</v>
      </c>
      <c r="D49" s="261"/>
      <c r="E49" s="125">
        <v>60.12658227848101</v>
      </c>
      <c r="F49" s="143">
        <v>95</v>
      </c>
      <c r="G49" s="144">
        <v>99</v>
      </c>
      <c r="H49" s="144">
        <v>93</v>
      </c>
      <c r="I49" s="144">
        <v>87</v>
      </c>
      <c r="J49" s="145">
        <v>100</v>
      </c>
      <c r="K49" s="144">
        <v>-5</v>
      </c>
      <c r="L49" s="146">
        <v>-5</v>
      </c>
    </row>
    <row r="50" spans="1:12" s="110" customFormat="1" ht="24.95" customHeight="1" x14ac:dyDescent="0.2">
      <c r="A50" s="609" t="s">
        <v>192</v>
      </c>
      <c r="B50" s="610"/>
      <c r="C50" s="610"/>
      <c r="D50" s="611"/>
      <c r="E50" s="262">
        <v>11.434239215950727</v>
      </c>
      <c r="F50" s="263">
        <v>20347</v>
      </c>
      <c r="G50" s="264">
        <v>21063</v>
      </c>
      <c r="H50" s="264">
        <v>21828</v>
      </c>
      <c r="I50" s="264">
        <v>20127</v>
      </c>
      <c r="J50" s="265">
        <v>20361</v>
      </c>
      <c r="K50" s="263">
        <v>-14</v>
      </c>
      <c r="L50" s="266">
        <v>-6.8758901822110904E-2</v>
      </c>
    </row>
    <row r="51" spans="1:12" s="110" customFormat="1" ht="15" customHeight="1" x14ac:dyDescent="0.2">
      <c r="A51" s="120"/>
      <c r="B51" s="119"/>
      <c r="C51" s="258" t="s">
        <v>106</v>
      </c>
      <c r="E51" s="113">
        <v>57.114070870398585</v>
      </c>
      <c r="F51" s="115">
        <v>11621</v>
      </c>
      <c r="G51" s="114">
        <v>11924</v>
      </c>
      <c r="H51" s="114">
        <v>12614</v>
      </c>
      <c r="I51" s="114">
        <v>11504</v>
      </c>
      <c r="J51" s="140">
        <v>11594</v>
      </c>
      <c r="K51" s="114">
        <v>27</v>
      </c>
      <c r="L51" s="116">
        <v>0.23287907538381922</v>
      </c>
    </row>
    <row r="52" spans="1:12" s="110" customFormat="1" ht="15" customHeight="1" x14ac:dyDescent="0.2">
      <c r="A52" s="120"/>
      <c r="B52" s="119"/>
      <c r="C52" s="258" t="s">
        <v>107</v>
      </c>
      <c r="E52" s="113">
        <v>42.885929129601415</v>
      </c>
      <c r="F52" s="115">
        <v>8726</v>
      </c>
      <c r="G52" s="114">
        <v>9139</v>
      </c>
      <c r="H52" s="114">
        <v>9214</v>
      </c>
      <c r="I52" s="114">
        <v>8623</v>
      </c>
      <c r="J52" s="140">
        <v>8767</v>
      </c>
      <c r="K52" s="114">
        <v>-41</v>
      </c>
      <c r="L52" s="116">
        <v>-0.46766282650849778</v>
      </c>
    </row>
    <row r="53" spans="1:12" s="110" customFormat="1" ht="15" customHeight="1" x14ac:dyDescent="0.2">
      <c r="A53" s="120"/>
      <c r="B53" s="119"/>
      <c r="C53" s="258" t="s">
        <v>187</v>
      </c>
      <c r="D53" s="110" t="s">
        <v>193</v>
      </c>
      <c r="E53" s="113">
        <v>30.785865238118642</v>
      </c>
      <c r="F53" s="115">
        <v>6264</v>
      </c>
      <c r="G53" s="114">
        <v>7230</v>
      </c>
      <c r="H53" s="114">
        <v>7640</v>
      </c>
      <c r="I53" s="114">
        <v>5913</v>
      </c>
      <c r="J53" s="140">
        <v>6387</v>
      </c>
      <c r="K53" s="114">
        <v>-123</v>
      </c>
      <c r="L53" s="116">
        <v>-1.9257867543447629</v>
      </c>
    </row>
    <row r="54" spans="1:12" s="110" customFormat="1" ht="15" customHeight="1" x14ac:dyDescent="0.2">
      <c r="A54" s="120"/>
      <c r="B54" s="119"/>
      <c r="D54" s="267" t="s">
        <v>194</v>
      </c>
      <c r="E54" s="113">
        <v>62.595785440613028</v>
      </c>
      <c r="F54" s="115">
        <v>3921</v>
      </c>
      <c r="G54" s="114">
        <v>4471</v>
      </c>
      <c r="H54" s="114">
        <v>4855</v>
      </c>
      <c r="I54" s="114">
        <v>3719</v>
      </c>
      <c r="J54" s="140">
        <v>3992</v>
      </c>
      <c r="K54" s="114">
        <v>-71</v>
      </c>
      <c r="L54" s="116">
        <v>-1.7785571142284569</v>
      </c>
    </row>
    <row r="55" spans="1:12" s="110" customFormat="1" ht="15" customHeight="1" x14ac:dyDescent="0.2">
      <c r="A55" s="120"/>
      <c r="B55" s="119"/>
      <c r="D55" s="267" t="s">
        <v>195</v>
      </c>
      <c r="E55" s="113">
        <v>37.404214559386972</v>
      </c>
      <c r="F55" s="115">
        <v>2343</v>
      </c>
      <c r="G55" s="114">
        <v>2759</v>
      </c>
      <c r="H55" s="114">
        <v>2785</v>
      </c>
      <c r="I55" s="114">
        <v>2194</v>
      </c>
      <c r="J55" s="140">
        <v>2395</v>
      </c>
      <c r="K55" s="114">
        <v>-52</v>
      </c>
      <c r="L55" s="116">
        <v>-2.1711899791231732</v>
      </c>
    </row>
    <row r="56" spans="1:12" s="110" customFormat="1" ht="15" customHeight="1" x14ac:dyDescent="0.2">
      <c r="A56" s="120"/>
      <c r="B56" s="119" t="s">
        <v>196</v>
      </c>
      <c r="C56" s="258"/>
      <c r="E56" s="113">
        <v>71.789511542697866</v>
      </c>
      <c r="F56" s="115">
        <v>127748</v>
      </c>
      <c r="G56" s="114">
        <v>127542</v>
      </c>
      <c r="H56" s="114">
        <v>128345</v>
      </c>
      <c r="I56" s="114">
        <v>128030</v>
      </c>
      <c r="J56" s="140">
        <v>127567</v>
      </c>
      <c r="K56" s="114">
        <v>181</v>
      </c>
      <c r="L56" s="116">
        <v>0.14188622449379543</v>
      </c>
    </row>
    <row r="57" spans="1:12" s="110" customFormat="1" ht="15" customHeight="1" x14ac:dyDescent="0.2">
      <c r="A57" s="120"/>
      <c r="B57" s="119"/>
      <c r="C57" s="258" t="s">
        <v>106</v>
      </c>
      <c r="E57" s="113">
        <v>53.640761499201552</v>
      </c>
      <c r="F57" s="115">
        <v>68525</v>
      </c>
      <c r="G57" s="114">
        <v>68535</v>
      </c>
      <c r="H57" s="114">
        <v>69180</v>
      </c>
      <c r="I57" s="114">
        <v>69275</v>
      </c>
      <c r="J57" s="140">
        <v>69006</v>
      </c>
      <c r="K57" s="114">
        <v>-481</v>
      </c>
      <c r="L57" s="116">
        <v>-0.69704083702866415</v>
      </c>
    </row>
    <row r="58" spans="1:12" s="110" customFormat="1" ht="15" customHeight="1" x14ac:dyDescent="0.2">
      <c r="A58" s="120"/>
      <c r="B58" s="119"/>
      <c r="C58" s="258" t="s">
        <v>107</v>
      </c>
      <c r="E58" s="113">
        <v>46.359238500798448</v>
      </c>
      <c r="F58" s="115">
        <v>59223</v>
      </c>
      <c r="G58" s="114">
        <v>59007</v>
      </c>
      <c r="H58" s="114">
        <v>59165</v>
      </c>
      <c r="I58" s="114">
        <v>58755</v>
      </c>
      <c r="J58" s="140">
        <v>58561</v>
      </c>
      <c r="K58" s="114">
        <v>662</v>
      </c>
      <c r="L58" s="116">
        <v>1.1304451768241663</v>
      </c>
    </row>
    <row r="59" spans="1:12" s="110" customFormat="1" ht="15" customHeight="1" x14ac:dyDescent="0.2">
      <c r="A59" s="120"/>
      <c r="B59" s="119"/>
      <c r="C59" s="258" t="s">
        <v>105</v>
      </c>
      <c r="D59" s="110" t="s">
        <v>197</v>
      </c>
      <c r="E59" s="113">
        <v>90.553276763628389</v>
      </c>
      <c r="F59" s="115">
        <v>115680</v>
      </c>
      <c r="G59" s="114">
        <v>115449</v>
      </c>
      <c r="H59" s="114">
        <v>116274</v>
      </c>
      <c r="I59" s="114">
        <v>116132</v>
      </c>
      <c r="J59" s="140">
        <v>115782</v>
      </c>
      <c r="K59" s="114">
        <v>-102</v>
      </c>
      <c r="L59" s="116">
        <v>-8.8096595325698301E-2</v>
      </c>
    </row>
    <row r="60" spans="1:12" s="110" customFormat="1" ht="15" customHeight="1" x14ac:dyDescent="0.2">
      <c r="A60" s="120"/>
      <c r="B60" s="119"/>
      <c r="C60" s="258"/>
      <c r="D60" s="267" t="s">
        <v>198</v>
      </c>
      <c r="E60" s="113">
        <v>51.430670816044262</v>
      </c>
      <c r="F60" s="115">
        <v>59495</v>
      </c>
      <c r="G60" s="114">
        <v>59479</v>
      </c>
      <c r="H60" s="114">
        <v>60104</v>
      </c>
      <c r="I60" s="114">
        <v>60323</v>
      </c>
      <c r="J60" s="140">
        <v>60121</v>
      </c>
      <c r="K60" s="114">
        <v>-626</v>
      </c>
      <c r="L60" s="116">
        <v>-1.0412335124166265</v>
      </c>
    </row>
    <row r="61" spans="1:12" s="110" customFormat="1" ht="15" customHeight="1" x14ac:dyDescent="0.2">
      <c r="A61" s="120"/>
      <c r="B61" s="119"/>
      <c r="C61" s="258"/>
      <c r="D61" s="267" t="s">
        <v>199</v>
      </c>
      <c r="E61" s="113">
        <v>48.569329183955738</v>
      </c>
      <c r="F61" s="115">
        <v>56185</v>
      </c>
      <c r="G61" s="114">
        <v>55970</v>
      </c>
      <c r="H61" s="114">
        <v>56170</v>
      </c>
      <c r="I61" s="114">
        <v>55809</v>
      </c>
      <c r="J61" s="140">
        <v>55661</v>
      </c>
      <c r="K61" s="114">
        <v>524</v>
      </c>
      <c r="L61" s="116">
        <v>0.94141319775066923</v>
      </c>
    </row>
    <row r="62" spans="1:12" s="110" customFormat="1" ht="15" customHeight="1" x14ac:dyDescent="0.2">
      <c r="A62" s="120"/>
      <c r="B62" s="119"/>
      <c r="C62" s="258"/>
      <c r="D62" s="258" t="s">
        <v>200</v>
      </c>
      <c r="E62" s="113">
        <v>9.4467232363716072</v>
      </c>
      <c r="F62" s="115">
        <v>12068</v>
      </c>
      <c r="G62" s="114">
        <v>12093</v>
      </c>
      <c r="H62" s="114">
        <v>12071</v>
      </c>
      <c r="I62" s="114">
        <v>11898</v>
      </c>
      <c r="J62" s="140">
        <v>11785</v>
      </c>
      <c r="K62" s="114">
        <v>283</v>
      </c>
      <c r="L62" s="116">
        <v>2.4013576580398812</v>
      </c>
    </row>
    <row r="63" spans="1:12" s="110" customFormat="1" ht="15" customHeight="1" x14ac:dyDescent="0.2">
      <c r="A63" s="120"/>
      <c r="B63" s="119"/>
      <c r="C63" s="258"/>
      <c r="D63" s="267" t="s">
        <v>198</v>
      </c>
      <c r="E63" s="113">
        <v>74.825986078886316</v>
      </c>
      <c r="F63" s="115">
        <v>9030</v>
      </c>
      <c r="G63" s="114">
        <v>9056</v>
      </c>
      <c r="H63" s="114">
        <v>9076</v>
      </c>
      <c r="I63" s="114">
        <v>8952</v>
      </c>
      <c r="J63" s="140">
        <v>8885</v>
      </c>
      <c r="K63" s="114">
        <v>145</v>
      </c>
      <c r="L63" s="116">
        <v>1.6319639842431064</v>
      </c>
    </row>
    <row r="64" spans="1:12" s="110" customFormat="1" ht="15" customHeight="1" x14ac:dyDescent="0.2">
      <c r="A64" s="120"/>
      <c r="B64" s="119"/>
      <c r="C64" s="258"/>
      <c r="D64" s="267" t="s">
        <v>199</v>
      </c>
      <c r="E64" s="113">
        <v>25.174013921113691</v>
      </c>
      <c r="F64" s="115">
        <v>3038</v>
      </c>
      <c r="G64" s="114">
        <v>3037</v>
      </c>
      <c r="H64" s="114">
        <v>2995</v>
      </c>
      <c r="I64" s="114">
        <v>2946</v>
      </c>
      <c r="J64" s="140">
        <v>2900</v>
      </c>
      <c r="K64" s="114">
        <v>138</v>
      </c>
      <c r="L64" s="116">
        <v>4.7586206896551726</v>
      </c>
    </row>
    <row r="65" spans="1:12" s="110" customFormat="1" ht="15" customHeight="1" x14ac:dyDescent="0.2">
      <c r="A65" s="120"/>
      <c r="B65" s="119" t="s">
        <v>201</v>
      </c>
      <c r="C65" s="258"/>
      <c r="E65" s="113">
        <v>10.318744801852226</v>
      </c>
      <c r="F65" s="115">
        <v>18362</v>
      </c>
      <c r="G65" s="114">
        <v>18218</v>
      </c>
      <c r="H65" s="114">
        <v>18018</v>
      </c>
      <c r="I65" s="114">
        <v>17916</v>
      </c>
      <c r="J65" s="140">
        <v>17602</v>
      </c>
      <c r="K65" s="114">
        <v>760</v>
      </c>
      <c r="L65" s="116">
        <v>4.3176911714577892</v>
      </c>
    </row>
    <row r="66" spans="1:12" s="110" customFormat="1" ht="15" customHeight="1" x14ac:dyDescent="0.2">
      <c r="A66" s="120"/>
      <c r="B66" s="119"/>
      <c r="C66" s="258" t="s">
        <v>106</v>
      </c>
      <c r="E66" s="113">
        <v>57.951203572595581</v>
      </c>
      <c r="F66" s="115">
        <v>10641</v>
      </c>
      <c r="G66" s="114">
        <v>10590</v>
      </c>
      <c r="H66" s="114">
        <v>10506</v>
      </c>
      <c r="I66" s="114">
        <v>10430</v>
      </c>
      <c r="J66" s="140">
        <v>10271</v>
      </c>
      <c r="K66" s="114">
        <v>370</v>
      </c>
      <c r="L66" s="116">
        <v>3.6023756206795832</v>
      </c>
    </row>
    <row r="67" spans="1:12" s="110" customFormat="1" ht="15" customHeight="1" x14ac:dyDescent="0.2">
      <c r="A67" s="120"/>
      <c r="B67" s="119"/>
      <c r="C67" s="258" t="s">
        <v>107</v>
      </c>
      <c r="E67" s="113">
        <v>42.048796427404419</v>
      </c>
      <c r="F67" s="115">
        <v>7721</v>
      </c>
      <c r="G67" s="114">
        <v>7628</v>
      </c>
      <c r="H67" s="114">
        <v>7512</v>
      </c>
      <c r="I67" s="114">
        <v>7486</v>
      </c>
      <c r="J67" s="140">
        <v>7331</v>
      </c>
      <c r="K67" s="114">
        <v>390</v>
      </c>
      <c r="L67" s="116">
        <v>5.3198745055244849</v>
      </c>
    </row>
    <row r="68" spans="1:12" s="110" customFormat="1" ht="15" customHeight="1" x14ac:dyDescent="0.2">
      <c r="A68" s="120"/>
      <c r="B68" s="119"/>
      <c r="C68" s="258" t="s">
        <v>105</v>
      </c>
      <c r="D68" s="110" t="s">
        <v>202</v>
      </c>
      <c r="E68" s="113">
        <v>18.50560941073957</v>
      </c>
      <c r="F68" s="115">
        <v>3398</v>
      </c>
      <c r="G68" s="114">
        <v>3338</v>
      </c>
      <c r="H68" s="114">
        <v>3259</v>
      </c>
      <c r="I68" s="114">
        <v>3142</v>
      </c>
      <c r="J68" s="140">
        <v>2986</v>
      </c>
      <c r="K68" s="114">
        <v>412</v>
      </c>
      <c r="L68" s="116">
        <v>13.797722705961153</v>
      </c>
    </row>
    <row r="69" spans="1:12" s="110" customFormat="1" ht="15" customHeight="1" x14ac:dyDescent="0.2">
      <c r="A69" s="120"/>
      <c r="B69" s="119"/>
      <c r="C69" s="258"/>
      <c r="D69" s="267" t="s">
        <v>198</v>
      </c>
      <c r="E69" s="113">
        <v>52.089464390818129</v>
      </c>
      <c r="F69" s="115">
        <v>1770</v>
      </c>
      <c r="G69" s="114">
        <v>1731</v>
      </c>
      <c r="H69" s="114">
        <v>1714</v>
      </c>
      <c r="I69" s="114">
        <v>1650</v>
      </c>
      <c r="J69" s="140">
        <v>1571</v>
      </c>
      <c r="K69" s="114">
        <v>199</v>
      </c>
      <c r="L69" s="116">
        <v>12.667091024824952</v>
      </c>
    </row>
    <row r="70" spans="1:12" s="110" customFormat="1" ht="15" customHeight="1" x14ac:dyDescent="0.2">
      <c r="A70" s="120"/>
      <c r="B70" s="119"/>
      <c r="C70" s="258"/>
      <c r="D70" s="267" t="s">
        <v>199</v>
      </c>
      <c r="E70" s="113">
        <v>47.910535609181871</v>
      </c>
      <c r="F70" s="115">
        <v>1628</v>
      </c>
      <c r="G70" s="114">
        <v>1607</v>
      </c>
      <c r="H70" s="114">
        <v>1545</v>
      </c>
      <c r="I70" s="114">
        <v>1492</v>
      </c>
      <c r="J70" s="140">
        <v>1415</v>
      </c>
      <c r="K70" s="114">
        <v>213</v>
      </c>
      <c r="L70" s="116">
        <v>15.053003533568905</v>
      </c>
    </row>
    <row r="71" spans="1:12" s="110" customFormat="1" ht="15" customHeight="1" x14ac:dyDescent="0.2">
      <c r="A71" s="120"/>
      <c r="B71" s="119"/>
      <c r="C71" s="258"/>
      <c r="D71" s="110" t="s">
        <v>203</v>
      </c>
      <c r="E71" s="113">
        <v>74.202156627818326</v>
      </c>
      <c r="F71" s="115">
        <v>13625</v>
      </c>
      <c r="G71" s="114">
        <v>13559</v>
      </c>
      <c r="H71" s="114">
        <v>13458</v>
      </c>
      <c r="I71" s="114">
        <v>13500</v>
      </c>
      <c r="J71" s="140">
        <v>13355</v>
      </c>
      <c r="K71" s="114">
        <v>270</v>
      </c>
      <c r="L71" s="116">
        <v>2.0217147135904154</v>
      </c>
    </row>
    <row r="72" spans="1:12" s="110" customFormat="1" ht="15" customHeight="1" x14ac:dyDescent="0.2">
      <c r="A72" s="120"/>
      <c r="B72" s="119"/>
      <c r="C72" s="258"/>
      <c r="D72" s="267" t="s">
        <v>198</v>
      </c>
      <c r="E72" s="113">
        <v>59.082568807339449</v>
      </c>
      <c r="F72" s="115">
        <v>8050</v>
      </c>
      <c r="G72" s="114">
        <v>8052</v>
      </c>
      <c r="H72" s="114">
        <v>7991</v>
      </c>
      <c r="I72" s="114">
        <v>7997</v>
      </c>
      <c r="J72" s="140">
        <v>7933</v>
      </c>
      <c r="K72" s="114">
        <v>117</v>
      </c>
      <c r="L72" s="116">
        <v>1.4748518845329637</v>
      </c>
    </row>
    <row r="73" spans="1:12" s="110" customFormat="1" ht="15" customHeight="1" x14ac:dyDescent="0.2">
      <c r="A73" s="120"/>
      <c r="B73" s="119"/>
      <c r="C73" s="258"/>
      <c r="D73" s="267" t="s">
        <v>199</v>
      </c>
      <c r="E73" s="113">
        <v>40.917431192660551</v>
      </c>
      <c r="F73" s="115">
        <v>5575</v>
      </c>
      <c r="G73" s="114">
        <v>5507</v>
      </c>
      <c r="H73" s="114">
        <v>5467</v>
      </c>
      <c r="I73" s="114">
        <v>5503</v>
      </c>
      <c r="J73" s="140">
        <v>5422</v>
      </c>
      <c r="K73" s="114">
        <v>153</v>
      </c>
      <c r="L73" s="116">
        <v>2.8218369605311695</v>
      </c>
    </row>
    <row r="74" spans="1:12" s="110" customFormat="1" ht="15" customHeight="1" x14ac:dyDescent="0.2">
      <c r="A74" s="120"/>
      <c r="B74" s="119"/>
      <c r="C74" s="258"/>
      <c r="D74" s="110" t="s">
        <v>204</v>
      </c>
      <c r="E74" s="113">
        <v>7.2922339614421086</v>
      </c>
      <c r="F74" s="115">
        <v>1339</v>
      </c>
      <c r="G74" s="114">
        <v>1321</v>
      </c>
      <c r="H74" s="114">
        <v>1301</v>
      </c>
      <c r="I74" s="114">
        <v>1274</v>
      </c>
      <c r="J74" s="140">
        <v>1261</v>
      </c>
      <c r="K74" s="114">
        <v>78</v>
      </c>
      <c r="L74" s="116">
        <v>6.1855670103092786</v>
      </c>
    </row>
    <row r="75" spans="1:12" s="110" customFormat="1" ht="15" customHeight="1" x14ac:dyDescent="0.2">
      <c r="A75" s="120"/>
      <c r="B75" s="119"/>
      <c r="C75" s="258"/>
      <c r="D75" s="267" t="s">
        <v>198</v>
      </c>
      <c r="E75" s="113">
        <v>61.314413741598209</v>
      </c>
      <c r="F75" s="115">
        <v>821</v>
      </c>
      <c r="G75" s="114">
        <v>807</v>
      </c>
      <c r="H75" s="114">
        <v>801</v>
      </c>
      <c r="I75" s="114">
        <v>783</v>
      </c>
      <c r="J75" s="140">
        <v>767</v>
      </c>
      <c r="K75" s="114">
        <v>54</v>
      </c>
      <c r="L75" s="116">
        <v>7.0404172099087354</v>
      </c>
    </row>
    <row r="76" spans="1:12" s="110" customFormat="1" ht="15" customHeight="1" x14ac:dyDescent="0.2">
      <c r="A76" s="120"/>
      <c r="B76" s="119"/>
      <c r="C76" s="258"/>
      <c r="D76" s="267" t="s">
        <v>199</v>
      </c>
      <c r="E76" s="113">
        <v>38.685586258401791</v>
      </c>
      <c r="F76" s="115">
        <v>518</v>
      </c>
      <c r="G76" s="114">
        <v>514</v>
      </c>
      <c r="H76" s="114">
        <v>500</v>
      </c>
      <c r="I76" s="114">
        <v>491</v>
      </c>
      <c r="J76" s="140">
        <v>494</v>
      </c>
      <c r="K76" s="114">
        <v>24</v>
      </c>
      <c r="L76" s="116">
        <v>4.8582995951417001</v>
      </c>
    </row>
    <row r="77" spans="1:12" s="110" customFormat="1" ht="15" customHeight="1" x14ac:dyDescent="0.2">
      <c r="A77" s="534"/>
      <c r="B77" s="119" t="s">
        <v>205</v>
      </c>
      <c r="C77" s="268"/>
      <c r="D77" s="182"/>
      <c r="E77" s="113">
        <v>6.4575044394991794</v>
      </c>
      <c r="F77" s="115">
        <v>11491</v>
      </c>
      <c r="G77" s="114">
        <v>11356</v>
      </c>
      <c r="H77" s="114">
        <v>11748</v>
      </c>
      <c r="I77" s="114">
        <v>11722</v>
      </c>
      <c r="J77" s="140">
        <v>11790</v>
      </c>
      <c r="K77" s="114">
        <v>-299</v>
      </c>
      <c r="L77" s="116">
        <v>-2.5360474978795589</v>
      </c>
    </row>
    <row r="78" spans="1:12" s="110" customFormat="1" ht="15" customHeight="1" x14ac:dyDescent="0.2">
      <c r="A78" s="120"/>
      <c r="B78" s="119"/>
      <c r="C78" s="268" t="s">
        <v>106</v>
      </c>
      <c r="D78" s="182"/>
      <c r="E78" s="113">
        <v>63.910886780959011</v>
      </c>
      <c r="F78" s="115">
        <v>7344</v>
      </c>
      <c r="G78" s="114">
        <v>7335</v>
      </c>
      <c r="H78" s="114">
        <v>7617</v>
      </c>
      <c r="I78" s="114">
        <v>7624</v>
      </c>
      <c r="J78" s="140">
        <v>7658</v>
      </c>
      <c r="K78" s="114">
        <v>-314</v>
      </c>
      <c r="L78" s="116">
        <v>-4.1002872812744844</v>
      </c>
    </row>
    <row r="79" spans="1:12" s="110" customFormat="1" ht="15" customHeight="1" x14ac:dyDescent="0.2">
      <c r="A79" s="123"/>
      <c r="B79" s="124"/>
      <c r="C79" s="260" t="s">
        <v>107</v>
      </c>
      <c r="D79" s="261"/>
      <c r="E79" s="125">
        <v>36.089113219040989</v>
      </c>
      <c r="F79" s="143">
        <v>4147</v>
      </c>
      <c r="G79" s="144">
        <v>4021</v>
      </c>
      <c r="H79" s="144">
        <v>4131</v>
      </c>
      <c r="I79" s="144">
        <v>4098</v>
      </c>
      <c r="J79" s="145">
        <v>4132</v>
      </c>
      <c r="K79" s="144">
        <v>15</v>
      </c>
      <c r="L79" s="146">
        <v>0.36302032913843174</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177948</v>
      </c>
      <c r="E11" s="114">
        <v>178179</v>
      </c>
      <c r="F11" s="114">
        <v>179939</v>
      </c>
      <c r="G11" s="114">
        <v>177795</v>
      </c>
      <c r="H11" s="140">
        <v>177320</v>
      </c>
      <c r="I11" s="115">
        <v>628</v>
      </c>
      <c r="J11" s="116">
        <v>0.35416196706519287</v>
      </c>
    </row>
    <row r="12" spans="1:15" s="110" customFormat="1" ht="24.95" customHeight="1" x14ac:dyDescent="0.2">
      <c r="A12" s="193" t="s">
        <v>132</v>
      </c>
      <c r="B12" s="194" t="s">
        <v>133</v>
      </c>
      <c r="C12" s="113">
        <v>0.64400836199339129</v>
      </c>
      <c r="D12" s="115">
        <v>1146</v>
      </c>
      <c r="E12" s="114">
        <v>1015</v>
      </c>
      <c r="F12" s="114">
        <v>1178</v>
      </c>
      <c r="G12" s="114">
        <v>1210</v>
      </c>
      <c r="H12" s="140">
        <v>1123</v>
      </c>
      <c r="I12" s="115">
        <v>23</v>
      </c>
      <c r="J12" s="116">
        <v>2.048085485307213</v>
      </c>
    </row>
    <row r="13" spans="1:15" s="110" customFormat="1" ht="24.95" customHeight="1" x14ac:dyDescent="0.2">
      <c r="A13" s="193" t="s">
        <v>134</v>
      </c>
      <c r="B13" s="199" t="s">
        <v>214</v>
      </c>
      <c r="C13" s="113">
        <v>1.5734933800885651</v>
      </c>
      <c r="D13" s="115">
        <v>2800</v>
      </c>
      <c r="E13" s="114">
        <v>2764</v>
      </c>
      <c r="F13" s="114">
        <v>2779</v>
      </c>
      <c r="G13" s="114">
        <v>2737</v>
      </c>
      <c r="H13" s="140">
        <v>2713</v>
      </c>
      <c r="I13" s="115">
        <v>87</v>
      </c>
      <c r="J13" s="116">
        <v>3.2067821599705124</v>
      </c>
    </row>
    <row r="14" spans="1:15" s="287" customFormat="1" ht="24" customHeight="1" x14ac:dyDescent="0.2">
      <c r="A14" s="193" t="s">
        <v>215</v>
      </c>
      <c r="B14" s="199" t="s">
        <v>137</v>
      </c>
      <c r="C14" s="113">
        <v>32.762380021129765</v>
      </c>
      <c r="D14" s="115">
        <v>58300</v>
      </c>
      <c r="E14" s="114">
        <v>59267</v>
      </c>
      <c r="F14" s="114">
        <v>59894</v>
      </c>
      <c r="G14" s="114">
        <v>59686</v>
      </c>
      <c r="H14" s="140">
        <v>59836</v>
      </c>
      <c r="I14" s="115">
        <v>-1536</v>
      </c>
      <c r="J14" s="116">
        <v>-2.5670165117989172</v>
      </c>
      <c r="K14" s="110"/>
      <c r="L14" s="110"/>
      <c r="M14" s="110"/>
      <c r="N14" s="110"/>
      <c r="O14" s="110"/>
    </row>
    <row r="15" spans="1:15" s="110" customFormat="1" ht="24.75" customHeight="1" x14ac:dyDescent="0.2">
      <c r="A15" s="193" t="s">
        <v>216</v>
      </c>
      <c r="B15" s="199" t="s">
        <v>217</v>
      </c>
      <c r="C15" s="113">
        <v>3.8056061321284869</v>
      </c>
      <c r="D15" s="115">
        <v>6772</v>
      </c>
      <c r="E15" s="114">
        <v>6890</v>
      </c>
      <c r="F15" s="114">
        <v>6931</v>
      </c>
      <c r="G15" s="114">
        <v>6857</v>
      </c>
      <c r="H15" s="140">
        <v>6778</v>
      </c>
      <c r="I15" s="115">
        <v>-6</v>
      </c>
      <c r="J15" s="116">
        <v>-8.8521687813514313E-2</v>
      </c>
    </row>
    <row r="16" spans="1:15" s="287" customFormat="1" ht="24.95" customHeight="1" x14ac:dyDescent="0.2">
      <c r="A16" s="193" t="s">
        <v>218</v>
      </c>
      <c r="B16" s="199" t="s">
        <v>141</v>
      </c>
      <c r="C16" s="113">
        <v>24.509969204486705</v>
      </c>
      <c r="D16" s="115">
        <v>43615</v>
      </c>
      <c r="E16" s="114">
        <v>44550</v>
      </c>
      <c r="F16" s="114">
        <v>45075</v>
      </c>
      <c r="G16" s="114">
        <v>45058</v>
      </c>
      <c r="H16" s="140">
        <v>45326</v>
      </c>
      <c r="I16" s="115">
        <v>-1711</v>
      </c>
      <c r="J16" s="116">
        <v>-3.7748753474826811</v>
      </c>
      <c r="K16" s="110"/>
      <c r="L16" s="110"/>
      <c r="M16" s="110"/>
      <c r="N16" s="110"/>
      <c r="O16" s="110"/>
    </row>
    <row r="17" spans="1:15" s="110" customFormat="1" ht="24.95" customHeight="1" x14ac:dyDescent="0.2">
      <c r="A17" s="193" t="s">
        <v>219</v>
      </c>
      <c r="B17" s="199" t="s">
        <v>220</v>
      </c>
      <c r="C17" s="113">
        <v>4.4468046845145777</v>
      </c>
      <c r="D17" s="115">
        <v>7913</v>
      </c>
      <c r="E17" s="114">
        <v>7827</v>
      </c>
      <c r="F17" s="114">
        <v>7888</v>
      </c>
      <c r="G17" s="114">
        <v>7771</v>
      </c>
      <c r="H17" s="140">
        <v>7732</v>
      </c>
      <c r="I17" s="115">
        <v>181</v>
      </c>
      <c r="J17" s="116">
        <v>2.3409208484221415</v>
      </c>
    </row>
    <row r="18" spans="1:15" s="287" customFormat="1" ht="24.95" customHeight="1" x14ac:dyDescent="0.2">
      <c r="A18" s="201" t="s">
        <v>144</v>
      </c>
      <c r="B18" s="202" t="s">
        <v>145</v>
      </c>
      <c r="C18" s="113">
        <v>6.8396385460921172</v>
      </c>
      <c r="D18" s="115">
        <v>12171</v>
      </c>
      <c r="E18" s="114">
        <v>12047</v>
      </c>
      <c r="F18" s="114">
        <v>12399</v>
      </c>
      <c r="G18" s="114">
        <v>12119</v>
      </c>
      <c r="H18" s="140">
        <v>12105</v>
      </c>
      <c r="I18" s="115">
        <v>66</v>
      </c>
      <c r="J18" s="116">
        <v>0.54522924411400253</v>
      </c>
      <c r="K18" s="110"/>
      <c r="L18" s="110"/>
      <c r="M18" s="110"/>
      <c r="N18" s="110"/>
      <c r="O18" s="110"/>
    </row>
    <row r="19" spans="1:15" s="110" customFormat="1" ht="24.95" customHeight="1" x14ac:dyDescent="0.2">
      <c r="A19" s="193" t="s">
        <v>146</v>
      </c>
      <c r="B19" s="199" t="s">
        <v>147</v>
      </c>
      <c r="C19" s="113">
        <v>12.582889383415379</v>
      </c>
      <c r="D19" s="115">
        <v>22391</v>
      </c>
      <c r="E19" s="114">
        <v>22025</v>
      </c>
      <c r="F19" s="114">
        <v>22014</v>
      </c>
      <c r="G19" s="114">
        <v>21551</v>
      </c>
      <c r="H19" s="140">
        <v>21531</v>
      </c>
      <c r="I19" s="115">
        <v>860</v>
      </c>
      <c r="J19" s="116">
        <v>3.9942408620129117</v>
      </c>
    </row>
    <row r="20" spans="1:15" s="287" customFormat="1" ht="24.95" customHeight="1" x14ac:dyDescent="0.2">
      <c r="A20" s="193" t="s">
        <v>148</v>
      </c>
      <c r="B20" s="199" t="s">
        <v>149</v>
      </c>
      <c r="C20" s="113">
        <v>4.2259536493807177</v>
      </c>
      <c r="D20" s="115">
        <v>7520</v>
      </c>
      <c r="E20" s="114">
        <v>7766</v>
      </c>
      <c r="F20" s="114">
        <v>8008</v>
      </c>
      <c r="G20" s="114">
        <v>7913</v>
      </c>
      <c r="H20" s="140">
        <v>7844</v>
      </c>
      <c r="I20" s="115">
        <v>-324</v>
      </c>
      <c r="J20" s="116">
        <v>-4.1305456399796023</v>
      </c>
      <c r="K20" s="110"/>
      <c r="L20" s="110"/>
      <c r="M20" s="110"/>
      <c r="N20" s="110"/>
      <c r="O20" s="110"/>
    </row>
    <row r="21" spans="1:15" s="110" customFormat="1" ht="24.95" customHeight="1" x14ac:dyDescent="0.2">
      <c r="A21" s="201" t="s">
        <v>150</v>
      </c>
      <c r="B21" s="202" t="s">
        <v>151</v>
      </c>
      <c r="C21" s="113">
        <v>2.5833389529525479</v>
      </c>
      <c r="D21" s="115">
        <v>4597</v>
      </c>
      <c r="E21" s="114">
        <v>4626</v>
      </c>
      <c r="F21" s="114">
        <v>4799</v>
      </c>
      <c r="G21" s="114">
        <v>4790</v>
      </c>
      <c r="H21" s="140">
        <v>4646</v>
      </c>
      <c r="I21" s="115">
        <v>-49</v>
      </c>
      <c r="J21" s="116">
        <v>-1.0546706844597504</v>
      </c>
    </row>
    <row r="22" spans="1:15" s="110" customFormat="1" ht="24.95" customHeight="1" x14ac:dyDescent="0.2">
      <c r="A22" s="201" t="s">
        <v>152</v>
      </c>
      <c r="B22" s="199" t="s">
        <v>153</v>
      </c>
      <c r="C22" s="113">
        <v>0.87497471171353425</v>
      </c>
      <c r="D22" s="115">
        <v>1557</v>
      </c>
      <c r="E22" s="114">
        <v>1551</v>
      </c>
      <c r="F22" s="114">
        <v>1567</v>
      </c>
      <c r="G22" s="114">
        <v>1612</v>
      </c>
      <c r="H22" s="140">
        <v>1593</v>
      </c>
      <c r="I22" s="115">
        <v>-36</v>
      </c>
      <c r="J22" s="116">
        <v>-2.2598870056497176</v>
      </c>
    </row>
    <row r="23" spans="1:15" s="110" customFormat="1" ht="24.95" customHeight="1" x14ac:dyDescent="0.2">
      <c r="A23" s="193" t="s">
        <v>154</v>
      </c>
      <c r="B23" s="199" t="s">
        <v>155</v>
      </c>
      <c r="C23" s="113">
        <v>2.2354845235686831</v>
      </c>
      <c r="D23" s="115">
        <v>3978</v>
      </c>
      <c r="E23" s="114">
        <v>3936</v>
      </c>
      <c r="F23" s="114">
        <v>3924</v>
      </c>
      <c r="G23" s="114">
        <v>3865</v>
      </c>
      <c r="H23" s="140">
        <v>3917</v>
      </c>
      <c r="I23" s="115">
        <v>61</v>
      </c>
      <c r="J23" s="116">
        <v>1.5573142711258616</v>
      </c>
    </row>
    <row r="24" spans="1:15" s="110" customFormat="1" ht="24.95" customHeight="1" x14ac:dyDescent="0.2">
      <c r="A24" s="193" t="s">
        <v>156</v>
      </c>
      <c r="B24" s="199" t="s">
        <v>221</v>
      </c>
      <c r="C24" s="113">
        <v>3.7089486816373323</v>
      </c>
      <c r="D24" s="115">
        <v>6600</v>
      </c>
      <c r="E24" s="114">
        <v>6590</v>
      </c>
      <c r="F24" s="114">
        <v>6587</v>
      </c>
      <c r="G24" s="114">
        <v>6383</v>
      </c>
      <c r="H24" s="140">
        <v>6418</v>
      </c>
      <c r="I24" s="115">
        <v>182</v>
      </c>
      <c r="J24" s="116">
        <v>2.8357743845434715</v>
      </c>
    </row>
    <row r="25" spans="1:15" s="110" customFormat="1" ht="24.95" customHeight="1" x14ac:dyDescent="0.2">
      <c r="A25" s="193" t="s">
        <v>222</v>
      </c>
      <c r="B25" s="204" t="s">
        <v>159</v>
      </c>
      <c r="C25" s="113">
        <v>2.9435565446085374</v>
      </c>
      <c r="D25" s="115">
        <v>5238</v>
      </c>
      <c r="E25" s="114">
        <v>4952</v>
      </c>
      <c r="F25" s="114">
        <v>5028</v>
      </c>
      <c r="G25" s="114">
        <v>4991</v>
      </c>
      <c r="H25" s="140">
        <v>4876</v>
      </c>
      <c r="I25" s="115">
        <v>362</v>
      </c>
      <c r="J25" s="116">
        <v>7.4241181296144383</v>
      </c>
    </row>
    <row r="26" spans="1:15" s="110" customFormat="1" ht="24.95" customHeight="1" x14ac:dyDescent="0.2">
      <c r="A26" s="201">
        <v>782.78300000000002</v>
      </c>
      <c r="B26" s="203" t="s">
        <v>160</v>
      </c>
      <c r="C26" s="113">
        <v>0.89351945512172093</v>
      </c>
      <c r="D26" s="115">
        <v>1590</v>
      </c>
      <c r="E26" s="114">
        <v>1629</v>
      </c>
      <c r="F26" s="114">
        <v>1865</v>
      </c>
      <c r="G26" s="114">
        <v>1831</v>
      </c>
      <c r="H26" s="140">
        <v>1761</v>
      </c>
      <c r="I26" s="115">
        <v>-171</v>
      </c>
      <c r="J26" s="116">
        <v>-9.7103918228279387</v>
      </c>
    </row>
    <row r="27" spans="1:15" s="110" customFormat="1" ht="24.95" customHeight="1" x14ac:dyDescent="0.2">
      <c r="A27" s="193" t="s">
        <v>161</v>
      </c>
      <c r="B27" s="199" t="s">
        <v>223</v>
      </c>
      <c r="C27" s="113">
        <v>4.8744577067457913</v>
      </c>
      <c r="D27" s="115">
        <v>8674</v>
      </c>
      <c r="E27" s="114">
        <v>8661</v>
      </c>
      <c r="F27" s="114">
        <v>8663</v>
      </c>
      <c r="G27" s="114">
        <v>8452</v>
      </c>
      <c r="H27" s="140">
        <v>8334</v>
      </c>
      <c r="I27" s="115">
        <v>340</v>
      </c>
      <c r="J27" s="116">
        <v>4.0796736261099111</v>
      </c>
    </row>
    <row r="28" spans="1:15" s="110" customFormat="1" ht="24.95" customHeight="1" x14ac:dyDescent="0.2">
      <c r="A28" s="193" t="s">
        <v>163</v>
      </c>
      <c r="B28" s="199" t="s">
        <v>164</v>
      </c>
      <c r="C28" s="113">
        <v>3.3048980601074471</v>
      </c>
      <c r="D28" s="115">
        <v>5881</v>
      </c>
      <c r="E28" s="114">
        <v>5863</v>
      </c>
      <c r="F28" s="114">
        <v>5835</v>
      </c>
      <c r="G28" s="114">
        <v>5859</v>
      </c>
      <c r="H28" s="140">
        <v>5830</v>
      </c>
      <c r="I28" s="115">
        <v>51</v>
      </c>
      <c r="J28" s="116">
        <v>0.87478559176672388</v>
      </c>
    </row>
    <row r="29" spans="1:15" s="110" customFormat="1" ht="24.95" customHeight="1" x14ac:dyDescent="0.2">
      <c r="A29" s="193">
        <v>86</v>
      </c>
      <c r="B29" s="199" t="s">
        <v>165</v>
      </c>
      <c r="C29" s="113">
        <v>10.664351383550251</v>
      </c>
      <c r="D29" s="115">
        <v>18977</v>
      </c>
      <c r="E29" s="114">
        <v>18969</v>
      </c>
      <c r="F29" s="114">
        <v>18795</v>
      </c>
      <c r="G29" s="114">
        <v>18460</v>
      </c>
      <c r="H29" s="140">
        <v>18479</v>
      </c>
      <c r="I29" s="115">
        <v>498</v>
      </c>
      <c r="J29" s="116">
        <v>2.6949510254883924</v>
      </c>
    </row>
    <row r="30" spans="1:15" s="110" customFormat="1" ht="24.95" customHeight="1" x14ac:dyDescent="0.2">
      <c r="A30" s="193">
        <v>87.88</v>
      </c>
      <c r="B30" s="204" t="s">
        <v>166</v>
      </c>
      <c r="C30" s="113">
        <v>6.827275383819992</v>
      </c>
      <c r="D30" s="115">
        <v>12149</v>
      </c>
      <c r="E30" s="114">
        <v>12121</v>
      </c>
      <c r="F30" s="114">
        <v>12105</v>
      </c>
      <c r="G30" s="114">
        <v>11912</v>
      </c>
      <c r="H30" s="140">
        <v>11872</v>
      </c>
      <c r="I30" s="115">
        <v>277</v>
      </c>
      <c r="J30" s="116">
        <v>2.3332210242587603</v>
      </c>
    </row>
    <row r="31" spans="1:15" s="110" customFormat="1" ht="24.95" customHeight="1" x14ac:dyDescent="0.2">
      <c r="A31" s="193" t="s">
        <v>167</v>
      </c>
      <c r="B31" s="199" t="s">
        <v>168</v>
      </c>
      <c r="C31" s="113">
        <v>2.4608312540742241</v>
      </c>
      <c r="D31" s="115">
        <v>4379</v>
      </c>
      <c r="E31" s="114">
        <v>4397</v>
      </c>
      <c r="F31" s="114">
        <v>4499</v>
      </c>
      <c r="G31" s="114">
        <v>4424</v>
      </c>
      <c r="H31" s="140">
        <v>4442</v>
      </c>
      <c r="I31" s="115">
        <v>-63</v>
      </c>
      <c r="J31" s="116">
        <v>-1.4182800540297162</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0.64400836199339129</v>
      </c>
      <c r="D34" s="115">
        <v>1146</v>
      </c>
      <c r="E34" s="114">
        <v>1015</v>
      </c>
      <c r="F34" s="114">
        <v>1178</v>
      </c>
      <c r="G34" s="114">
        <v>1210</v>
      </c>
      <c r="H34" s="140">
        <v>1123</v>
      </c>
      <c r="I34" s="115">
        <v>23</v>
      </c>
      <c r="J34" s="116">
        <v>2.048085485307213</v>
      </c>
    </row>
    <row r="35" spans="1:10" s="110" customFormat="1" ht="24.95" customHeight="1" x14ac:dyDescent="0.2">
      <c r="A35" s="292" t="s">
        <v>171</v>
      </c>
      <c r="B35" s="293" t="s">
        <v>172</v>
      </c>
      <c r="C35" s="113">
        <v>41.175511947310447</v>
      </c>
      <c r="D35" s="115">
        <v>73271</v>
      </c>
      <c r="E35" s="114">
        <v>74078</v>
      </c>
      <c r="F35" s="114">
        <v>75072</v>
      </c>
      <c r="G35" s="114">
        <v>74542</v>
      </c>
      <c r="H35" s="140">
        <v>74654</v>
      </c>
      <c r="I35" s="115">
        <v>-1383</v>
      </c>
      <c r="J35" s="116">
        <v>-1.8525464141238246</v>
      </c>
    </row>
    <row r="36" spans="1:10" s="110" customFormat="1" ht="24.95" customHeight="1" x14ac:dyDescent="0.2">
      <c r="A36" s="294" t="s">
        <v>173</v>
      </c>
      <c r="B36" s="295" t="s">
        <v>174</v>
      </c>
      <c r="C36" s="125">
        <v>58.18047969069616</v>
      </c>
      <c r="D36" s="143">
        <v>103531</v>
      </c>
      <c r="E36" s="144">
        <v>103086</v>
      </c>
      <c r="F36" s="144">
        <v>103689</v>
      </c>
      <c r="G36" s="144">
        <v>102043</v>
      </c>
      <c r="H36" s="145">
        <v>101543</v>
      </c>
      <c r="I36" s="143">
        <v>1988</v>
      </c>
      <c r="J36" s="146">
        <v>1.9577912805412485</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2020-09-28T08:55:24Z</dcterms:created>
  <dcterms:modified xsi:type="dcterms:W3CDTF">2020-09-28T10:34:35Z</dcterms:modified>
</cp:coreProperties>
</file>