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B44" i="24"/>
  <c r="J44" i="24" s="1"/>
  <c r="M43" i="24"/>
  <c r="K43" i="24"/>
  <c r="H43" i="24"/>
  <c r="G43" i="24"/>
  <c r="F43" i="24"/>
  <c r="E43" i="24"/>
  <c r="D43" i="24"/>
  <c r="C43" i="24"/>
  <c r="I43" i="24" s="1"/>
  <c r="B43" i="24"/>
  <c r="J43" i="24" s="1"/>
  <c r="K42" i="24"/>
  <c r="I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16" i="24"/>
  <c r="H16" i="24"/>
  <c r="F16" i="24"/>
  <c r="D16" i="24"/>
  <c r="J16" i="24"/>
  <c r="F19" i="24"/>
  <c r="D19" i="24"/>
  <c r="J19" i="24"/>
  <c r="H19" i="24"/>
  <c r="K19" i="24"/>
  <c r="K32" i="24"/>
  <c r="J32" i="24"/>
  <c r="H32" i="24"/>
  <c r="F32" i="24"/>
  <c r="D32" i="24"/>
  <c r="F35" i="24"/>
  <c r="D35" i="24"/>
  <c r="J35" i="24"/>
  <c r="H35" i="24"/>
  <c r="K35" i="24"/>
  <c r="M8" i="24"/>
  <c r="E8" i="24"/>
  <c r="L8" i="24"/>
  <c r="G8" i="24"/>
  <c r="I8" i="24"/>
  <c r="C14" i="24"/>
  <c r="C6" i="24"/>
  <c r="G17" i="24"/>
  <c r="L17" i="24"/>
  <c r="I17" i="24"/>
  <c r="E17" i="24"/>
  <c r="M17" i="24"/>
  <c r="M30" i="24"/>
  <c r="E30" i="24"/>
  <c r="L30" i="24"/>
  <c r="I30" i="24"/>
  <c r="G30" i="24"/>
  <c r="G33" i="24"/>
  <c r="L33" i="24"/>
  <c r="I33" i="24"/>
  <c r="E33" i="24"/>
  <c r="M33" i="24"/>
  <c r="D7" i="24"/>
  <c r="J7" i="24"/>
  <c r="H7" i="24"/>
  <c r="K7" i="24"/>
  <c r="F7"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K8" i="24"/>
  <c r="H8" i="24"/>
  <c r="F8" i="24"/>
  <c r="D8" i="24"/>
  <c r="J8" i="24"/>
  <c r="B14" i="24"/>
  <c r="B6" i="24"/>
  <c r="D17" i="24"/>
  <c r="J17" i="24"/>
  <c r="H17" i="24"/>
  <c r="K17" i="24"/>
  <c r="F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D9" i="24"/>
  <c r="J9" i="24"/>
  <c r="H9" i="24"/>
  <c r="K9" i="24"/>
  <c r="F9" i="24"/>
  <c r="K24" i="24"/>
  <c r="J24" i="24"/>
  <c r="H24" i="24"/>
  <c r="F24" i="24"/>
  <c r="D24" i="24"/>
  <c r="F27" i="24"/>
  <c r="D27" i="24"/>
  <c r="J27" i="24"/>
  <c r="H27" i="24"/>
  <c r="K27" i="24"/>
  <c r="M22" i="24"/>
  <c r="E22" i="24"/>
  <c r="L22" i="24"/>
  <c r="I22" i="24"/>
  <c r="G22" i="24"/>
  <c r="G25" i="24"/>
  <c r="L25" i="24"/>
  <c r="I25" i="24"/>
  <c r="E25" i="24"/>
  <c r="M25" i="24"/>
  <c r="C45" i="24"/>
  <c r="C3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M35" i="24"/>
  <c r="E35" i="24"/>
  <c r="D15" i="24"/>
  <c r="J15" i="24"/>
  <c r="H15" i="24"/>
  <c r="K15" i="24"/>
  <c r="F15" i="24"/>
  <c r="K28" i="24"/>
  <c r="J28" i="24"/>
  <c r="H28" i="24"/>
  <c r="F28" i="24"/>
  <c r="D28" i="24"/>
  <c r="F31" i="24"/>
  <c r="D31" i="24"/>
  <c r="J31" i="24"/>
  <c r="H31" i="24"/>
  <c r="K31" i="24"/>
  <c r="M26" i="24"/>
  <c r="E26" i="24"/>
  <c r="L26" i="24"/>
  <c r="I26" i="24"/>
  <c r="G26" i="24"/>
  <c r="G29" i="24"/>
  <c r="L29" i="24"/>
  <c r="I29" i="24"/>
  <c r="M29" i="24"/>
  <c r="E29" i="24"/>
  <c r="M44" i="24"/>
  <c r="E44" i="24"/>
  <c r="L44" i="24"/>
  <c r="I44" i="24"/>
  <c r="G44"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H40" i="24"/>
  <c r="L41" i="24"/>
  <c r="H42" i="24"/>
  <c r="L43" i="24"/>
  <c r="H44" i="24"/>
  <c r="I78" i="24" l="1"/>
  <c r="I79" i="24"/>
  <c r="M6" i="24"/>
  <c r="E6" i="24"/>
  <c r="L6" i="24"/>
  <c r="I6" i="24"/>
  <c r="G6" i="24"/>
  <c r="M14" i="24"/>
  <c r="E14" i="24"/>
  <c r="L14" i="24"/>
  <c r="I14" i="24"/>
  <c r="G14" i="24"/>
  <c r="H39" i="24"/>
  <c r="F39" i="24"/>
  <c r="D39" i="24"/>
  <c r="K39" i="24"/>
  <c r="J39" i="24"/>
  <c r="H45" i="24"/>
  <c r="F45" i="24"/>
  <c r="D45" i="24"/>
  <c r="K45" i="24"/>
  <c r="J45" i="24"/>
  <c r="K79" i="24"/>
  <c r="K78" i="24"/>
  <c r="I45" i="24"/>
  <c r="M45" i="24"/>
  <c r="E45" i="24"/>
  <c r="L45" i="24"/>
  <c r="G45" i="24"/>
  <c r="K6" i="24"/>
  <c r="H6" i="24"/>
  <c r="F6" i="24"/>
  <c r="D6" i="24"/>
  <c r="J6" i="24"/>
  <c r="J79" i="24"/>
  <c r="J78" i="24"/>
  <c r="I39" i="24"/>
  <c r="L39" i="24"/>
  <c r="M39" i="24"/>
  <c r="G39" i="24"/>
  <c r="E39" i="24"/>
  <c r="K14" i="24"/>
  <c r="H14" i="24"/>
  <c r="F14" i="24"/>
  <c r="D14" i="24"/>
  <c r="J14" i="24"/>
  <c r="I83" i="24" l="1"/>
  <c r="I82" i="24"/>
  <c r="I81" i="24"/>
</calcChain>
</file>

<file path=xl/sharedStrings.xml><?xml version="1.0" encoding="utf-8"?>
<sst xmlns="http://schemas.openxmlformats.org/spreadsheetml/2006/main" count="1670" uniqueCount="521">
  <si>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</si>
  <si>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</si>
  <si>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</si>
  <si>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</si>
  <si>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</si>
  <si>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</si>
  <si>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</si>
  <si>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</si>
  <si>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</si>
  <si>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</si>
  <si>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</si>
  <si>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</si>
  <si>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</si>
  <si>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Weiden (751)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</si>
  <si>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</si>
  <si>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</si>
  <si>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</si>
  <si>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</si>
  <si>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</si>
  <si>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</si>
  <si>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</si>
  <si>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</si>
  <si>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</si>
  <si>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</si>
  <si>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</si>
  <si>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</si>
  <si>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</si>
  <si>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</si>
  <si>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</si>
  <si>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</si>
  <si>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</si>
  <si>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</si>
  <si>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</si>
  <si>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</si>
  <si>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</si>
  <si>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</si>
  <si>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</si>
  <si>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</si>
  <si>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</si>
  <si>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</si>
  <si>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</si>
  <si>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</si>
  <si>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</si>
  <si>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</si>
  <si>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</si>
  <si>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</si>
  <si>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</si>
  <si>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</si>
  <si>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</si>
  <si>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</si>
  <si>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</si>
  <si>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</si>
  <si>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</si>
  <si>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</si>
  <si>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</si>
  <si>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</si>
  <si>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</si>
  <si>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</si>
  <si>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</si>
  <si>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</si>
  <si>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</si>
  <si>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</si>
  <si>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</si>
  <si>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</si>
  <si>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</si>
  <si>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</si>
  <si>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</si>
  <si>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</si>
  <si>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</si>
  <si>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</si>
  <si>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</si>
  <si>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</si>
  <si>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</si>
  <si>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</si>
  <si>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</si>
  <si>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</si>
  <si>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</si>
  <si>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</si>
  <si>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</si>
  <si>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</si>
  <si>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</si>
  <si>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</si>
  <si>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</si>
  <si>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</si>
  <si>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</si>
  <si>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</si>
  <si>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</si>
  <si>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</si>
  <si>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</si>
  <si>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</si>
  <si>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</si>
  <si>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</si>
  <si>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Weiden (751);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</si>
  <si>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</si>
  <si>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</si>
  <si>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</si>
  <si>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</si>
  <si>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</si>
  <si>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</si>
  <si>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</si>
  <si>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</si>
  <si>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</si>
  <si>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</si>
  <si>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</si>
  <si>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</si>
  <si>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</si>
  <si>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</si>
  <si>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</si>
  <si>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</si>
  <si>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</si>
  <si>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</si>
  <si>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</si>
  <si>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</si>
  <si>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</si>
  <si>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</si>
  <si>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</si>
  <si>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</si>
  <si>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</si>
  <si>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</si>
  <si>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</si>
  <si>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</si>
  <si>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</si>
  <si>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</si>
  <si>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</si>
  <si>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</si>
  <si>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</si>
  <si>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</si>
  <si>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</si>
  <si>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</si>
  <si>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</si>
  <si>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</si>
  <si>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</si>
  <si>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</si>
  <si>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</si>
  <si>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</si>
  <si>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</si>
  <si>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</si>
  <si>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</si>
  <si>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</si>
  <si>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</si>
  <si>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</si>
  <si>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</si>
  <si>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</si>
  <si>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</si>
  <si>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</si>
  <si>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</si>
  <si>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</si>
  <si>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</si>
  <si>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</si>
  <si>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</si>
  <si>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</si>
  <si>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</si>
  <si>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</si>
  <si>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</si>
  <si>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</si>
  <si>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</si>
  <si>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</si>
  <si>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</si>
  <si>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</si>
  <si>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</si>
  <si>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</si>
  <si>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</si>
  <si>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</si>
  <si>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</si>
  <si>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</si>
  <si>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</si>
  <si>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</si>
  <si>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</si>
  <si>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</si>
  <si>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</si>
  <si>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</si>
  <si>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</si>
  <si>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</si>
  <si>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</si>
  <si>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</si>
  <si>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</si>
  <si>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</si>
  <si>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</si>
  <si>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</si>
  <si>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</si>
  <si>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</si>
  <si>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</si>
  <si>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</si>
  <si>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Weiden (751)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</si>
  <si>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</si>
  <si>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</si>
  <si>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</si>
  <si>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</si>
  <si>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</si>
  <si>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</si>
  <si>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</si>
  <si>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</si>
  <si>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</si>
  <si>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</si>
  <si>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</si>
  <si>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</si>
  <si>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</si>
  <si>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</si>
  <si>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</si>
  <si>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</si>
  <si>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</si>
  <si>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</si>
  <si>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</si>
  <si>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</si>
  <si>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</si>
  <si>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</si>
  <si>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</si>
  <si>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</si>
  <si>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</si>
  <si>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</si>
  <si>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</si>
  <si>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</si>
  <si>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</si>
  <si>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</si>
  <si>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</si>
  <si>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</si>
  <si>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</si>
  <si>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</si>
  <si>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</si>
  <si>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</si>
  <si>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</si>
  <si>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</si>
  <si>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</si>
  <si>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</si>
  <si>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</si>
  <si>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</si>
  <si>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</si>
  <si>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</si>
  <si>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</si>
  <si>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</si>
  <si>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</si>
  <si>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</si>
  <si>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</si>
  <si>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</si>
  <si>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</si>
  <si>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</si>
  <si>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</si>
  <si>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</si>
  <si>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</si>
  <si>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</si>
  <si>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</si>
  <si>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</si>
  <si>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</si>
  <si>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</si>
  <si>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</si>
  <si>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</si>
  <si>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</si>
  <si>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</si>
  <si>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</si>
  <si>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</si>
  <si>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</si>
  <si>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</si>
  <si>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</si>
  <si>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</si>
  <si>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</si>
  <si>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</si>
  <si>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</si>
  <si>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</si>
  <si>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</si>
  <si>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</si>
  <si>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</si>
  <si>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</si>
  <si>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</si>
  <si>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</si>
  <si>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</si>
  <si>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</si>
  <si>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</si>
  <si>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</si>
  <si>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</si>
  <si>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</si>
  <si>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</si>
  <si>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</si>
  <si>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</si>
  <si>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</si>
  <si>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</si>
  <si>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</si>
  <si>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</si>
  <si>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</si>
  <si>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</si>
  <si>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</si>
  <si>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</si>
  <si>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</si>
  <si>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</si>
  <si>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</si>
  <si>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</si>
  <si>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</si>
  <si>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</si>
  <si>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</si>
  <si>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</si>
  <si>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</si>
  <si>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</si>
  <si>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</si>
  <si>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</si>
  <si>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</si>
  <si>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</si>
  <si>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</si>
  <si>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</si>
  <si>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</si>
  <si>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</si>
  <si>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</si>
  <si>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</si>
  <si>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</si>
  <si>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</si>
  <si>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</si>
  <si>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</si>
  <si>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</si>
  <si>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</si>
  <si>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</si>
  <si>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</si>
  <si>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</si>
  <si>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</si>
  <si>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</si>
  <si>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</si>
  <si>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</si>
  <si>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</si>
  <si>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</si>
  <si>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</si>
  <si>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</si>
  <si>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</si>
  <si>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</si>
  <si>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</si>
  <si>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</si>
  <si>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</si>
  <si>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</si>
  <si>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</si>
  <si>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</si>
  <si>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</si>
  <si>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Weiden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</si>
  <si>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</si>
  <si>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</si>
  <si>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</si>
  <si>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</si>
  <si>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</si>
  <si>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</si>
  <si>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</si>
  <si>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</si>
  <si>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</si>
  <si>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</si>
  <si>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</si>
  <si>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</si>
  <si>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</si>
  <si>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</si>
  <si>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</si>
  <si>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</si>
  <si>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</si>
  <si>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</si>
  <si>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</si>
  <si>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</si>
  <si>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</si>
  <si>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</si>
  <si>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</si>
  <si>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</si>
  <si>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</si>
  <si>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</si>
  <si>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</si>
  <si>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</si>
  <si>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</si>
  <si>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</si>
  <si>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</si>
  <si>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</si>
  <si>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</si>
  <si>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</si>
  <si>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</si>
  <si>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</si>
  <si>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</si>
  <si>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</si>
  <si>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</si>
  <si>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</si>
  <si>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</si>
  <si>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</si>
  <si>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</si>
  <si>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</si>
  <si>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</si>
  <si>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</si>
  <si>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Weiden (751);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</si>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</sst>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{66A0656F-F183-423C-BF4E-3F58A8FE075D}</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1AE2-400D-AA4A-5858A03B2A6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{68AD3983-AA36-499B-825E-CFF3BD4E3AA3}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AE2-400D-AA4A-5858A03B2A6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{FCD7EFDA-F22F-41FB-905E-7ECE2348190C}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AE2-400D-AA4A-5858A03B2A6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{BD3E9E8B-BB17-4708-B050-74476F91BA14}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AE2-400D-AA4A-5858A03B2A6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0.77248738618569857</c:v>
                </c:pt>
                <c:pt idx="1">
                  <c:v>1.0013227114154917</c:v>
                </c:pt>
                <c:pt idx="2">
                  <c:v>1.1186464311118853</c:v>
                </c:pt>
                <c:pt idx="3">
                  <c:v>1.0875687030768</c:v>
                </c:pt>
              </c:numCache>
            </c:numRef>
          </c:val>
          <c:extLst>
            <c:ext xmlns:c16="http://schemas.microsoft.com/office/drawing/2014/chart" uri="{C3380CC4-5D6E-409C-BE32-E72D297353CC}">
              <c16:uniqueId val="{00000004-1AE2-400D-AA4A-5858A03B2A6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{21793635-9937-4B9A-866B-EB53885DF28E}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AE2-400D-AA4A-5858A03B2A6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{D909FDDF-994D-44B9-9A5F-167FE8ECB408}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AE2-400D-AA4A-5858A03B2A6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{4F2B5C66-6B3C-4C6D-9509-BBB75B65DE5A}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AE2-400D-AA4A-5858A03B2A6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{9BA71279-104E-4127-8FB9-3F6578E98BE1}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AE2-400D-AA4A-5858A03B2A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E2-400D-AA4A-5858A03B2A6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E2-400D-AA4A-5858A03B2A6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{0AA77BB1-03CF-47C8-A6F6-7DA0FA30F898}</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F6E5-4CD3-9221-38895BE9A12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{CF4B86ED-B60E-4F95-8122-93439BC12603}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6E5-4CD3-9221-38895BE9A12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{B9907AA3-8064-41F2-9EE8-AD21BAE7A685}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6E5-4CD3-9221-38895BE9A12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{A4600590-2385-4739-A6F9-AD02220C3205}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6E5-4CD3-9221-38895BE9A1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-2.4316392602599337</c:v>
                </c:pt>
                <c:pt idx="1">
                  <c:v>-1.8915068707011207</c:v>
                </c:pt>
                <c:pt idx="2">
                  <c:v>-2.7637010795899166</c:v>
                </c:pt>
                <c:pt idx="3">
                  <c:v>-2.8655893304673015</c:v>
                </c:pt>
              </c:numCache>
            </c:numRef>
          </c:val>
          <c:extLst>
            <c:ext xmlns:c16="http://schemas.microsoft.com/office/drawing/2014/chart" uri="{C3380CC4-5D6E-409C-BE32-E72D297353CC}">
              <c16:uniqueId val="{00000004-F6E5-4CD3-9221-38895BE9A12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{92B13157-7BB0-4634-9AAC-C5EBFC1EB43D}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6E5-4CD3-9221-38895BE9A12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{988575BB-9B80-44FB-A3C3-3836A57C6896}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6E5-4CD3-9221-38895BE9A12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{B165578B-017E-485E-A04B-01B2E2842D6E}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6E5-4CD3-9221-38895BE9A12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{A1F22DE0-EAB1-4FDA-93F5-BF2A944F8EB1}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6E5-4CD3-9221-38895BE9A1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6E5-4CD3-9221-38895BE9A12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6E5-4CD3-9221-38895BE9A12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{3E55C487-9637-4461-A7A7-2876B50AC524}</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9167-4DF9-A542-8693863A155B}"/>
                </c:ext>
              </c:extLst>
            </c:dLbl>
            <c:dLbl>
              <c:idx val="1"/>
              <c:tx>
                <c:strRef>
                  <c:f>Daten_Diagramme!$D$15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{FA4CDC30-0F88-4735-854F-4AD0BAA6B230}</c15:txfldGUID>
                      <c15:f>Daten_Diagramme!$D$15</c15:f>
                      <c15:dlblFieldTableCache>
                        <c:ptCount val="1"/>
                        <c:pt idx="0">
                          <c:v>5.1</c:v>
                        </c:pt>
                      </c15:dlblFieldTableCache>
                    </c15:dlblFTEntry>
                  </c15:dlblFieldTable>
                  <c15:showDataLabelsRange val="0"/>
                </c:ext>
                <c:ext xmlns:c16="http://schemas.microsoft.com/office/drawing/2014/chart" uri="{C3380CC4-5D6E-409C-BE32-E72D297353CC}">
                  <c16:uniqueId val="{00000001-9167-4DF9-A542-8693863A155B}"/>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{34444055-72FD-407B-96AB-54D9AE90B761}</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9167-4DF9-A542-8693863A155B}"/>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{D31B9836-A276-44EC-8A10-6DDCBFA56316}</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9167-4DF9-A542-8693863A155B}"/>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{DA0F9F9E-30D0-45A1-82A1-96FBABFA3755}</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9167-4DF9-A542-8693863A155B}"/>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{386BDCE2-3015-4488-A1DA-D7E677D8BA28}</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9167-4DF9-A542-8693863A155B}"/>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{9116E973-3E5A-4F5F-9616-01BBA3B20D69}</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9167-4DF9-A542-8693863A155B}"/>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{BBC841BF-812F-400E-BCC4-B755C3042ADB}</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9167-4DF9-A542-8693863A155B}"/>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{81D88903-A52F-431A-B1D3-8D462648B3EF}</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9167-4DF9-A542-8693863A155B}"/>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{786918AF-A538-49A9-887D-90BE06D27914}</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9167-4DF9-A542-8693863A155B}"/>
                </c:ext>
              </c:extLst>
            </c:dLbl>
            <c:dLbl>
              <c:idx val="10"/>
              <c:tx>
                <c:strRef>
                  <c:f>Daten_Diagramme!$D$24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{B4ED012F-ABB1-4E71-980B-3EF29E2C85D6}</c15:txfldGUID>
                      <c15:f>Daten_Diagramme!$D$24</c15:f>
                      <c15:dlblFieldTableCache>
                        <c:ptCount val="1"/>
                        <c:pt idx="0">
                          <c:v>7.0</c:v>
                        </c:pt>
                      </c15:dlblFieldTableCache>
                    </c15:dlblFTEntry>
                  </c15:dlblFieldTable>
                  <c15:showDataLabelsRange val="0"/>
                </c:ext>
                <c:ext xmlns:c16="http://schemas.microsoft.com/office/drawing/2014/chart" uri="{C3380CC4-5D6E-409C-BE32-E72D297353CC}">
                  <c16:uniqueId val="{0000000A-9167-4DF9-A542-8693863A155B}"/>
                </c:ext>
              </c:extLst>
            </c:dLbl>
            <c:dLbl>
              <c:idx val="11"/>
              <c:tx>
                <c:strRef>
                  <c:f>Daten_Diagramme!$D$25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{CFE38ED8-489F-45B4-B11A-D0B1FBB78471}</c15:txfldGUID>
                      <c15:f>Daten_Diagramme!$D$25</c15:f>
                      <c15:dlblFieldTableCache>
                        <c:ptCount val="1"/>
                        <c:pt idx="0">
                          <c:v>6.9</c:v>
                        </c:pt>
                      </c15:dlblFieldTableCache>
                    </c15:dlblFTEntry>
                  </c15:dlblFieldTable>
                  <c15:showDataLabelsRange val="0"/>
                </c:ext>
                <c:ext xmlns:c16="http://schemas.microsoft.com/office/drawing/2014/chart" uri="{C3380CC4-5D6E-409C-BE32-E72D297353CC}">
                  <c16:uniqueId val="{0000000B-9167-4DF9-A542-8693863A155B}"/>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{3176C1C8-A0E7-4CE9-9B46-858420DF0225}</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9167-4DF9-A542-8693863A155B}"/>
                </c:ext>
              </c:extLst>
            </c:dLbl>
            <c:dLbl>
              <c:idx val="13"/>
              <c:tx>
                <c:strRef>
                  <c:f>Daten_Diagramme!$D$27</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{113FFDB4-6942-47E1-A6B2-D9DF068C2A3C}</c15:txfldGUID>
                      <c15:f>Daten_Diagramme!$D$27</c15:f>
                      <c15:dlblFieldTableCache>
                        <c:ptCount val="1"/>
                        <c:pt idx="0">
                          <c:v>11.7</c:v>
                        </c:pt>
                      </c15:dlblFieldTableCache>
                    </c15:dlblFTEntry>
                  </c15:dlblFieldTable>
                  <c15:showDataLabelsRange val="0"/>
                </c:ext>
                <c:ext xmlns:c16="http://schemas.microsoft.com/office/drawing/2014/chart" uri="{C3380CC4-5D6E-409C-BE32-E72D297353CC}">
                  <c16:uniqueId val="{0000000D-9167-4DF9-A542-8693863A155B}"/>
                </c:ext>
              </c:extLst>
            </c:dLbl>
            <c:dLbl>
              <c:idx val="14"/>
              <c:tx>
                <c:strRef>
                  <c:f>Daten_Diagramme!$D$28</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{13778144-3C22-4310-8285-48D7CC567FEC}</c15:txfldGUID>
                      <c15:f>Daten_Diagramme!$D$28</c15:f>
                      <c15:dlblFieldTableCache>
                        <c:ptCount val="1"/>
                        <c:pt idx="0">
                          <c:v>16.6</c:v>
                        </c:pt>
                      </c15:dlblFieldTableCache>
                    </c15:dlblFTEntry>
                  </c15:dlblFieldTable>
                  <c15:showDataLabelsRange val="0"/>
                </c:ext>
                <c:ext xmlns:c16="http://schemas.microsoft.com/office/drawing/2014/chart" uri="{C3380CC4-5D6E-409C-BE32-E72D297353CC}">
                  <c16:uniqueId val="{0000000E-9167-4DF9-A542-8693863A155B}"/>
                </c:ext>
              </c:extLst>
            </c:dLbl>
            <c:dLbl>
              <c:idx val="15"/>
              <c:tx>
                <c:strRef>
                  <c:f>Daten_Diagramme!$D$29</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{3138890E-D0AA-47D8-83B3-FCA6EFAD861D}</c15:txfldGUID>
                      <c15:f>Daten_Diagramme!$D$29</c15:f>
                      <c15:dlblFieldTableCache>
                        <c:ptCount val="1"/>
                        <c:pt idx="0">
                          <c:v>-14.5</c:v>
                        </c:pt>
                      </c15:dlblFieldTableCache>
                    </c15:dlblFTEntry>
                  </c15:dlblFieldTable>
                  <c15:showDataLabelsRange val="0"/>
                </c:ext>
                <c:ext xmlns:c16="http://schemas.microsoft.com/office/drawing/2014/chart" uri="{C3380CC4-5D6E-409C-BE32-E72D297353CC}">
                  <c16:uniqueId val="{0000000F-9167-4DF9-A542-8693863A155B}"/>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{C0AA0072-4CF8-4097-A3D2-7D3F9178033D}</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9167-4DF9-A542-8693863A155B}"/>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{B89A48C9-5435-4A12-977C-AEA2848DE1BD}</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9167-4DF9-A542-8693863A155B}"/>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{F085F7AA-74BA-4EEA-8BDF-B6902F81682E}</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9167-4DF9-A542-8693863A155B}"/>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{9975BD75-BF8F-4D69-B78F-86C1A6AA6EA9}</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9167-4DF9-A542-8693863A155B}"/>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{0088C533-0BC7-47AF-921F-59C17D3417A5}</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9167-4DF9-A542-8693863A155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{D00FB054-7CF0-4001-9E7C-A0086913ABCC}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167-4DF9-A542-8693863A155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{FDBB8D18-4C6B-4263-9DDC-CB7276382833}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167-4DF9-A542-8693863A155B}"/>
                </c:ext>
              </c:extLst>
            </c:dLbl>
            <c:dLbl>
              <c:idx val="23"/>
              <c:tx>
                <c:strRef>
                  <c:f>Daten_Diagramme!$D$37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{953F5CDF-5F9D-40F4-9196-C1C0122A48B5}</c15:txfldGUID>
                      <c15:f>Daten_Diagramme!$D$37</c15:f>
                      <c15:dlblFieldTableCache>
                        <c:ptCount val="1"/>
                        <c:pt idx="0">
                          <c:v>5.1</c:v>
                        </c:pt>
                      </c15:dlblFieldTableCache>
                    </c15:dlblFTEntry>
                  </c15:dlblFieldTable>
                  <c15:showDataLabelsRange val="0"/>
                </c:ext>
                <c:ext xmlns:c16="http://schemas.microsoft.com/office/drawing/2014/chart" uri="{C3380CC4-5D6E-409C-BE32-E72D297353CC}">
                  <c16:uniqueId val="{00000017-9167-4DF9-A542-8693863A155B}"/>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{2EF95B72-37BA-4903-ACD3-8328A108969B}</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9167-4DF9-A542-8693863A155B}"/>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{B97633C4-9BA9-4008-AABE-87F3369118CD}</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9167-4DF9-A542-8693863A155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{6660C1F0-E3C5-4D1F-9372-E6A5935D8086}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167-4DF9-A542-8693863A155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{DF051028-46B9-4220-854B-C07843855FBB}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167-4DF9-A542-8693863A155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{8D5859EE-9B6A-4E54-BA49-6846CD48493E}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167-4DF9-A542-8693863A155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{F4B5D161-1D06-42F4-B76B-23E753D11DC2}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167-4DF9-A542-8693863A155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{20A05D61-676C-4E28-847D-65146B50B05C}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167-4DF9-A542-8693863A155B}"/>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{4CE848F0-1853-4FFC-9BC1-CB455F75A922}</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9167-4DF9-A542-8693863A15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0.77248738618569857</c:v>
                </c:pt>
                <c:pt idx="1">
                  <c:v>5.1460361613351875</c:v>
                </c:pt>
                <c:pt idx="2">
                  <c:v>0.56550424128180965</c:v>
                </c:pt>
                <c:pt idx="3">
                  <c:v>-0.97550401040537615</c:v>
                </c:pt>
                <c:pt idx="4">
                  <c:v>-2.9688273132112815</c:v>
                </c:pt>
                <c:pt idx="5">
                  <c:v>-0.97304947809164355</c:v>
                </c:pt>
                <c:pt idx="6">
                  <c:v>0.22458451864051504</c:v>
                </c:pt>
                <c:pt idx="7">
                  <c:v>1.9597989949748744</c:v>
                </c:pt>
                <c:pt idx="8">
                  <c:v>-1.2644889357218125</c:v>
                </c:pt>
                <c:pt idx="9">
                  <c:v>-2.1733073279465032</c:v>
                </c:pt>
                <c:pt idx="10">
                  <c:v>7.0389761489237932</c:v>
                </c:pt>
                <c:pt idx="11">
                  <c:v>6.8620443173695493</c:v>
                </c:pt>
                <c:pt idx="12">
                  <c:v>0.15447991761071062</c:v>
                </c:pt>
                <c:pt idx="13">
                  <c:v>11.709874745120885</c:v>
                </c:pt>
                <c:pt idx="14">
                  <c:v>16.607414931437276</c:v>
                </c:pt>
                <c:pt idx="15">
                  <c:v>-14.485165794066317</c:v>
                </c:pt>
                <c:pt idx="16">
                  <c:v>1.9921802271457829</c:v>
                </c:pt>
                <c:pt idx="17">
                  <c:v>1.4505893019038985</c:v>
                </c:pt>
                <c:pt idx="18">
                  <c:v>1.1696843454574588</c:v>
                </c:pt>
                <c:pt idx="19">
                  <c:v>1.8236600063431652</c:v>
                </c:pt>
                <c:pt idx="20">
                  <c:v>-0.31113876789047917</c:v>
                </c:pt>
                <c:pt idx="21">
                  <c:v>0</c:v>
                </c:pt>
                <c:pt idx="23">
                  <c:v>5.1460361613351875</c:v>
                </c:pt>
                <c:pt idx="24">
                  <c:v>-0.42352127690224439</c:v>
                </c:pt>
                <c:pt idx="25">
                  <c:v>1.527950065961762</c:v>
                </c:pt>
              </c:numCache>
            </c:numRef>
          </c:val>
          <c:extLst>
            <c:ext xmlns:c16="http://schemas.microsoft.com/office/drawing/2014/chart" uri="{C3380CC4-5D6E-409C-BE32-E72D297353CC}">
              <c16:uniqueId val="{00000020-9167-4DF9-A542-8693863A155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{7D8EB6FF-E52A-47C5-AFC6-50C436B01353}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167-4DF9-A542-8693863A155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{0564771E-4492-4CD3-AB1C-B09BDC35593F}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167-4DF9-A542-8693863A155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{F95A9DFF-5425-4E75-8B2C-7F84D615D2CF}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167-4DF9-A542-8693863A155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{A2BD247D-4843-4BE4-8825-38EE510DD186}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167-4DF9-A542-8693863A155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{886EC545-7228-43DF-88B3-37A4C27212E9}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167-4DF9-A542-8693863A155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{B3D6013B-5FA9-42A4-905B-5F091CDD837E}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167-4DF9-A542-8693863A155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{96FD64DC-83C9-40F1-B122-DE4C7DED10CD}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167-4DF9-A542-8693863A155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{A98763D0-9D39-4DED-9E9B-770A7D6DB8CC}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167-4DF9-A542-8693863A155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{90E6D386-DDDE-4CFF-BB6C-0EAFEA2F339E}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167-4DF9-A542-8693863A155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{D1154990-7980-4E4B-85AC-ED7D5ECD42F3}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167-4DF9-A542-8693863A155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{A9940848-5E60-44C8-9C96-D1B742A4CDD3}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167-4DF9-A542-8693863A155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{7CE13F92-0562-4CCB-8C9D-1810701992A3}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167-4DF9-A542-8693863A155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{43B1486A-9CF6-4CEC-9F70-7A1330C57193}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167-4DF9-A542-8693863A155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{120D09BE-848C-401C-B451-EDE9E677789F}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167-4DF9-A542-8693863A155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{3B83C904-1B44-42C9-B83D-6DF2342A13C0}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167-4DF9-A542-8693863A155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{77C86AA8-FAB2-4436-AB1B-7055891EA527}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167-4DF9-A542-8693863A155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{B3E93942-AC1C-43C8-AD48-03504384CE97}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167-4DF9-A542-8693863A155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{0B2DF00D-BF8E-4B52-9D0A-3496E8426F5B}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167-4DF9-A542-8693863A155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{F35C9634-1B79-4D96-9C07-CAED1B822B5A}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167-4DF9-A542-8693863A155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{99C91B4E-DD2E-4BE5-A92A-5A3C2A238350}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167-4DF9-A542-8693863A155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{3494BC47-8C73-4BCA-B967-4AC273DC2897}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167-4DF9-A542-8693863A155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{DB2F8169-AA2D-402A-AA83-7BB97F6C5E72}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167-4DF9-A542-8693863A155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{AE58C1D8-7752-48C2-A4D2-744C88B2CB20}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167-4DF9-A542-8693863A155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{F7BB698B-0610-499F-B331-0D3928269199}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167-4DF9-A542-8693863A155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{88AAE559-E84A-427D-BB0C-0D993F861EB2}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167-4DF9-A542-8693863A155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{A346D739-3A89-4EA9-8844-0A5ADCE768F9}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167-4DF9-A542-8693863A155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{BF364BF9-6F40-4FC8-BDF8-5734B3C46050}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167-4DF9-A542-8693863A155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{94552717-D2B9-409F-8CB4-FF788238B190}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167-4DF9-A542-8693863A155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{5C997D7A-3B36-439A-9507-3EB530287277}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167-4DF9-A542-8693863A155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{68D479ED-12EF-4CB5-9668-9D5BF145AA67}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167-4DF9-A542-8693863A155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{59B22392-CB57-4F26-81B9-7FC11F838740}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167-4DF9-A542-8693863A155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{5F946C83-DA58-47AF-AA24-BE8FFD885717}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167-4DF9-A542-8693863A15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167-4DF9-A542-8693863A155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167-4DF9-A542-8693863A155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{B3BBA10E-59E8-4229-8021-B5BEF980EB23}</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FD8E-411E-9602-E00F5227D064}"/>
                </c:ext>
              </c:extLst>
            </c:dLbl>
            <c:dLbl>
              <c:idx val="1"/>
              <c:tx>
                <c:strRef>
                  <c:f>Daten_Diagramme!$E$15</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{110CC3BE-BBAA-4449-BDA6-81BAC1544DE0}</c15:txfldGUID>
                      <c15:f>Daten_Diagramme!$E$15</c15:f>
                      <c15:dlblFieldTableCache>
                        <c:ptCount val="1"/>
                        <c:pt idx="0">
                          <c:v>15.7</c:v>
                        </c:pt>
                      </c15:dlblFieldTableCache>
                    </c15:dlblFTEntry>
                  </c15:dlblFieldTable>
                  <c15:showDataLabelsRange val="0"/>
                </c:ext>
                <c:ext xmlns:c16="http://schemas.microsoft.com/office/drawing/2014/chart" uri="{C3380CC4-5D6E-409C-BE32-E72D297353CC}">
                  <c16:uniqueId val="{00000001-FD8E-411E-9602-E00F5227D064}"/>
                </c:ext>
              </c:extLst>
            </c:dLbl>
            <c:dLbl>
              <c:idx val="2"/>
              <c:tx>
                <c:strRef>
                  <c:f>Daten_Diagramme!$E$16</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{7064CC1F-F640-4D8D-B400-D920989F7B58}</c15:txfldGUID>
                      <c15:f>Daten_Diagramme!$E$16</c15:f>
                      <c15:dlblFieldTableCache>
                        <c:ptCount val="1"/>
                        <c:pt idx="0">
                          <c:v>12.8</c:v>
                        </c:pt>
                      </c15:dlblFieldTableCache>
                    </c15:dlblFTEntry>
                  </c15:dlblFieldTable>
                  <c15:showDataLabelsRange val="0"/>
                </c:ext>
                <c:ext xmlns:c16="http://schemas.microsoft.com/office/drawing/2014/chart" uri="{C3380CC4-5D6E-409C-BE32-E72D297353CC}">
                  <c16:uniqueId val="{00000002-FD8E-411E-9602-E00F5227D064}"/>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{E812263C-29A1-41E4-B1BF-6EA0A2FBD8AD}</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FD8E-411E-9602-E00F5227D064}"/>
                </c:ext>
              </c:extLst>
            </c:dLbl>
            <c:dLbl>
              <c:idx val="4"/>
              <c:tx>
                <c:strRef>
                  <c:f>Daten_Diagramme!$E$18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{1CF93E94-EF4A-472E-9D50-9D1E146F5897}</c15:txfldGUID>
                      <c15:f>Daten_Diagramme!$E$18</c15:f>
                      <c15:dlblFieldTableCache>
                        <c:ptCount val="1"/>
                        <c:pt idx="0">
                          <c:v>-6.5</c:v>
                        </c:pt>
                      </c15:dlblFieldTableCache>
                    </c15:dlblFTEntry>
                  </c15:dlblFieldTable>
                  <c15:showDataLabelsRange val="0"/>
                </c:ext>
                <c:ext xmlns:c16="http://schemas.microsoft.com/office/drawing/2014/chart" uri="{C3380CC4-5D6E-409C-BE32-E72D297353CC}">
                  <c16:uniqueId val="{00000004-FD8E-411E-9602-E00F5227D064}"/>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{7A382C49-F374-4227-89DD-EED17EED5F89}</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FD8E-411E-9602-E00F5227D064}"/>
                </c:ext>
              </c:extLst>
            </c:dLbl>
            <c:dLbl>
              <c:idx val="6"/>
              <c:tx>
                <c:strRef>
                  <c:f>Daten_Diagramme!$E$20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{20AF3BC4-7715-4EAE-AEE6-B9D33DAE8703}</c15:txfldGUID>
                      <c15:f>Daten_Diagramme!$E$20</c15:f>
                      <c15:dlblFieldTableCache>
                        <c:ptCount val="1"/>
                        <c:pt idx="0">
                          <c:v>1.3</c:v>
                        </c:pt>
                      </c15:dlblFieldTableCache>
                    </c15:dlblFTEntry>
                  </c15:dlblFieldTable>
                  <c15:showDataLabelsRange val="0"/>
                </c:ext>
                <c:ext xmlns:c16="http://schemas.microsoft.com/office/drawing/2014/chart" uri="{C3380CC4-5D6E-409C-BE32-E72D297353CC}">
                  <c16:uniqueId val="{00000006-FD8E-411E-9602-E00F5227D064}"/>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{5FDA8462-68BA-4137-B848-403F33DCBD0A}</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FD8E-411E-9602-E00F5227D064}"/>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{DFBB3DA1-DF15-44ED-A72A-6807EC1E2EB5}</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FD8E-411E-9602-E00F5227D064}"/>
                </c:ext>
              </c:extLst>
            </c:dLbl>
            <c:dLbl>
              <c:idx val="9"/>
              <c:tx>
                <c:strRef>
                  <c:f>Daten_Diagramme!$E$23</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{32FF1802-8555-468F-8EA9-E221F49EFE1F}</c15:txfldGUID>
                      <c15:f>Daten_Diagramme!$E$23</c15:f>
                      <c15:dlblFieldTableCache>
                        <c:ptCount val="1"/>
                        <c:pt idx="0">
                          <c:v>-7.7</c:v>
                        </c:pt>
                      </c15:dlblFieldTableCache>
                    </c15:dlblFTEntry>
                  </c15:dlblFieldTable>
                  <c15:showDataLabelsRange val="0"/>
                </c:ext>
                <c:ext xmlns:c16="http://schemas.microsoft.com/office/drawing/2014/chart" uri="{C3380CC4-5D6E-409C-BE32-E72D297353CC}">
                  <c16:uniqueId val="{00000009-FD8E-411E-9602-E00F5227D064}"/>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{2494D224-6B81-49A1-BF1A-9286DC230ADB}</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FD8E-411E-9602-E00F5227D064}"/>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{E7A493C4-D804-4B07-8C60-43ACC47F1F1D}</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FD8E-411E-9602-E00F5227D064}"/>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{F86B72D1-171E-47DC-9660-73D82CB5AA30}</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FD8E-411E-9602-E00F5227D064}"/>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{CBE67F41-3727-4D3D-B04D-FC91E1BFD80B}</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FD8E-411E-9602-E00F5227D064}"/>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{E32B0C8C-8461-44F2-9DBE-EAE8A3171962}</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FD8E-411E-9602-E00F5227D064}"/>
                </c:ext>
              </c:extLst>
            </c:dLbl>
            <c:dLbl>
              <c:idx val="15"/>
              <c:tx>
                <c:strRef>
                  <c:f>Daten_Diagramme!$E$29</c:f>
                  <c:strCache>
                    <c:ptCount val="1"/>
                    <c:pt idx="0">
                      <c:v>-16.5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{AAE2EA56-A177-4AA2-86C3-8ABB30A71AE7}</c15:txfldGUID>
                      <c15:f>Daten_Diagramme!$E$29</c15:f>
                      <c15:dlblFieldTableCache>
                        <c:ptCount val="1"/>
                        <c:pt idx="0">
                          <c:v>-16.5</c:v>
                        </c:pt>
                      </c15:dlblFieldTableCache>
                    </c15:dlblFTEntry>
                  </c15:dlblFieldTable>
                  <c15:showDataLabelsRange val="0"/>
                </c:ext>
                <c:ext xmlns:c16="http://schemas.microsoft.com/office/drawing/2014/chart" uri="{C3380CC4-5D6E-409C-BE32-E72D297353CC}">
                  <c16:uniqueId val="{0000000F-FD8E-411E-9602-E00F5227D064}"/>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{6E22BAAB-8D9D-48AA-B67E-F9D0FBBC2E41}</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FD8E-411E-9602-E00F5227D064}"/>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{A32DF52E-E925-47EB-8F39-89B4161FC940}</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FD8E-411E-9602-E00F5227D064}"/>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{CA44E38E-382B-4347-AECD-51ADC378E218}</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FD8E-411E-9602-E00F5227D064}"/>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{1463BD7D-02EF-4C9B-9BD4-8BC93492A2FD}</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FD8E-411E-9602-E00F5227D064}"/>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{E1B8D217-5B6B-4884-9C6C-E4919AF452BA}</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FD8E-411E-9602-E00F5227D06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{17FAA29B-3E25-4D67-95C7-7476D2A1088D}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D8E-411E-9602-E00F5227D06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{A4955761-7760-4DC0-9CCC-5BFA3D1F130B}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D8E-411E-9602-E00F5227D064}"/>
                </c:ext>
              </c:extLst>
            </c:dLbl>
            <c:dLbl>
              <c:idx val="23"/>
              <c:tx>
                <c:strRef>
                  <c:f>Daten_Diagramme!$E$37</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{E0E9E8CC-6CF6-4533-B34E-6180C4CC9D8B}</c15:txfldGUID>
                      <c15:f>Daten_Diagramme!$E$37</c15:f>
                      <c15:dlblFieldTableCache>
                        <c:ptCount val="1"/>
                        <c:pt idx="0">
                          <c:v>15.7</c:v>
                        </c:pt>
                      </c15:dlblFieldTableCache>
                    </c15:dlblFTEntry>
                  </c15:dlblFieldTable>
                  <c15:showDataLabelsRange val="0"/>
                </c:ext>
                <c:ext xmlns:c16="http://schemas.microsoft.com/office/drawing/2014/chart" uri="{C3380CC4-5D6E-409C-BE32-E72D297353CC}">
                  <c16:uniqueId val="{00000017-FD8E-411E-9602-E00F5227D064}"/>
                </c:ext>
              </c:extLst>
            </c:dLbl>
            <c:dLbl>
              <c:idx val="24"/>
              <c:tx>
                <c:strRef>
                  <c:f>Daten_Diagramme!$E$38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{52F5DDF7-867A-4558-8B86-01D42BDCA292}</c15:txfldGUID>
                      <c15:f>Daten_Diagramme!$E$38</c15:f>
                      <c15:dlblFieldTableCache>
                        <c:ptCount val="1"/>
                        <c:pt idx="0">
                          <c:v>-1.1</c:v>
                        </c:pt>
                      </c15:dlblFieldTableCache>
                    </c15:dlblFTEntry>
                  </c15:dlblFieldTable>
                  <c15:showDataLabelsRange val="0"/>
                </c:ext>
                <c:ext xmlns:c16="http://schemas.microsoft.com/office/drawing/2014/chart" uri="{C3380CC4-5D6E-409C-BE32-E72D297353CC}">
                  <c16:uniqueId val="{00000018-FD8E-411E-9602-E00F5227D064}"/>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{061A5A7D-7F45-4AC1-A9AB-2CE6B41CCCED}</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FD8E-411E-9602-E00F5227D06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{9491925E-3A49-483A-AC10-56EDB257E140}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D8E-411E-9602-E00F5227D06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{14FC2069-3F8F-4233-81D8-1787D4B0C4F9}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D8E-411E-9602-E00F5227D06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{841B31C1-FACF-4544-AD49-5ED22439C0E5}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D8E-411E-9602-E00F5227D06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{33632277-C188-4022-ACEC-A507F8EEBC26}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D8E-411E-9602-E00F5227D06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{60743816-EDAD-4683-B039-F2E4B4748CAC}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D8E-411E-9602-E00F5227D064}"/>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{FD2713B8-C72E-409D-AD7B-95B310F7B67C}</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FD8E-411E-9602-E00F5227D0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-2.4316392602599337</c:v>
                </c:pt>
                <c:pt idx="1">
                  <c:v>15.74585635359116</c:v>
                </c:pt>
                <c:pt idx="2">
                  <c:v>12.834224598930481</c:v>
                </c:pt>
                <c:pt idx="3">
                  <c:v>-4.4425087108013939</c:v>
                </c:pt>
                <c:pt idx="4">
                  <c:v>-6.5420560747663554</c:v>
                </c:pt>
                <c:pt idx="5">
                  <c:v>-4.342723004694836</c:v>
                </c:pt>
                <c:pt idx="6">
                  <c:v>1.3368983957219251</c:v>
                </c:pt>
                <c:pt idx="7">
                  <c:v>4.3570669500531354</c:v>
                </c:pt>
                <c:pt idx="8">
                  <c:v>-0.49397962334053719</c:v>
                </c:pt>
                <c:pt idx="9">
                  <c:v>-7.7498300475866762</c:v>
                </c:pt>
                <c:pt idx="10">
                  <c:v>-8.5910652920962196</c:v>
                </c:pt>
                <c:pt idx="11">
                  <c:v>0</c:v>
                </c:pt>
                <c:pt idx="12">
                  <c:v>0.81967213114754101</c:v>
                </c:pt>
                <c:pt idx="13">
                  <c:v>-1.1164274322169059</c:v>
                </c:pt>
                <c:pt idx="14">
                  <c:v>3.1266846361185983</c:v>
                </c:pt>
                <c:pt idx="15">
                  <c:v>-16.455696202531644</c:v>
                </c:pt>
                <c:pt idx="16">
                  <c:v>-5.0314465408805029</c:v>
                </c:pt>
                <c:pt idx="17">
                  <c:v>5.942622950819672</c:v>
                </c:pt>
                <c:pt idx="18">
                  <c:v>4.1152263374485596</c:v>
                </c:pt>
                <c:pt idx="19">
                  <c:v>-3.8262668045501553</c:v>
                </c:pt>
                <c:pt idx="20">
                  <c:v>-4.3078412391093899</c:v>
                </c:pt>
                <c:pt idx="21">
                  <c:v>0</c:v>
                </c:pt>
                <c:pt idx="23">
                  <c:v>15.74585635359116</c:v>
                </c:pt>
                <c:pt idx="24">
                  <c:v>-1.080607476635514</c:v>
                </c:pt>
                <c:pt idx="25">
                  <c:v>-3.0663045937995022</c:v>
                </c:pt>
              </c:numCache>
            </c:numRef>
          </c:val>
          <c:extLst>
            <c:ext xmlns:c16="http://schemas.microsoft.com/office/drawing/2014/chart" uri="{C3380CC4-5D6E-409C-BE32-E72D297353CC}">
              <c16:uniqueId val="{00000020-FD8E-411E-9602-E00F5227D06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{7F984298-F807-46C7-AD27-D45F60701374}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D8E-411E-9602-E00F5227D06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{71C492D9-7082-45EF-9BFC-64CB5ED55C35}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D8E-411E-9602-E00F5227D06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{655EB850-6D71-4E57-B287-6CBAA39F4CA5}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D8E-411E-9602-E00F5227D06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{D1372CCF-2E63-4245-B993-02D7767F50C7}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D8E-411E-9602-E00F5227D06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{DFC805B6-EE0D-468F-9302-CC7CB26F3653}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D8E-411E-9602-E00F5227D06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{42D53D11-7F46-4E4C-B785-3D6499C5F12C}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D8E-411E-9602-E00F5227D06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{E2B86506-4C2D-42FD-A85B-EB4B19E9E085}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D8E-411E-9602-E00F5227D06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{E518CBA3-F9AB-4ED0-83EE-648424ED3AB0}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D8E-411E-9602-E00F5227D06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{F581EA1F-7759-4D8C-8233-18D53BD1C478}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D8E-411E-9602-E00F5227D06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{1FB0AFA4-58BD-4129-A369-BBB3EB53A93E}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D8E-411E-9602-E00F5227D06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{2C53BFD7-90BB-41A3-9267-6A8827346E5B}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D8E-411E-9602-E00F5227D06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{3468EB33-16E0-42B7-B80C-B7B0B6910114}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D8E-411E-9602-E00F5227D06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{7840230C-AB79-4F61-9148-C8A3ED62980F}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D8E-411E-9602-E00F5227D06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{3DAF3722-4D3A-4306-8500-B40E0F8A71E1}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D8E-411E-9602-E00F5227D06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{B5E8E72F-ECAD-4C6D-AD3F-526693D87E58}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D8E-411E-9602-E00F5227D06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{43D172CF-86CC-46E3-9510-03B0DE614F6D}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D8E-411E-9602-E00F5227D06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{E397A43E-8BB0-4EF8-B38E-B041311E5A32}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D8E-411E-9602-E00F5227D06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{EDB5C63A-13C2-40B1-8D5A-0E24535226C1}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D8E-411E-9602-E00F5227D06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{C2EEDBDB-9EC7-4E47-926C-CD5AB609FEB2}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D8E-411E-9602-E00F5227D06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{494EDC6A-3E97-4D7F-9714-29FAAC0D7882}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D8E-411E-9602-E00F5227D06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{639B7124-3C1F-4ACF-AE17-6CBD601449DC}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D8E-411E-9602-E00F5227D06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{62D286CB-AF31-4105-B6BD-742672FFC48E}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D8E-411E-9602-E00F5227D06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{81224694-7A60-40FA-9D49-1FFCAA4A4958}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D8E-411E-9602-E00F5227D06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{64F0ADCD-9D84-499E-917C-8B1DBE786439}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D8E-411E-9602-E00F5227D06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{817FA981-4A05-4C47-9212-FEC3A986D1C5}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D8E-411E-9602-E00F5227D06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{41D5BBAF-6DEF-4F36-87B6-523E28457805}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D8E-411E-9602-E00F5227D06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{3EB0B72B-61E2-4015-B80E-89387B36027B}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D8E-411E-9602-E00F5227D06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{6B3E5F2B-2003-4B74-9EC3-E73DA5274642}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D8E-411E-9602-E00F5227D06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{0BFBC3AA-BB77-4CE1-ABAA-17C10DCB1583}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D8E-411E-9602-E00F5227D06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{2B65EF26-06F3-4A6F-A4C4-D49A7E0B5A9C}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D8E-411E-9602-E00F5227D06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{3EDB7F67-524C-46F1-AF78-426247E80EF8}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D8E-411E-9602-E00F5227D06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{3910B35A-CC0C-432C-8EB6-02862E814CAE}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D8E-411E-9602-E00F5227D0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D8E-411E-9602-E00F5227D06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D8E-411E-9602-E00F5227D06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{E5B17E97-9BF3-4234-ABF5-9EEB1F71EE8B}</c15:txfldGUID>
                      <c15:f>Diagramm!$I$46</c15:f>
                      <c15:dlblFieldTableCache>
                        <c:ptCount val="1"/>
                      </c15:dlblFieldTableCache>
                    </c15:dlblFTEntry>
                  </c15:dlblFieldTable>
                  <c15:showDataLabelsRange val="0"/>
                </c:ext>
                <c:ext xmlns:c16="http://schemas.microsoft.com/office/drawing/2014/chart" uri="{C3380CC4-5D6E-409C-BE32-E72D297353CC}">
                  <c16:uniqueId val="{00000000-5643-4C10-83DC-DA72C4CB58C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{ADD8E777-0568-485D-8B61-723A88D60A9A}</c15:txfldGUID>
                      <c15:f>Diagramm!$I$47</c15:f>
                      <c15:dlblFieldTableCache>
                        <c:ptCount val="1"/>
                      </c15:dlblFieldTableCache>
                    </c15:dlblFTEntry>
                  </c15:dlblFieldTable>
                  <c15:showDataLabelsRange val="0"/>
                </c:ext>
                <c:ext xmlns:c16="http://schemas.microsoft.com/office/drawing/2014/chart" uri="{C3380CC4-5D6E-409C-BE32-E72D297353CC}">
                  <c16:uniqueId val="{00000001-5643-4C10-83DC-DA72C4CB58C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{C654D61E-5CAF-44E6-B014-E720A88DD8FC}</c15:txfldGUID>
                      <c15:f>Diagramm!$I$48</c15:f>
                      <c15:dlblFieldTableCache>
                        <c:ptCount val="1"/>
                      </c15:dlblFieldTableCache>
                    </c15:dlblFTEntry>
                  </c15:dlblFieldTable>
                  <c15:showDataLabelsRange val="0"/>
                </c:ext>
                <c:ext xmlns:c16="http://schemas.microsoft.com/office/drawing/2014/chart" uri="{C3380CC4-5D6E-409C-BE32-E72D297353CC}">
                  <c16:uniqueId val="{00000002-5643-4C10-83DC-DA72C4CB58C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{8BB51A0E-FC1B-446F-93F4-B2F5EE42C033}</c15:txfldGUID>
                      <c15:f>Diagramm!$I$49</c15:f>
                      <c15:dlblFieldTableCache>
                        <c:ptCount val="1"/>
                      </c15:dlblFieldTableCache>
                    </c15:dlblFTEntry>
                  </c15:dlblFieldTable>
                  <c15:showDataLabelsRange val="0"/>
                </c:ext>
                <c:ext xmlns:c16="http://schemas.microsoft.com/office/drawing/2014/chart" uri="{C3380CC4-5D6E-409C-BE32-E72D297353CC}">
                  <c16:uniqueId val="{00000003-5643-4C10-83DC-DA72C4CB58C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{1C605D75-6B63-4F80-9070-7B7608B866CE}</c15:txfldGUID>
                      <c15:f>Diagramm!$I$50</c15:f>
                      <c15:dlblFieldTableCache>
                        <c:ptCount val="1"/>
                      </c15:dlblFieldTableCache>
                    </c15:dlblFTEntry>
                  </c15:dlblFieldTable>
                  <c15:showDataLabelsRange val="0"/>
                </c:ext>
                <c:ext xmlns:c16="http://schemas.microsoft.com/office/drawing/2014/chart" uri="{C3380CC4-5D6E-409C-BE32-E72D297353CC}">
                  <c16:uniqueId val="{00000004-5643-4C10-83DC-DA72C4CB58C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{F659E6DE-1195-485B-A883-5FB05E4F29B4}</c15:txfldGUID>
                      <c15:f>Diagramm!$I$51</c15:f>
                      <c15:dlblFieldTableCache>
                        <c:ptCount val="1"/>
                      </c15:dlblFieldTableCache>
                    </c15:dlblFTEntry>
                  </c15:dlblFieldTable>
                  <c15:showDataLabelsRange val="0"/>
                </c:ext>
                <c:ext xmlns:c16="http://schemas.microsoft.com/office/drawing/2014/chart" uri="{C3380CC4-5D6E-409C-BE32-E72D297353CC}">
                  <c16:uniqueId val="{00000005-5643-4C10-83DC-DA72C4CB58C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{FF732FEE-80E8-4082-A845-BCB9D7EF6010}</c15:txfldGUID>
                      <c15:f>Diagramm!$I$52</c15:f>
                      <c15:dlblFieldTableCache>
                        <c:ptCount val="1"/>
                      </c15:dlblFieldTableCache>
                    </c15:dlblFTEntry>
                  </c15:dlblFieldTable>
                  <c15:showDataLabelsRange val="0"/>
                </c:ext>
                <c:ext xmlns:c16="http://schemas.microsoft.com/office/drawing/2014/chart" uri="{C3380CC4-5D6E-409C-BE32-E72D297353CC}">
                  <c16:uniqueId val="{00000006-5643-4C10-83DC-DA72C4CB58C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{39572DB3-7EFB-4B6A-93D4-E4F7C3C218B5}</c15:txfldGUID>
                      <c15:f>Diagramm!$I$53</c15:f>
                      <c15:dlblFieldTableCache>
                        <c:ptCount val="1"/>
                      </c15:dlblFieldTableCache>
                    </c15:dlblFTEntry>
                  </c15:dlblFieldTable>
                  <c15:showDataLabelsRange val="0"/>
                </c:ext>
                <c:ext xmlns:c16="http://schemas.microsoft.com/office/drawing/2014/chart" uri="{C3380CC4-5D6E-409C-BE32-E72D297353CC}">
                  <c16:uniqueId val="{00000007-5643-4C10-83DC-DA72C4CB58C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{04415672-4729-47FC-A2BC-7AE6C6C30E9D}</c15:txfldGUID>
                      <c15:f>Diagramm!$I$54</c15:f>
                      <c15:dlblFieldTableCache>
                        <c:ptCount val="1"/>
                      </c15:dlblFieldTableCache>
                    </c15:dlblFTEntry>
                  </c15:dlblFieldTable>
                  <c15:showDataLabelsRange val="0"/>
                </c:ext>
                <c:ext xmlns:c16="http://schemas.microsoft.com/office/drawing/2014/chart" uri="{C3380CC4-5D6E-409C-BE32-E72D297353CC}">
                  <c16:uniqueId val="{00000008-5643-4C10-83DC-DA72C4CB58C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{781BB3C4-ECA3-4E75-A8C9-829AC85C9564}</c15:txfldGUID>
                      <c15:f>Diagramm!$I$55</c15:f>
                      <c15:dlblFieldTableCache>
                        <c:ptCount val="1"/>
                      </c15:dlblFieldTableCache>
                    </c15:dlblFTEntry>
                  </c15:dlblFieldTable>
                  <c15:showDataLabelsRange val="0"/>
                </c:ext>
                <c:ext xmlns:c16="http://schemas.microsoft.com/office/drawing/2014/chart" uri="{C3380CC4-5D6E-409C-BE32-E72D297353CC}">
                  <c16:uniqueId val="{00000009-5643-4C10-83DC-DA72C4CB58C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{BBAAB4FF-7A17-4714-8CF8-61E36B996819}</c15:txfldGUID>
                      <c15:f>Diagramm!$I$56</c15:f>
                      <c15:dlblFieldTableCache>
                        <c:ptCount val="1"/>
                      </c15:dlblFieldTableCache>
                    </c15:dlblFTEntry>
                  </c15:dlblFieldTable>
                  <c15:showDataLabelsRange val="0"/>
                </c:ext>
                <c:ext xmlns:c16="http://schemas.microsoft.com/office/drawing/2014/chart" uri="{C3380CC4-5D6E-409C-BE32-E72D297353CC}">
                  <c16:uniqueId val="{0000000A-5643-4C10-83DC-DA72C4CB58C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{11BD173C-4CC2-4377-ADE3-8A3D2E0A9660}</c15:txfldGUID>
                      <c15:f>Diagramm!$I$57</c15:f>
                      <c15:dlblFieldTableCache>
                        <c:ptCount val="1"/>
                      </c15:dlblFieldTableCache>
                    </c15:dlblFTEntry>
                  </c15:dlblFieldTable>
                  <c15:showDataLabelsRange val="0"/>
                </c:ext>
                <c:ext xmlns:c16="http://schemas.microsoft.com/office/drawing/2014/chart" uri="{C3380CC4-5D6E-409C-BE32-E72D297353CC}">
                  <c16:uniqueId val="{0000000B-5643-4C10-83DC-DA72C4CB58C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{4028510C-1F7F-49E0-B335-D340CC378ED3}</c15:txfldGUID>
                      <c15:f>Diagramm!$I$58</c15:f>
                      <c15:dlblFieldTableCache>
                        <c:ptCount val="1"/>
                      </c15:dlblFieldTableCache>
                    </c15:dlblFTEntry>
                  </c15:dlblFieldTable>
                  <c15:showDataLabelsRange val="0"/>
                </c:ext>
                <c:ext xmlns:c16="http://schemas.microsoft.com/office/drawing/2014/chart" uri="{C3380CC4-5D6E-409C-BE32-E72D297353CC}">
                  <c16:uniqueId val="{0000000C-5643-4C10-83DC-DA72C4CB58C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{1F9B59BA-592B-44FF-BC7F-5A75A39BA0BF}</c15:txfldGUID>
                      <c15:f>Diagramm!$I$59</c15:f>
                      <c15:dlblFieldTableCache>
                        <c:ptCount val="1"/>
                      </c15:dlblFieldTableCache>
                    </c15:dlblFTEntry>
                  </c15:dlblFieldTable>
                  <c15:showDataLabelsRange val="0"/>
                </c:ext>
                <c:ext xmlns:c16="http://schemas.microsoft.com/office/drawing/2014/chart" uri="{C3380CC4-5D6E-409C-BE32-E72D297353CC}">
                  <c16:uniqueId val="{0000000D-5643-4C10-83DC-DA72C4CB58C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{3F0FEC13-C45D-4DB5-9CEA-3D5A17BF6D5F}</c15:txfldGUID>
                      <c15:f>Diagramm!$I$60</c15:f>
                      <c15:dlblFieldTableCache>
                        <c:ptCount val="1"/>
                      </c15:dlblFieldTableCache>
                    </c15:dlblFTEntry>
                  </c15:dlblFieldTable>
                  <c15:showDataLabelsRange val="0"/>
                </c:ext>
                <c:ext xmlns:c16="http://schemas.microsoft.com/office/drawing/2014/chart" uri="{C3380CC4-5D6E-409C-BE32-E72D297353CC}">
                  <c16:uniqueId val="{0000000E-5643-4C10-83DC-DA72C4CB58C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{6B0EC780-D2F1-4EB9-AEEE-4B5AD509A60D}</c15:txfldGUID>
                      <c15:f>Diagramm!$I$61</c15:f>
                      <c15:dlblFieldTableCache>
                        <c:ptCount val="1"/>
                      </c15:dlblFieldTableCache>
                    </c15:dlblFTEntry>
                  </c15:dlblFieldTable>
                  <c15:showDataLabelsRange val="0"/>
                </c:ext>
                <c:ext xmlns:c16="http://schemas.microsoft.com/office/drawing/2014/chart" uri="{C3380CC4-5D6E-409C-BE32-E72D297353CC}">
                  <c16:uniqueId val="{0000000F-5643-4C10-83DC-DA72C4CB58C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{68F0C9B5-1308-4D9F-A5DB-380ED24CF013}</c15:txfldGUID>
                      <c15:f>Diagramm!$I$62</c15:f>
                      <c15:dlblFieldTableCache>
                        <c:ptCount val="1"/>
                      </c15:dlblFieldTableCache>
                    </c15:dlblFTEntry>
                  </c15:dlblFieldTable>
                  <c15:showDataLabelsRange val="0"/>
                </c:ext>
                <c:ext xmlns:c16="http://schemas.microsoft.com/office/drawing/2014/chart" uri="{C3380CC4-5D6E-409C-BE32-E72D297353CC}">
                  <c16:uniqueId val="{00000010-5643-4C10-83DC-DA72C4CB58C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{35400C95-4B80-43A5-B3F5-6BC36220F90B}</c15:txfldGUID>
                      <c15:f>Diagramm!$I$63</c15:f>
                      <c15:dlblFieldTableCache>
                        <c:ptCount val="1"/>
                      </c15:dlblFieldTableCache>
                    </c15:dlblFTEntry>
                  </c15:dlblFieldTable>
                  <c15:showDataLabelsRange val="0"/>
                </c:ext>
                <c:ext xmlns:c16="http://schemas.microsoft.com/office/drawing/2014/chart" uri="{C3380CC4-5D6E-409C-BE32-E72D297353CC}">
                  <c16:uniqueId val="{00000011-5643-4C10-83DC-DA72C4CB58C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{3679D2D1-03BD-4384-BDFC-8D46C660CFAC}</c15:txfldGUID>
                      <c15:f>Diagramm!$I$64</c15:f>
                      <c15:dlblFieldTableCache>
                        <c:ptCount val="1"/>
                      </c15:dlblFieldTableCache>
                    </c15:dlblFTEntry>
                  </c15:dlblFieldTable>
                  <c15:showDataLabelsRange val="0"/>
                </c:ext>
                <c:ext xmlns:c16="http://schemas.microsoft.com/office/drawing/2014/chart" uri="{C3380CC4-5D6E-409C-BE32-E72D297353CC}">
                  <c16:uniqueId val="{00000012-5643-4C10-83DC-DA72C4CB58C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{B5CDBC35-BB7B-40F9-BF1B-36C0DEAC1D3B}</c15:txfldGUID>
                      <c15:f>Diagramm!$I$65</c15:f>
                      <c15:dlblFieldTableCache>
                        <c:ptCount val="1"/>
                      </c15:dlblFieldTableCache>
                    </c15:dlblFTEntry>
                  </c15:dlblFieldTable>
                  <c15:showDataLabelsRange val="0"/>
                </c:ext>
                <c:ext xmlns:c16="http://schemas.microsoft.com/office/drawing/2014/chart" uri="{C3380CC4-5D6E-409C-BE32-E72D297353CC}">
                  <c16:uniqueId val="{00000013-5643-4C10-83DC-DA72C4CB58C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{A5E79BFB-946A-4CC7-A22B-78C23F1B7BA2}</c15:txfldGUID>
                      <c15:f>Diagramm!$I$66</c15:f>
                      <c15:dlblFieldTableCache>
                        <c:ptCount val="1"/>
                      </c15:dlblFieldTableCache>
                    </c15:dlblFTEntry>
                  </c15:dlblFieldTable>
                  <c15:showDataLabelsRange val="0"/>
                </c:ext>
                <c:ext xmlns:c16="http://schemas.microsoft.com/office/drawing/2014/chart" uri="{C3380CC4-5D6E-409C-BE32-E72D297353CC}">
                  <c16:uniqueId val="{00000014-5643-4C10-83DC-DA72C4CB58C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{2E815594-8561-4404-9867-8B4A3A4DC675}</c15:txfldGUID>
                      <c15:f>Diagramm!$I$67</c15:f>
                      <c15:dlblFieldTableCache>
                        <c:ptCount val="1"/>
                      </c15:dlblFieldTableCache>
                    </c15:dlblFTEntry>
                  </c15:dlblFieldTable>
                  <c15:showDataLabelsRange val="0"/>
                </c:ext>
                <c:ext xmlns:c16="http://schemas.microsoft.com/office/drawing/2014/chart" uri="{C3380CC4-5D6E-409C-BE32-E72D297353CC}">
                  <c16:uniqueId val="{00000015-5643-4C10-83DC-DA72C4CB58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643-4C10-83DC-DA72C4CB58C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{145046C1-D880-4C70-AEDD-239F81967E1B}</c15:txfldGUID>
                      <c15:f>Diagramm!$K$46</c15:f>
                      <c15:dlblFieldTableCache>
                        <c:ptCount val="1"/>
                      </c15:dlblFieldTableCache>
                    </c15:dlblFTEntry>
                  </c15:dlblFieldTable>
                  <c15:showDataLabelsRange val="0"/>
                </c:ext>
                <c:ext xmlns:c16="http://schemas.microsoft.com/office/drawing/2014/chart" uri="{C3380CC4-5D6E-409C-BE32-E72D297353CC}">
                  <c16:uniqueId val="{00000017-5643-4C10-83DC-DA72C4CB58C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{A38F65FF-79EC-4EC5-8AAE-DCA1BD45E652}</c15:txfldGUID>
                      <c15:f>Diagramm!$K$47</c15:f>
                      <c15:dlblFieldTableCache>
                        <c:ptCount val="1"/>
                      </c15:dlblFieldTableCache>
                    </c15:dlblFTEntry>
                  </c15:dlblFieldTable>
                  <c15:showDataLabelsRange val="0"/>
                </c:ext>
                <c:ext xmlns:c16="http://schemas.microsoft.com/office/drawing/2014/chart" uri="{C3380CC4-5D6E-409C-BE32-E72D297353CC}">
                  <c16:uniqueId val="{00000018-5643-4C10-83DC-DA72C4CB58C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{BA5C701C-B4B8-4DB7-90AC-39D46043B6B8}</c15:txfldGUID>
                      <c15:f>Diagramm!$K$48</c15:f>
                      <c15:dlblFieldTableCache>
                        <c:ptCount val="1"/>
                      </c15:dlblFieldTableCache>
                    </c15:dlblFTEntry>
                  </c15:dlblFieldTable>
                  <c15:showDataLabelsRange val="0"/>
                </c:ext>
                <c:ext xmlns:c16="http://schemas.microsoft.com/office/drawing/2014/chart" uri="{C3380CC4-5D6E-409C-BE32-E72D297353CC}">
                  <c16:uniqueId val="{00000019-5643-4C10-83DC-DA72C4CB58C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{87C4A8DE-01F6-40D1-B6D8-6F94808DCC7E}</c15:txfldGUID>
                      <c15:f>Diagramm!$K$49</c15:f>
                      <c15:dlblFieldTableCache>
                        <c:ptCount val="1"/>
                      </c15:dlblFieldTableCache>
                    </c15:dlblFTEntry>
                  </c15:dlblFieldTable>
                  <c15:showDataLabelsRange val="0"/>
                </c:ext>
                <c:ext xmlns:c16="http://schemas.microsoft.com/office/drawing/2014/chart" uri="{C3380CC4-5D6E-409C-BE32-E72D297353CC}">
                  <c16:uniqueId val="{0000001A-5643-4C10-83DC-DA72C4CB58C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{213080C4-0B87-4E19-8AF5-A7106A2F665D}</c15:txfldGUID>
                      <c15:f>Diagramm!$K$50</c15:f>
                      <c15:dlblFieldTableCache>
                        <c:ptCount val="1"/>
                      </c15:dlblFieldTableCache>
                    </c15:dlblFTEntry>
                  </c15:dlblFieldTable>
                  <c15:showDataLabelsRange val="0"/>
                </c:ext>
                <c:ext xmlns:c16="http://schemas.microsoft.com/office/drawing/2014/chart" uri="{C3380CC4-5D6E-409C-BE32-E72D297353CC}">
                  <c16:uniqueId val="{0000001B-5643-4C10-83DC-DA72C4CB58C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{09BEA2BE-7432-4D92-8BF9-05AF070DCAC0}</c15:txfldGUID>
                      <c15:f>Diagramm!$K$51</c15:f>
                      <c15:dlblFieldTableCache>
                        <c:ptCount val="1"/>
                      </c15:dlblFieldTableCache>
                    </c15:dlblFTEntry>
                  </c15:dlblFieldTable>
                  <c15:showDataLabelsRange val="0"/>
                </c:ext>
                <c:ext xmlns:c16="http://schemas.microsoft.com/office/drawing/2014/chart" uri="{C3380CC4-5D6E-409C-BE32-E72D297353CC}">
                  <c16:uniqueId val="{0000001C-5643-4C10-83DC-DA72C4CB58C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{9F91C295-6E98-4C49-96E3-FA5E0D4554CC}</c15:txfldGUID>
                      <c15:f>Diagramm!$K$52</c15:f>
                      <c15:dlblFieldTableCache>
                        <c:ptCount val="1"/>
                      </c15:dlblFieldTableCache>
                    </c15:dlblFTEntry>
                  </c15:dlblFieldTable>
                  <c15:showDataLabelsRange val="0"/>
                </c:ext>
                <c:ext xmlns:c16="http://schemas.microsoft.com/office/drawing/2014/chart" uri="{C3380CC4-5D6E-409C-BE32-E72D297353CC}">
                  <c16:uniqueId val="{0000001D-5643-4C10-83DC-DA72C4CB58C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{BB66F09B-D102-4463-8E36-27091200C56F}</c15:txfldGUID>
                      <c15:f>Diagramm!$K$53</c15:f>
                      <c15:dlblFieldTableCache>
                        <c:ptCount val="1"/>
                      </c15:dlblFieldTableCache>
                    </c15:dlblFTEntry>
                  </c15:dlblFieldTable>
                  <c15:showDataLabelsRange val="0"/>
                </c:ext>
                <c:ext xmlns:c16="http://schemas.microsoft.com/office/drawing/2014/chart" uri="{C3380CC4-5D6E-409C-BE32-E72D297353CC}">
                  <c16:uniqueId val="{0000001E-5643-4C10-83DC-DA72C4CB58C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{7A783E40-4CED-4A03-92CF-407D5210F640}</c15:txfldGUID>
                      <c15:f>Diagramm!$K$54</c15:f>
                      <c15:dlblFieldTableCache>
                        <c:ptCount val="1"/>
                      </c15:dlblFieldTableCache>
                    </c15:dlblFTEntry>
                  </c15:dlblFieldTable>
                  <c15:showDataLabelsRange val="0"/>
                </c:ext>
                <c:ext xmlns:c16="http://schemas.microsoft.com/office/drawing/2014/chart" uri="{C3380CC4-5D6E-409C-BE32-E72D297353CC}">
                  <c16:uniqueId val="{0000001F-5643-4C10-83DC-DA72C4CB58C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{7016707D-9F9A-4FD8-8055-C9AE746269A3}</c15:txfldGUID>
                      <c15:f>Diagramm!$K$55</c15:f>
                      <c15:dlblFieldTableCache>
                        <c:ptCount val="1"/>
                      </c15:dlblFieldTableCache>
                    </c15:dlblFTEntry>
                  </c15:dlblFieldTable>
                  <c15:showDataLabelsRange val="0"/>
                </c:ext>
                <c:ext xmlns:c16="http://schemas.microsoft.com/office/drawing/2014/chart" uri="{C3380CC4-5D6E-409C-BE32-E72D297353CC}">
                  <c16:uniqueId val="{00000020-5643-4C10-83DC-DA72C4CB58C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{F2AA0F26-249B-413E-9F12-BCEF62AE49DF}</c15:txfldGUID>
                      <c15:f>Diagramm!$K$56</c15:f>
                      <c15:dlblFieldTableCache>
                        <c:ptCount val="1"/>
                      </c15:dlblFieldTableCache>
                    </c15:dlblFTEntry>
                  </c15:dlblFieldTable>
                  <c15:showDataLabelsRange val="0"/>
                </c:ext>
                <c:ext xmlns:c16="http://schemas.microsoft.com/office/drawing/2014/chart" uri="{C3380CC4-5D6E-409C-BE32-E72D297353CC}">
                  <c16:uniqueId val="{00000021-5643-4C10-83DC-DA72C4CB58C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{79FFBA48-278A-436C-A4E2-49168C5EA1B2}</c15:txfldGUID>
                      <c15:f>Diagramm!$K$57</c15:f>
                      <c15:dlblFieldTableCache>
                        <c:ptCount val="1"/>
                      </c15:dlblFieldTableCache>
                    </c15:dlblFTEntry>
                  </c15:dlblFieldTable>
                  <c15:showDataLabelsRange val="0"/>
                </c:ext>
                <c:ext xmlns:c16="http://schemas.microsoft.com/office/drawing/2014/chart" uri="{C3380CC4-5D6E-409C-BE32-E72D297353CC}">
                  <c16:uniqueId val="{00000022-5643-4C10-83DC-DA72C4CB58C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{F06498BC-CCE3-49B1-B075-1FD461382B67}</c15:txfldGUID>
                      <c15:f>Diagramm!$K$58</c15:f>
                      <c15:dlblFieldTableCache>
                        <c:ptCount val="1"/>
                      </c15:dlblFieldTableCache>
                    </c15:dlblFTEntry>
                  </c15:dlblFieldTable>
                  <c15:showDataLabelsRange val="0"/>
                </c:ext>
                <c:ext xmlns:c16="http://schemas.microsoft.com/office/drawing/2014/chart" uri="{C3380CC4-5D6E-409C-BE32-E72D297353CC}">
                  <c16:uniqueId val="{00000023-5643-4C10-83DC-DA72C4CB58C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{42C21E05-6F63-4256-84FD-3E270929A75A}</c15:txfldGUID>
                      <c15:f>Diagramm!$K$59</c15:f>
                      <c15:dlblFieldTableCache>
                        <c:ptCount val="1"/>
                      </c15:dlblFieldTableCache>
                    </c15:dlblFTEntry>
                  </c15:dlblFieldTable>
                  <c15:showDataLabelsRange val="0"/>
                </c:ext>
                <c:ext xmlns:c16="http://schemas.microsoft.com/office/drawing/2014/chart" uri="{C3380CC4-5D6E-409C-BE32-E72D297353CC}">
                  <c16:uniqueId val="{00000024-5643-4C10-83DC-DA72C4CB58C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{A4C65FC2-CD78-4BC9-A9B9-63472BAC7193}</c15:txfldGUID>
                      <c15:f>Diagramm!$K$60</c15:f>
                      <c15:dlblFieldTableCache>
                        <c:ptCount val="1"/>
                      </c15:dlblFieldTableCache>
                    </c15:dlblFTEntry>
                  </c15:dlblFieldTable>
                  <c15:showDataLabelsRange val="0"/>
                </c:ext>
                <c:ext xmlns:c16="http://schemas.microsoft.com/office/drawing/2014/chart" uri="{C3380CC4-5D6E-409C-BE32-E72D297353CC}">
                  <c16:uniqueId val="{00000025-5643-4C10-83DC-DA72C4CB58C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{953A30AE-321A-4673-81DC-FF4A68AD09E9}</c15:txfldGUID>
                      <c15:f>Diagramm!$K$61</c15:f>
                      <c15:dlblFieldTableCache>
                        <c:ptCount val="1"/>
                      </c15:dlblFieldTableCache>
                    </c15:dlblFTEntry>
                  </c15:dlblFieldTable>
                  <c15:showDataLabelsRange val="0"/>
                </c:ext>
                <c:ext xmlns:c16="http://schemas.microsoft.com/office/drawing/2014/chart" uri="{C3380CC4-5D6E-409C-BE32-E72D297353CC}">
                  <c16:uniqueId val="{00000026-5643-4C10-83DC-DA72C4CB58C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{292358AC-80F0-4758-B721-49745FCBC361}</c15:txfldGUID>
                      <c15:f>Diagramm!$K$62</c15:f>
                      <c15:dlblFieldTableCache>
                        <c:ptCount val="1"/>
                      </c15:dlblFieldTableCache>
                    </c15:dlblFTEntry>
                  </c15:dlblFieldTable>
                  <c15:showDataLabelsRange val="0"/>
                </c:ext>
                <c:ext xmlns:c16="http://schemas.microsoft.com/office/drawing/2014/chart" uri="{C3380CC4-5D6E-409C-BE32-E72D297353CC}">
                  <c16:uniqueId val="{00000027-5643-4C10-83DC-DA72C4CB58C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{DCBB77E4-3D93-4FC2-9401-933FB255E980}</c15:txfldGUID>
                      <c15:f>Diagramm!$K$63</c15:f>
                      <c15:dlblFieldTableCache>
                        <c:ptCount val="1"/>
                      </c15:dlblFieldTableCache>
                    </c15:dlblFTEntry>
                  </c15:dlblFieldTable>
                  <c15:showDataLabelsRange val="0"/>
                </c:ext>
                <c:ext xmlns:c16="http://schemas.microsoft.com/office/drawing/2014/chart" uri="{C3380CC4-5D6E-409C-BE32-E72D297353CC}">
                  <c16:uniqueId val="{00000028-5643-4C10-83DC-DA72C4CB58C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{56769E35-DEDE-406E-9BFE-E43A0041059B}</c15:txfldGUID>
                      <c15:f>Diagramm!$K$64</c15:f>
                      <c15:dlblFieldTableCache>
                        <c:ptCount val="1"/>
                      </c15:dlblFieldTableCache>
                    </c15:dlblFTEntry>
                  </c15:dlblFieldTable>
                  <c15:showDataLabelsRange val="0"/>
                </c:ext>
                <c:ext xmlns:c16="http://schemas.microsoft.com/office/drawing/2014/chart" uri="{C3380CC4-5D6E-409C-BE32-E72D297353CC}">
                  <c16:uniqueId val="{00000029-5643-4C10-83DC-DA72C4CB58C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{A6E0A278-72AA-41E4-ABFF-BAF77E1A88E1}</c15:txfldGUID>
                      <c15:f>Diagramm!$K$65</c15:f>
                      <c15:dlblFieldTableCache>
                        <c:ptCount val="1"/>
                      </c15:dlblFieldTableCache>
                    </c15:dlblFTEntry>
                  </c15:dlblFieldTable>
                  <c15:showDataLabelsRange val="0"/>
                </c:ext>
                <c:ext xmlns:c16="http://schemas.microsoft.com/office/drawing/2014/chart" uri="{C3380CC4-5D6E-409C-BE32-E72D297353CC}">
                  <c16:uniqueId val="{0000002A-5643-4C10-83DC-DA72C4CB58C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{56FD1312-5D1C-4341-9523-A2E28CA7EED9}</c15:txfldGUID>
                      <c15:f>Diagramm!$K$66</c15:f>
                      <c15:dlblFieldTableCache>
                        <c:ptCount val="1"/>
                      </c15:dlblFieldTableCache>
                    </c15:dlblFTEntry>
                  </c15:dlblFieldTable>
                  <c15:showDataLabelsRange val="0"/>
                </c:ext>
                <c:ext xmlns:c16="http://schemas.microsoft.com/office/drawing/2014/chart" uri="{C3380CC4-5D6E-409C-BE32-E72D297353CC}">
                  <c16:uniqueId val="{0000002B-5643-4C10-83DC-DA72C4CB58C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{BFCE030B-CB58-4A0D-99AB-D8D21B25A5E7}</c15:txfldGUID>
                      <c15:f>Diagramm!$K$67</c15:f>
                      <c15:dlblFieldTableCache>
                        <c:ptCount val="1"/>
                      </c15:dlblFieldTableCache>
                    </c15:dlblFTEntry>
                  </c15:dlblFieldTable>
                  <c15:showDataLabelsRange val="0"/>
                </c:ext>
                <c:ext xmlns:c16="http://schemas.microsoft.com/office/drawing/2014/chart" uri="{C3380CC4-5D6E-409C-BE32-E72D297353CC}">
                  <c16:uniqueId val="{0000002C-5643-4C10-83DC-DA72C4CB58C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643-4C10-83DC-DA72C4CB58C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{1DC09A3B-4EDE-4350-BEB7-386FF6B2593D}</c15:txfldGUID>
                      <c15:f>Diagramm!$J$46</c15:f>
                      <c15:dlblFieldTableCache>
                        <c:ptCount val="1"/>
                      </c15:dlblFieldTableCache>
                    </c15:dlblFTEntry>
                  </c15:dlblFieldTable>
                  <c15:showDataLabelsRange val="0"/>
                </c:ext>
                <c:ext xmlns:c16="http://schemas.microsoft.com/office/drawing/2014/chart" uri="{C3380CC4-5D6E-409C-BE32-E72D297353CC}">
                  <c16:uniqueId val="{0000002E-5643-4C10-83DC-DA72C4CB58C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{72353215-3B6F-4CAB-9BBC-1F1989500821}</c15:txfldGUID>
                      <c15:f>Diagramm!$J$47</c15:f>
                      <c15:dlblFieldTableCache>
                        <c:ptCount val="1"/>
                      </c15:dlblFieldTableCache>
                    </c15:dlblFTEntry>
                  </c15:dlblFieldTable>
                  <c15:showDataLabelsRange val="0"/>
                </c:ext>
                <c:ext xmlns:c16="http://schemas.microsoft.com/office/drawing/2014/chart" uri="{C3380CC4-5D6E-409C-BE32-E72D297353CC}">
                  <c16:uniqueId val="{0000002F-5643-4C10-83DC-DA72C4CB58C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{72265FDE-03F4-451F-9D7C-FF20EC76085D}</c15:txfldGUID>
                      <c15:f>Diagramm!$J$48</c15:f>
                      <c15:dlblFieldTableCache>
                        <c:ptCount val="1"/>
                      </c15:dlblFieldTableCache>
                    </c15:dlblFTEntry>
                  </c15:dlblFieldTable>
                  <c15:showDataLabelsRange val="0"/>
                </c:ext>
                <c:ext xmlns:c16="http://schemas.microsoft.com/office/drawing/2014/chart" uri="{C3380CC4-5D6E-409C-BE32-E72D297353CC}">
                  <c16:uniqueId val="{00000030-5643-4C10-83DC-DA72C4CB58C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{8A05F9A1-C3A5-465E-B5F0-EB6CA10B20CE}</c15:txfldGUID>
                      <c15:f>Diagramm!$J$49</c15:f>
                      <c15:dlblFieldTableCache>
                        <c:ptCount val="1"/>
                      </c15:dlblFieldTableCache>
                    </c15:dlblFTEntry>
                  </c15:dlblFieldTable>
                  <c15:showDataLabelsRange val="0"/>
                </c:ext>
                <c:ext xmlns:c16="http://schemas.microsoft.com/office/drawing/2014/chart" uri="{C3380CC4-5D6E-409C-BE32-E72D297353CC}">
                  <c16:uniqueId val="{00000031-5643-4C10-83DC-DA72C4CB58C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{D3BCBD3E-EF58-4D3D-ADC0-182D76BE0A0D}</c15:txfldGUID>
                      <c15:f>Diagramm!$J$50</c15:f>
                      <c15:dlblFieldTableCache>
                        <c:ptCount val="1"/>
                      </c15:dlblFieldTableCache>
                    </c15:dlblFTEntry>
                  </c15:dlblFieldTable>
                  <c15:showDataLabelsRange val="0"/>
                </c:ext>
                <c:ext xmlns:c16="http://schemas.microsoft.com/office/drawing/2014/chart" uri="{C3380CC4-5D6E-409C-BE32-E72D297353CC}">
                  <c16:uniqueId val="{00000032-5643-4C10-83DC-DA72C4CB58C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{B26C9F5B-E689-45F1-BA6C-CF125A9F9EC0}</c15:txfldGUID>
                      <c15:f>Diagramm!$J$51</c15:f>
                      <c15:dlblFieldTableCache>
                        <c:ptCount val="1"/>
                      </c15:dlblFieldTableCache>
                    </c15:dlblFTEntry>
                  </c15:dlblFieldTable>
                  <c15:showDataLabelsRange val="0"/>
                </c:ext>
                <c:ext xmlns:c16="http://schemas.microsoft.com/office/drawing/2014/chart" uri="{C3380CC4-5D6E-409C-BE32-E72D297353CC}">
                  <c16:uniqueId val="{00000033-5643-4C10-83DC-DA72C4CB58C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{63983D12-A63D-4F9A-A2D4-B3702810BBBB}</c15:txfldGUID>
                      <c15:f>Diagramm!$J$52</c15:f>
                      <c15:dlblFieldTableCache>
                        <c:ptCount val="1"/>
                      </c15:dlblFieldTableCache>
                    </c15:dlblFTEntry>
                  </c15:dlblFieldTable>
                  <c15:showDataLabelsRange val="0"/>
                </c:ext>
                <c:ext xmlns:c16="http://schemas.microsoft.com/office/drawing/2014/chart" uri="{C3380CC4-5D6E-409C-BE32-E72D297353CC}">
                  <c16:uniqueId val="{00000034-5643-4C10-83DC-DA72C4CB58C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{865C8727-C31F-4AAF-8253-BA351BF42B6F}</c15:txfldGUID>
                      <c15:f>Diagramm!$J$53</c15:f>
                      <c15:dlblFieldTableCache>
                        <c:ptCount val="1"/>
                      </c15:dlblFieldTableCache>
                    </c15:dlblFTEntry>
                  </c15:dlblFieldTable>
                  <c15:showDataLabelsRange val="0"/>
                </c:ext>
                <c:ext xmlns:c16="http://schemas.microsoft.com/office/drawing/2014/chart" uri="{C3380CC4-5D6E-409C-BE32-E72D297353CC}">
                  <c16:uniqueId val="{00000035-5643-4C10-83DC-DA72C4CB58C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{357F8C85-E6C3-443D-8462-BDA1734B2A5A}</c15:txfldGUID>
                      <c15:f>Diagramm!$J$54</c15:f>
                      <c15:dlblFieldTableCache>
                        <c:ptCount val="1"/>
                      </c15:dlblFieldTableCache>
                    </c15:dlblFTEntry>
                  </c15:dlblFieldTable>
                  <c15:showDataLabelsRange val="0"/>
                </c:ext>
                <c:ext xmlns:c16="http://schemas.microsoft.com/office/drawing/2014/chart" uri="{C3380CC4-5D6E-409C-BE32-E72D297353CC}">
                  <c16:uniqueId val="{00000036-5643-4C10-83DC-DA72C4CB58C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{887F08BD-4411-416A-A9F2-1BD69177102C}</c15:txfldGUID>
                      <c15:f>Diagramm!$J$55</c15:f>
                      <c15:dlblFieldTableCache>
                        <c:ptCount val="1"/>
                      </c15:dlblFieldTableCache>
                    </c15:dlblFTEntry>
                  </c15:dlblFieldTable>
                  <c15:showDataLabelsRange val="0"/>
                </c:ext>
                <c:ext xmlns:c16="http://schemas.microsoft.com/office/drawing/2014/chart" uri="{C3380CC4-5D6E-409C-BE32-E72D297353CC}">
                  <c16:uniqueId val="{00000037-5643-4C10-83DC-DA72C4CB58C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{E6A88D27-DC42-4E20-8B2D-2CB40447B06B}</c15:txfldGUID>
                      <c15:f>Diagramm!$J$56</c15:f>
                      <c15:dlblFieldTableCache>
                        <c:ptCount val="1"/>
                      </c15:dlblFieldTableCache>
                    </c15:dlblFTEntry>
                  </c15:dlblFieldTable>
                  <c15:showDataLabelsRange val="0"/>
                </c:ext>
                <c:ext xmlns:c16="http://schemas.microsoft.com/office/drawing/2014/chart" uri="{C3380CC4-5D6E-409C-BE32-E72D297353CC}">
                  <c16:uniqueId val="{00000038-5643-4C10-83DC-DA72C4CB58C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{6D45B4D9-D6A3-46AD-A321-D02B30112A88}</c15:txfldGUID>
                      <c15:f>Diagramm!$J$57</c15:f>
                      <c15:dlblFieldTableCache>
                        <c:ptCount val="1"/>
                      </c15:dlblFieldTableCache>
                    </c15:dlblFTEntry>
                  </c15:dlblFieldTable>
                  <c15:showDataLabelsRange val="0"/>
                </c:ext>
                <c:ext xmlns:c16="http://schemas.microsoft.com/office/drawing/2014/chart" uri="{C3380CC4-5D6E-409C-BE32-E72D297353CC}">
                  <c16:uniqueId val="{00000039-5643-4C10-83DC-DA72C4CB58C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{0EEAB58A-20E2-4E9B-A65F-09308D05A05E}</c15:txfldGUID>
                      <c15:f>Diagramm!$J$58</c15:f>
                      <c15:dlblFieldTableCache>
                        <c:ptCount val="1"/>
                      </c15:dlblFieldTableCache>
                    </c15:dlblFTEntry>
                  </c15:dlblFieldTable>
                  <c15:showDataLabelsRange val="0"/>
                </c:ext>
                <c:ext xmlns:c16="http://schemas.microsoft.com/office/drawing/2014/chart" uri="{C3380CC4-5D6E-409C-BE32-E72D297353CC}">
                  <c16:uniqueId val="{0000003A-5643-4C10-83DC-DA72C4CB58C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{1DFF2E5E-F64E-4441-BE1F-495AEA9C499F}</c15:txfldGUID>
                      <c15:f>Diagramm!$J$59</c15:f>
                      <c15:dlblFieldTableCache>
                        <c:ptCount val="1"/>
                      </c15:dlblFieldTableCache>
                    </c15:dlblFTEntry>
                  </c15:dlblFieldTable>
                  <c15:showDataLabelsRange val="0"/>
                </c:ext>
                <c:ext xmlns:c16="http://schemas.microsoft.com/office/drawing/2014/chart" uri="{C3380CC4-5D6E-409C-BE32-E72D297353CC}">
                  <c16:uniqueId val="{0000003B-5643-4C10-83DC-DA72C4CB58C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{43BF0568-8F7A-4EA9-86D1-8B8E77F68A22}</c15:txfldGUID>
                      <c15:f>Diagramm!$J$60</c15:f>
                      <c15:dlblFieldTableCache>
                        <c:ptCount val="1"/>
                      </c15:dlblFieldTableCache>
                    </c15:dlblFTEntry>
                  </c15:dlblFieldTable>
                  <c15:showDataLabelsRange val="0"/>
                </c:ext>
                <c:ext xmlns:c16="http://schemas.microsoft.com/office/drawing/2014/chart" uri="{C3380CC4-5D6E-409C-BE32-E72D297353CC}">
                  <c16:uniqueId val="{0000003C-5643-4C10-83DC-DA72C4CB58C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{4E069AD4-EE2D-4501-B2DF-4331C8ABC01D}</c15:txfldGUID>
                      <c15:f>Diagramm!$J$61</c15:f>
                      <c15:dlblFieldTableCache>
                        <c:ptCount val="1"/>
                      </c15:dlblFieldTableCache>
                    </c15:dlblFTEntry>
                  </c15:dlblFieldTable>
                  <c15:showDataLabelsRange val="0"/>
                </c:ext>
                <c:ext xmlns:c16="http://schemas.microsoft.com/office/drawing/2014/chart" uri="{C3380CC4-5D6E-409C-BE32-E72D297353CC}">
                  <c16:uniqueId val="{0000003D-5643-4C10-83DC-DA72C4CB58C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{117E59A1-E6A3-42F7-A63C-75D48EBA3F0C}</c15:txfldGUID>
                      <c15:f>Diagramm!$J$62</c15:f>
                      <c15:dlblFieldTableCache>
                        <c:ptCount val="1"/>
                      </c15:dlblFieldTableCache>
                    </c15:dlblFTEntry>
                  </c15:dlblFieldTable>
                  <c15:showDataLabelsRange val="0"/>
                </c:ext>
                <c:ext xmlns:c16="http://schemas.microsoft.com/office/drawing/2014/chart" uri="{C3380CC4-5D6E-409C-BE32-E72D297353CC}">
                  <c16:uniqueId val="{0000003E-5643-4C10-83DC-DA72C4CB58C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{B9C26572-2467-4801-BC3E-3EBBBA46A5B5}</c15:txfldGUID>
                      <c15:f>Diagramm!$J$63</c15:f>
                      <c15:dlblFieldTableCache>
                        <c:ptCount val="1"/>
                      </c15:dlblFieldTableCache>
                    </c15:dlblFTEntry>
                  </c15:dlblFieldTable>
                  <c15:showDataLabelsRange val="0"/>
                </c:ext>
                <c:ext xmlns:c16="http://schemas.microsoft.com/office/drawing/2014/chart" uri="{C3380CC4-5D6E-409C-BE32-E72D297353CC}">
                  <c16:uniqueId val="{0000003F-5643-4C10-83DC-DA72C4CB58C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{DE78EB24-0A79-47BD-8581-E21270419F5D}</c15:txfldGUID>
                      <c15:f>Diagramm!$J$64</c15:f>
                      <c15:dlblFieldTableCache>
                        <c:ptCount val="1"/>
                      </c15:dlblFieldTableCache>
                    </c15:dlblFTEntry>
                  </c15:dlblFieldTable>
                  <c15:showDataLabelsRange val="0"/>
                </c:ext>
                <c:ext xmlns:c16="http://schemas.microsoft.com/office/drawing/2014/chart" uri="{C3380CC4-5D6E-409C-BE32-E72D297353CC}">
                  <c16:uniqueId val="{00000040-5643-4C10-83DC-DA72C4CB58C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{1FAFD218-1E4D-4FCE-B16F-5986D0EAA2D3}</c15:txfldGUID>
                      <c15:f>Diagramm!$J$65</c15:f>
                      <c15:dlblFieldTableCache>
                        <c:ptCount val="1"/>
                      </c15:dlblFieldTableCache>
                    </c15:dlblFTEntry>
                  </c15:dlblFieldTable>
                  <c15:showDataLabelsRange val="0"/>
                </c:ext>
                <c:ext xmlns:c16="http://schemas.microsoft.com/office/drawing/2014/chart" uri="{C3380CC4-5D6E-409C-BE32-E72D297353CC}">
                  <c16:uniqueId val="{00000041-5643-4C10-83DC-DA72C4CB58C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{1A8AFA58-2D7A-4810-8BAC-A4A1C3163A1E}</c15:txfldGUID>
                      <c15:f>Diagramm!$J$66</c15:f>
                      <c15:dlblFieldTableCache>
                        <c:ptCount val="1"/>
                      </c15:dlblFieldTableCache>
                    </c15:dlblFTEntry>
                  </c15:dlblFieldTable>
                  <c15:showDataLabelsRange val="0"/>
                </c:ext>
                <c:ext xmlns:c16="http://schemas.microsoft.com/office/drawing/2014/chart" uri="{C3380CC4-5D6E-409C-BE32-E72D297353CC}">
                  <c16:uniqueId val="{00000042-5643-4C10-83DC-DA72C4CB58C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{563FC921-DC94-4DDC-9CB5-29C0B1C744DF}</c15:txfldGUID>
                      <c15:f>Diagramm!$J$67</c15:f>
                      <c15:dlblFieldTableCache>
                        <c:ptCount val="1"/>
                      </c15:dlblFieldTableCache>
                    </c15:dlblFTEntry>
                  </c15:dlblFieldTable>
                  <c15:showDataLabelsRange val="0"/>
                </c:ext>
                <c:ext xmlns:c16="http://schemas.microsoft.com/office/drawing/2014/chart" uri="{C3380CC4-5D6E-409C-BE32-E72D297353CC}">
                  <c16:uniqueId val="{00000043-5643-4C10-83DC-DA72C4CB58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643-4C10-83DC-DA72C4CB58C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E7-4F3E-BA34-834DC14F496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E7-4F3E-BA34-834DC14F496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E7-4F3E-BA34-834DC14F496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E7-4F3E-BA34-834DC14F496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E7-4F3E-BA34-834DC14F496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E7-4F3E-BA34-834DC14F496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E7-4F3E-BA34-834DC14F496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E7-4F3E-BA34-834DC14F496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E7-4F3E-BA34-834DC14F496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E7-4F3E-BA34-834DC14F496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AE7-4F3E-BA34-834DC14F496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AE7-4F3E-BA34-834DC14F496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AE7-4F3E-BA34-834DC14F496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AE7-4F3E-BA34-834DC14F496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AE7-4F3E-BA34-834DC14F496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AE7-4F3E-BA34-834DC14F496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AE7-4F3E-BA34-834DC14F496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AE7-4F3E-BA34-834DC14F496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AE7-4F3E-BA34-834DC14F496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AE7-4F3E-BA34-834DC14F496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AE7-4F3E-BA34-834DC14F496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AE7-4F3E-BA34-834DC14F49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AE7-4F3E-BA34-834DC14F496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AE7-4F3E-BA34-834DC14F496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AE7-4F3E-BA34-834DC14F496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AE7-4F3E-BA34-834DC14F496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AE7-4F3E-BA34-834DC14F496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AE7-4F3E-BA34-834DC14F496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AE7-4F3E-BA34-834DC14F496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AE7-4F3E-BA34-834DC14F496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AE7-4F3E-BA34-834DC14F496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AE7-4F3E-BA34-834DC14F496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AE7-4F3E-BA34-834DC14F496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AE7-4F3E-BA34-834DC14F496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AE7-4F3E-BA34-834DC14F496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AE7-4F3E-BA34-834DC14F496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AE7-4F3E-BA34-834DC14F496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AE7-4F3E-BA34-834DC14F496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AE7-4F3E-BA34-834DC14F496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AE7-4F3E-BA34-834DC14F496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AE7-4F3E-BA34-834DC14F496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AE7-4F3E-BA34-834DC14F496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AE7-4F3E-BA34-834DC14F496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AE7-4F3E-BA34-834DC14F496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AE7-4F3E-BA34-834DC14F496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AE7-4F3E-BA34-834DC14F496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AE7-4F3E-BA34-834DC14F496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AE7-4F3E-BA34-834DC14F496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AE7-4F3E-BA34-834DC14F496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AE7-4F3E-BA34-834DC14F496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AE7-4F3E-BA34-834DC14F496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AE7-4F3E-BA34-834DC14F496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AE7-4F3E-BA34-834DC14F496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AE7-4F3E-BA34-834DC14F496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AE7-4F3E-BA34-834DC14F496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AE7-4F3E-BA34-834DC14F496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AE7-4F3E-BA34-834DC14F496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AE7-4F3E-BA34-834DC14F496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AE7-4F3E-BA34-834DC14F496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AE7-4F3E-BA34-834DC14F496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AE7-4F3E-BA34-834DC14F496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AE7-4F3E-BA34-834DC14F496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AE7-4F3E-BA34-834DC14F496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AE7-4F3E-BA34-834DC14F496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AE7-4F3E-BA34-834DC14F496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AE7-4F3E-BA34-834DC14F496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AE7-4F3E-BA34-834DC14F496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AE7-4F3E-BA34-834DC14F49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AE7-4F3E-BA34-834DC14F496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101.28370878223964</c:v>
                </c:pt>
                <c:pt idx="2">
                  <c:v>102.92523669604962</c:v>
                </c:pt>
                <c:pt idx="3">
                  <c:v>100.50669278485145</c:v>
                </c:pt>
                <c:pt idx="4">
                  <c:v>101.27064968984656</c:v>
                </c:pt>
                <c:pt idx="5">
                  <c:v>102.74763303950377</c:v>
                </c:pt>
                <c:pt idx="6">
                  <c:v>104.64642507345741</c:v>
                </c:pt>
                <c:pt idx="7">
                  <c:v>102.80378713679399</c:v>
                </c:pt>
                <c:pt idx="8">
                  <c:v>104.03656545870061</c:v>
                </c:pt>
                <c:pt idx="9">
                  <c:v>105.33594515181196</c:v>
                </c:pt>
                <c:pt idx="10">
                  <c:v>107.85373816519753</c:v>
                </c:pt>
                <c:pt idx="11">
                  <c:v>106.29970617042115</c:v>
                </c:pt>
                <c:pt idx="12">
                  <c:v>107.22820763956904</c:v>
                </c:pt>
                <c:pt idx="13">
                  <c:v>108.46229187071499</c:v>
                </c:pt>
                <c:pt idx="14">
                  <c:v>110.57655892915443</c:v>
                </c:pt>
                <c:pt idx="15">
                  <c:v>108.94547828925889</c:v>
                </c:pt>
                <c:pt idx="16">
                  <c:v>109.95364022200458</c:v>
                </c:pt>
                <c:pt idx="17">
                  <c:v>111.24257264120143</c:v>
                </c:pt>
                <c:pt idx="18">
                  <c:v>113.55533790401566</c:v>
                </c:pt>
                <c:pt idx="19">
                  <c:v>112.04701273261509</c:v>
                </c:pt>
                <c:pt idx="20">
                  <c:v>112.58896506692784</c:v>
                </c:pt>
                <c:pt idx="21">
                  <c:v>113.36467515507674</c:v>
                </c:pt>
                <c:pt idx="22">
                  <c:v>115.15246490368921</c:v>
                </c:pt>
                <c:pt idx="23">
                  <c:v>113.48351289585375</c:v>
                </c:pt>
                <c:pt idx="24">
                  <c:v>113.4587006203069</c:v>
                </c:pt>
              </c:numCache>
            </c:numRef>
          </c:val>
          <c:smooth val="0"/>
          <c:extLst>
            <c:ext xmlns:c16="http://schemas.microsoft.com/office/drawing/2014/chart" uri="{C3380CC4-5D6E-409C-BE32-E72D297353CC}">
              <c16:uniqueId val="{00000000-CE93-44DC-9CB7-6459C724CB0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104.10579732431187</c:v>
                </c:pt>
                <c:pt idx="2">
                  <c:v>108.61141011840689</c:v>
                </c:pt>
                <c:pt idx="3">
                  <c:v>106.47393510687375</c:v>
                </c:pt>
                <c:pt idx="4">
                  <c:v>105.42826387821005</c:v>
                </c:pt>
                <c:pt idx="5">
                  <c:v>107.36583115485161</c:v>
                </c:pt>
                <c:pt idx="6">
                  <c:v>113.65523604490235</c:v>
                </c:pt>
                <c:pt idx="7">
                  <c:v>111.54851606950638</c:v>
                </c:pt>
                <c:pt idx="8">
                  <c:v>113.25542057511917</c:v>
                </c:pt>
                <c:pt idx="9">
                  <c:v>116.30016915269876</c:v>
                </c:pt>
                <c:pt idx="10">
                  <c:v>119.48331539289558</c:v>
                </c:pt>
                <c:pt idx="11">
                  <c:v>119.71397816392435</c:v>
                </c:pt>
                <c:pt idx="12">
                  <c:v>121.11333230816545</c:v>
                </c:pt>
                <c:pt idx="13">
                  <c:v>124.31185606643086</c:v>
                </c:pt>
                <c:pt idx="14">
                  <c:v>129.54021220974934</c:v>
                </c:pt>
                <c:pt idx="15">
                  <c:v>128.47916346301707</c:v>
                </c:pt>
                <c:pt idx="16">
                  <c:v>129.70936490850377</c:v>
                </c:pt>
                <c:pt idx="17">
                  <c:v>132.38505305243734</c:v>
                </c:pt>
                <c:pt idx="18">
                  <c:v>135.86037213593727</c:v>
                </c:pt>
                <c:pt idx="19">
                  <c:v>133.96893741350146</c:v>
                </c:pt>
                <c:pt idx="20">
                  <c:v>134.47639550976473</c:v>
                </c:pt>
                <c:pt idx="21">
                  <c:v>139.18191603875135</c:v>
                </c:pt>
                <c:pt idx="22">
                  <c:v>141.44241119483317</c:v>
                </c:pt>
                <c:pt idx="23">
                  <c:v>140.82731047208981</c:v>
                </c:pt>
                <c:pt idx="24">
                  <c:v>137.35199138858988</c:v>
                </c:pt>
              </c:numCache>
            </c:numRef>
          </c:val>
          <c:smooth val="0"/>
          <c:extLst>
            <c:ext xmlns:c16="http://schemas.microsoft.com/office/drawing/2014/chart" uri="{C3380CC4-5D6E-409C-BE32-E72D297353CC}">
              <c16:uniqueId val="{00000001-CE93-44DC-9CB7-6459C724CB0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99.956637999566382</c:v>
                </c:pt>
                <c:pt idx="2">
                  <c:v>99.168894991688944</c:v>
                </c:pt>
                <c:pt idx="3">
                  <c:v>100.53479800534797</c:v>
                </c:pt>
                <c:pt idx="4">
                  <c:v>97.232058972320587</c:v>
                </c:pt>
                <c:pt idx="5">
                  <c:v>97.680132976801332</c:v>
                </c:pt>
                <c:pt idx="6">
                  <c:v>96.379272963792729</c:v>
                </c:pt>
                <c:pt idx="7">
                  <c:v>97.49945797499457</c:v>
                </c:pt>
                <c:pt idx="8">
                  <c:v>96.834573968345737</c:v>
                </c:pt>
                <c:pt idx="9">
                  <c:v>96.213051962130521</c:v>
                </c:pt>
                <c:pt idx="10">
                  <c:v>96.046830960468313</c:v>
                </c:pt>
                <c:pt idx="11">
                  <c:v>96.082965960829654</c:v>
                </c:pt>
                <c:pt idx="12">
                  <c:v>95.165136951651377</c:v>
                </c:pt>
                <c:pt idx="13">
                  <c:v>95.938425959384261</c:v>
                </c:pt>
                <c:pt idx="14">
                  <c:v>94.630338946303397</c:v>
                </c:pt>
                <c:pt idx="15">
                  <c:v>95.027823950278233</c:v>
                </c:pt>
                <c:pt idx="16">
                  <c:v>93.235527932355282</c:v>
                </c:pt>
                <c:pt idx="17">
                  <c:v>93.661920936619211</c:v>
                </c:pt>
                <c:pt idx="18">
                  <c:v>92.108115921081151</c:v>
                </c:pt>
                <c:pt idx="19">
                  <c:v>93.047625930476258</c:v>
                </c:pt>
                <c:pt idx="20">
                  <c:v>91.941894919418957</c:v>
                </c:pt>
                <c:pt idx="21">
                  <c:v>91.067427910674283</c:v>
                </c:pt>
                <c:pt idx="22">
                  <c:v>89.846064898460654</c:v>
                </c:pt>
                <c:pt idx="23">
                  <c:v>89.889426898894271</c:v>
                </c:pt>
                <c:pt idx="24">
                  <c:v>86.81795186817952</c:v>
                </c:pt>
              </c:numCache>
            </c:numRef>
          </c:val>
          <c:smooth val="0"/>
          <c:extLst>
            <c:ext xmlns:c16="http://schemas.microsoft.com/office/drawing/2014/chart" uri="{C3380CC4-5D6E-409C-BE32-E72D297353CC}">
              <c16:uniqueId val="{00000002-CE93-44DC-9CB7-6459C724CB0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E93-44DC-9CB7-6459C724CB09}"/>
                </c:ext>
              </c:extLst>
            </c:dLbl>
            <c:dLbl>
              <c:idx val="1"/>
              <c:delete val="1"/>
              <c:extLst>
                <c:ext xmlns:c15="http://schemas.microsoft.com/office/drawing/2012/chart" uri="{CE6537A1-D6FC-4f65-9D91-7224C49458BB}"/>
                <c:ext xmlns:c16="http://schemas.microsoft.com/office/drawing/2014/chart" uri="{C3380CC4-5D6E-409C-BE32-E72D297353CC}">
                  <c16:uniqueId val="{00000004-CE93-44DC-9CB7-6459C724CB09}"/>
                </c:ext>
              </c:extLst>
            </c:dLbl>
            <c:dLbl>
              <c:idx val="2"/>
              <c:delete val="1"/>
              <c:extLst>
                <c:ext xmlns:c15="http://schemas.microsoft.com/office/drawing/2012/chart" uri="{CE6537A1-D6FC-4f65-9D91-7224C49458BB}"/>
                <c:ext xmlns:c16="http://schemas.microsoft.com/office/drawing/2014/chart" uri="{C3380CC4-5D6E-409C-BE32-E72D297353CC}">
                  <c16:uniqueId val="{00000005-CE93-44DC-9CB7-6459C724CB09}"/>
                </c:ext>
              </c:extLst>
            </c:dLbl>
            <c:dLbl>
              <c:idx val="3"/>
              <c:delete val="1"/>
              <c:extLst>
                <c:ext xmlns:c15="http://schemas.microsoft.com/office/drawing/2012/chart" uri="{CE6537A1-D6FC-4f65-9D91-7224C49458BB}"/>
                <c:ext xmlns:c16="http://schemas.microsoft.com/office/drawing/2014/chart" uri="{C3380CC4-5D6E-409C-BE32-E72D297353CC}">
                  <c16:uniqueId val="{00000006-CE93-44DC-9CB7-6459C724CB09}"/>
                </c:ext>
              </c:extLst>
            </c:dLbl>
            <c:dLbl>
              <c:idx val="4"/>
              <c:delete val="1"/>
              <c:extLst>
                <c:ext xmlns:c15="http://schemas.microsoft.com/office/drawing/2012/chart" uri="{CE6537A1-D6FC-4f65-9D91-7224C49458BB}"/>
                <c:ext xmlns:c16="http://schemas.microsoft.com/office/drawing/2014/chart" uri="{C3380CC4-5D6E-409C-BE32-E72D297353CC}">
                  <c16:uniqueId val="{00000007-CE93-44DC-9CB7-6459C724CB09}"/>
                </c:ext>
              </c:extLst>
            </c:dLbl>
            <c:dLbl>
              <c:idx val="5"/>
              <c:delete val="1"/>
              <c:extLst>
                <c:ext xmlns:c15="http://schemas.microsoft.com/office/drawing/2012/chart" uri="{CE6537A1-D6FC-4f65-9D91-7224C49458BB}"/>
                <c:ext xmlns:c16="http://schemas.microsoft.com/office/drawing/2014/chart" uri="{C3380CC4-5D6E-409C-BE32-E72D297353CC}">
                  <c16:uniqueId val="{00000008-CE93-44DC-9CB7-6459C724CB09}"/>
                </c:ext>
              </c:extLst>
            </c:dLbl>
            <c:dLbl>
              <c:idx val="6"/>
              <c:delete val="1"/>
              <c:extLst>
                <c:ext xmlns:c15="http://schemas.microsoft.com/office/drawing/2012/chart" uri="{CE6537A1-D6FC-4f65-9D91-7224C49458BB}"/>
                <c:ext xmlns:c16="http://schemas.microsoft.com/office/drawing/2014/chart" uri="{C3380CC4-5D6E-409C-BE32-E72D297353CC}">
                  <c16:uniqueId val="{00000009-CE93-44DC-9CB7-6459C724CB09}"/>
                </c:ext>
              </c:extLst>
            </c:dLbl>
            <c:dLbl>
              <c:idx val="7"/>
              <c:delete val="1"/>
              <c:extLst>
                <c:ext xmlns:c15="http://schemas.microsoft.com/office/drawing/2012/chart" uri="{CE6537A1-D6FC-4f65-9D91-7224C49458BB}"/>
                <c:ext xmlns:c16="http://schemas.microsoft.com/office/drawing/2014/chart" uri="{C3380CC4-5D6E-409C-BE32-E72D297353CC}">
                  <c16:uniqueId val="{0000000A-CE93-44DC-9CB7-6459C724CB09}"/>
                </c:ext>
              </c:extLst>
            </c:dLbl>
            <c:dLbl>
              <c:idx val="8"/>
              <c:delete val="1"/>
              <c:extLst>
                <c:ext xmlns:c15="http://schemas.microsoft.com/office/drawing/2012/chart" uri="{CE6537A1-D6FC-4f65-9D91-7224C49458BB}"/>
                <c:ext xmlns:c16="http://schemas.microsoft.com/office/drawing/2014/chart" uri="{C3380CC4-5D6E-409C-BE32-E72D297353CC}">
                  <c16:uniqueId val="{0000000B-CE93-44DC-9CB7-6459C724CB09}"/>
                </c:ext>
              </c:extLst>
            </c:dLbl>
            <c:dLbl>
              <c:idx val="9"/>
              <c:delete val="1"/>
              <c:extLst>
                <c:ext xmlns:c15="http://schemas.microsoft.com/office/drawing/2012/chart" uri="{CE6537A1-D6FC-4f65-9D91-7224C49458BB}"/>
                <c:ext xmlns:c16="http://schemas.microsoft.com/office/drawing/2014/chart" uri="{C3380CC4-5D6E-409C-BE32-E72D297353CC}">
                  <c16:uniqueId val="{0000000C-CE93-44DC-9CB7-6459C724CB09}"/>
                </c:ext>
              </c:extLst>
            </c:dLbl>
            <c:dLbl>
              <c:idx val="10"/>
              <c:delete val="1"/>
              <c:extLst>
                <c:ext xmlns:c15="http://schemas.microsoft.com/office/drawing/2012/chart" uri="{CE6537A1-D6FC-4f65-9D91-7224C49458BB}"/>
                <c:ext xmlns:c16="http://schemas.microsoft.com/office/drawing/2014/chart" uri="{C3380CC4-5D6E-409C-BE32-E72D297353CC}">
                  <c16:uniqueId val="{0000000D-CE93-44DC-9CB7-6459C724CB09}"/>
                </c:ext>
              </c:extLst>
            </c:dLbl>
            <c:dLbl>
              <c:idx val="11"/>
              <c:delete val="1"/>
              <c:extLst>
                <c:ext xmlns:c15="http://schemas.microsoft.com/office/drawing/2012/chart" uri="{CE6537A1-D6FC-4f65-9D91-7224C49458BB}"/>
                <c:ext xmlns:c16="http://schemas.microsoft.com/office/drawing/2014/chart" uri="{C3380CC4-5D6E-409C-BE32-E72D297353CC}">
                  <c16:uniqueId val="{0000000E-CE93-44DC-9CB7-6459C724CB09}"/>
                </c:ext>
              </c:extLst>
            </c:dLbl>
            <c:dLbl>
              <c:idx val="12"/>
              <c:delete val="1"/>
              <c:extLst>
                <c:ext xmlns:c15="http://schemas.microsoft.com/office/drawing/2012/chart" uri="{CE6537A1-D6FC-4f65-9D91-7224C49458BB}"/>
                <c:ext xmlns:c16="http://schemas.microsoft.com/office/drawing/2014/chart" uri="{C3380CC4-5D6E-409C-BE32-E72D297353CC}">
                  <c16:uniqueId val="{0000000F-CE93-44DC-9CB7-6459C724CB0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E93-44DC-9CB7-6459C724CB09}"/>
                </c:ext>
              </c:extLst>
            </c:dLbl>
            <c:dLbl>
              <c:idx val="14"/>
              <c:delete val="1"/>
              <c:extLst>
                <c:ext xmlns:c15="http://schemas.microsoft.com/office/drawing/2012/chart" uri="{CE6537A1-D6FC-4f65-9D91-7224C49458BB}"/>
                <c:ext xmlns:c16="http://schemas.microsoft.com/office/drawing/2014/chart" uri="{C3380CC4-5D6E-409C-BE32-E72D297353CC}">
                  <c16:uniqueId val="{00000011-CE93-44DC-9CB7-6459C724CB09}"/>
                </c:ext>
              </c:extLst>
            </c:dLbl>
            <c:dLbl>
              <c:idx val="15"/>
              <c:delete val="1"/>
              <c:extLst>
                <c:ext xmlns:c15="http://schemas.microsoft.com/office/drawing/2012/chart" uri="{CE6537A1-D6FC-4f65-9D91-7224C49458BB}"/>
                <c:ext xmlns:c16="http://schemas.microsoft.com/office/drawing/2014/chart" uri="{C3380CC4-5D6E-409C-BE32-E72D297353CC}">
                  <c16:uniqueId val="{00000012-CE93-44DC-9CB7-6459C724CB09}"/>
                </c:ext>
              </c:extLst>
            </c:dLbl>
            <c:dLbl>
              <c:idx val="16"/>
              <c:delete val="1"/>
              <c:extLst>
                <c:ext xmlns:c15="http://schemas.microsoft.com/office/drawing/2012/chart" uri="{CE6537A1-D6FC-4f65-9D91-7224C49458BB}"/>
                <c:ext xmlns:c16="http://schemas.microsoft.com/office/drawing/2014/chart" uri="{C3380CC4-5D6E-409C-BE32-E72D297353CC}">
                  <c16:uniqueId val="{00000013-CE93-44DC-9CB7-6459C724CB09}"/>
                </c:ext>
              </c:extLst>
            </c:dLbl>
            <c:dLbl>
              <c:idx val="17"/>
              <c:delete val="1"/>
              <c:extLst>
                <c:ext xmlns:c15="http://schemas.microsoft.com/office/drawing/2012/chart" uri="{CE6537A1-D6FC-4f65-9D91-7224C49458BB}"/>
                <c:ext xmlns:c16="http://schemas.microsoft.com/office/drawing/2014/chart" uri="{C3380CC4-5D6E-409C-BE32-E72D297353CC}">
                  <c16:uniqueId val="{00000014-CE93-44DC-9CB7-6459C724CB09}"/>
                </c:ext>
              </c:extLst>
            </c:dLbl>
            <c:dLbl>
              <c:idx val="18"/>
              <c:delete val="1"/>
              <c:extLst>
                <c:ext xmlns:c15="http://schemas.microsoft.com/office/drawing/2012/chart" uri="{CE6537A1-D6FC-4f65-9D91-7224C49458BB}"/>
                <c:ext xmlns:c16="http://schemas.microsoft.com/office/drawing/2014/chart" uri="{C3380CC4-5D6E-409C-BE32-E72D297353CC}">
                  <c16:uniqueId val="{00000015-CE93-44DC-9CB7-6459C724CB09}"/>
                </c:ext>
              </c:extLst>
            </c:dLbl>
            <c:dLbl>
              <c:idx val="19"/>
              <c:delete val="1"/>
              <c:extLst>
                <c:ext xmlns:c15="http://schemas.microsoft.com/office/drawing/2012/chart" uri="{CE6537A1-D6FC-4f65-9D91-7224C49458BB}"/>
                <c:ext xmlns:c16="http://schemas.microsoft.com/office/drawing/2014/chart" uri="{C3380CC4-5D6E-409C-BE32-E72D297353CC}">
                  <c16:uniqueId val="{00000016-CE93-44DC-9CB7-6459C724CB09}"/>
                </c:ext>
              </c:extLst>
            </c:dLbl>
            <c:dLbl>
              <c:idx val="20"/>
              <c:delete val="1"/>
              <c:extLst>
                <c:ext xmlns:c15="http://schemas.microsoft.com/office/drawing/2012/chart" uri="{CE6537A1-D6FC-4f65-9D91-7224C49458BB}"/>
                <c:ext xmlns:c16="http://schemas.microsoft.com/office/drawing/2014/chart" uri="{C3380CC4-5D6E-409C-BE32-E72D297353CC}">
                  <c16:uniqueId val="{00000017-CE93-44DC-9CB7-6459C724CB09}"/>
                </c:ext>
              </c:extLst>
            </c:dLbl>
            <c:dLbl>
              <c:idx val="21"/>
              <c:delete val="1"/>
              <c:extLst>
                <c:ext xmlns:c15="http://schemas.microsoft.com/office/drawing/2012/chart" uri="{CE6537A1-D6FC-4f65-9D91-7224C49458BB}"/>
                <c:ext xmlns:c16="http://schemas.microsoft.com/office/drawing/2014/chart" uri="{C3380CC4-5D6E-409C-BE32-E72D297353CC}">
                  <c16:uniqueId val="{00000018-CE93-44DC-9CB7-6459C724CB09}"/>
                </c:ext>
              </c:extLst>
            </c:dLbl>
            <c:dLbl>
              <c:idx val="22"/>
              <c:delete val="1"/>
              <c:extLst>
                <c:ext xmlns:c15="http://schemas.microsoft.com/office/drawing/2012/chart" uri="{CE6537A1-D6FC-4f65-9D91-7224C49458BB}"/>
                <c:ext xmlns:c16="http://schemas.microsoft.com/office/drawing/2014/chart" uri="{C3380CC4-5D6E-409C-BE32-E72D297353CC}">
                  <c16:uniqueId val="{00000019-CE93-44DC-9CB7-6459C724CB09}"/>
                </c:ext>
              </c:extLst>
            </c:dLbl>
            <c:dLbl>
              <c:idx val="23"/>
              <c:delete val="1"/>
              <c:extLst>
                <c:ext xmlns:c15="http://schemas.microsoft.com/office/drawing/2012/chart" uri="{CE6537A1-D6FC-4f65-9D91-7224C49458BB}"/>
                <c:ext xmlns:c16="http://schemas.microsoft.com/office/drawing/2014/chart" uri="{C3380CC4-5D6E-409C-BE32-E72D297353CC}">
                  <c16:uniqueId val="{0000001A-CE93-44DC-9CB7-6459C724CB09}"/>
                </c:ext>
              </c:extLst>
            </c:dLbl>
            <c:dLbl>
              <c:idx val="24"/>
              <c:delete val="1"/>
              <c:extLst>
                <c:ext xmlns:c15="http://schemas.microsoft.com/office/drawing/2012/chart" uri="{CE6537A1-D6FC-4f65-9D91-7224C49458BB}"/>
                <c:ext xmlns:c16="http://schemas.microsoft.com/office/drawing/2014/chart" uri="{C3380CC4-5D6E-409C-BE32-E72D297353CC}">
                  <c16:uniqueId val="{0000001B-CE93-44DC-9CB7-6459C724CB0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E93-44DC-9CB7-6459C724CB0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Weiden (751)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86881</v>
      </c>
      <c r="F11" s="238">
        <v>86900</v>
      </c>
      <c r="G11" s="238">
        <v>88178</v>
      </c>
      <c r="H11" s="238">
        <v>86809</v>
      </c>
      <c r="I11" s="265">
        <v>86215</v>
      </c>
      <c r="J11" s="263">
        <v>666</v>
      </c>
      <c r="K11" s="266">
        <v>0.77248738618569857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18.39642729710754</v>
      </c>
      <c r="E13" s="115">
        <v>15983</v>
      </c>
      <c r="F13" s="114">
        <v>15788</v>
      </c>
      <c r="G13" s="114">
        <v>16269</v>
      </c>
      <c r="H13" s="114">
        <v>16334</v>
      </c>
      <c r="I13" s="140">
        <v>15911</v>
      </c>
      <c r="J13" s="115">
        <v>72</v>
      </c>
      <c r="K13" s="116">
        <v>0.45251712651624665</v>
      </c>
    </row>
    <row r="14" spans="1:255" ht="14.1" customHeight="1" x14ac:dyDescent="0.2">
      <c r="A14" s="306" t="s">
        <v>230</v>
      </c>
      <c r="B14" s="307"/>
      <c r="C14" s="308"/>
      <c r="D14" s="113">
        <v>62.066504759383527</v>
      </c>
      <c r="E14" s="115">
        <v>53924</v>
      </c>
      <c r="F14" s="114">
        <v>54175</v>
      </c>
      <c r="G14" s="114">
        <v>54957</v>
      </c>
      <c r="H14" s="114">
        <v>53798</v>
      </c>
      <c r="I14" s="140">
        <v>53695</v>
      </c>
      <c r="J14" s="115">
        <v>229</v>
      </c>
      <c r="K14" s="116">
        <v>0.4264829127479281</v>
      </c>
    </row>
    <row r="15" spans="1:255" ht="14.1" customHeight="1" x14ac:dyDescent="0.2">
      <c r="A15" s="306" t="s">
        <v>231</v>
      </c>
      <c r="B15" s="307"/>
      <c r="C15" s="308"/>
      <c r="D15" s="113">
        <v>10.905721619226298</v>
      </c>
      <c r="E15" s="115">
        <v>9475</v>
      </c>
      <c r="F15" s="114">
        <v>9474</v>
      </c>
      <c r="G15" s="114">
        <v>9510</v>
      </c>
      <c r="H15" s="114">
        <v>9307</v>
      </c>
      <c r="I15" s="140">
        <v>9245</v>
      </c>
      <c r="J15" s="115">
        <v>230</v>
      </c>
      <c r="K15" s="116">
        <v>2.4878312601406165</v>
      </c>
    </row>
    <row r="16" spans="1:255" ht="14.1" customHeight="1" x14ac:dyDescent="0.2">
      <c r="A16" s="306" t="s">
        <v>232</v>
      </c>
      <c r="B16" s="307"/>
      <c r="C16" s="308"/>
      <c r="D16" s="113">
        <v>8.0213165133918807</v>
      </c>
      <c r="E16" s="115">
        <v>6969</v>
      </c>
      <c r="F16" s="114">
        <v>6930</v>
      </c>
      <c r="G16" s="114">
        <v>6901</v>
      </c>
      <c r="H16" s="114">
        <v>6842</v>
      </c>
      <c r="I16" s="140">
        <v>6824</v>
      </c>
      <c r="J16" s="115">
        <v>145</v>
      </c>
      <c r="K16" s="116">
        <v>2.1248534583821805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0.73203577306891032</v>
      </c>
      <c r="E18" s="115">
        <v>636</v>
      </c>
      <c r="F18" s="114">
        <v>639</v>
      </c>
      <c r="G18" s="114">
        <v>667</v>
      </c>
      <c r="H18" s="114">
        <v>633</v>
      </c>
      <c r="I18" s="140">
        <v>571</v>
      </c>
      <c r="J18" s="115">
        <v>65</v>
      </c>
      <c r="K18" s="116">
        <v>11.38353765323993</v>
      </c>
    </row>
    <row r="19" spans="1:255" ht="14.1" customHeight="1" x14ac:dyDescent="0.2">
      <c r="A19" s="306" t="s">
        <v>235</v>
      </c>
      <c r="B19" s="307" t="s">
        <v>236</v>
      </c>
      <c r="C19" s="308"/>
      <c r="D19" s="113">
        <v>0.42471886833715083</v>
      </c>
      <c r="E19" s="115">
        <v>369</v>
      </c>
      <c r="F19" s="114">
        <v>379</v>
      </c>
      <c r="G19" s="114">
        <v>399</v>
      </c>
      <c r="H19" s="114">
        <v>381</v>
      </c>
      <c r="I19" s="140">
        <v>334</v>
      </c>
      <c r="J19" s="115">
        <v>35</v>
      </c>
      <c r="K19" s="116">
        <v>10.479041916167665</v>
      </c>
    </row>
    <row r="20" spans="1:255" ht="14.1" customHeight="1" x14ac:dyDescent="0.2">
      <c r="A20" s="306">
        <v>12</v>
      </c>
      <c r="B20" s="307" t="s">
        <v>237</v>
      </c>
      <c r="C20" s="308"/>
      <c r="D20" s="113">
        <v>0.56859382373591461</v>
      </c>
      <c r="E20" s="115">
        <v>494</v>
      </c>
      <c r="F20" s="114">
        <v>463</v>
      </c>
      <c r="G20" s="114">
        <v>552</v>
      </c>
      <c r="H20" s="114">
        <v>556</v>
      </c>
      <c r="I20" s="140">
        <v>492</v>
      </c>
      <c r="J20" s="115">
        <v>2</v>
      </c>
      <c r="K20" s="116">
        <v>0.4065040650406504</v>
      </c>
    </row>
    <row r="21" spans="1:255" ht="14.1" customHeight="1" x14ac:dyDescent="0.2">
      <c r="A21" s="306">
        <v>21</v>
      </c>
      <c r="B21" s="307" t="s">
        <v>238</v>
      </c>
      <c r="C21" s="308"/>
      <c r="D21" s="113">
        <v>2.3365292756759244</v>
      </c>
      <c r="E21" s="115">
        <v>2030</v>
      </c>
      <c r="F21" s="114">
        <v>1983</v>
      </c>
      <c r="G21" s="114">
        <v>2125</v>
      </c>
      <c r="H21" s="114">
        <v>2094</v>
      </c>
      <c r="I21" s="140">
        <v>2068</v>
      </c>
      <c r="J21" s="115">
        <v>-38</v>
      </c>
      <c r="K21" s="116">
        <v>-1.8375241779497098</v>
      </c>
    </row>
    <row r="22" spans="1:255" ht="14.1" customHeight="1" x14ac:dyDescent="0.2">
      <c r="A22" s="306">
        <v>22</v>
      </c>
      <c r="B22" s="307" t="s">
        <v>239</v>
      </c>
      <c r="C22" s="308"/>
      <c r="D22" s="113">
        <v>3.3033689759556175</v>
      </c>
      <c r="E22" s="115">
        <v>2870</v>
      </c>
      <c r="F22" s="114">
        <v>2882</v>
      </c>
      <c r="G22" s="114">
        <v>2913</v>
      </c>
      <c r="H22" s="114">
        <v>2945</v>
      </c>
      <c r="I22" s="140">
        <v>2920</v>
      </c>
      <c r="J22" s="115">
        <v>-50</v>
      </c>
      <c r="K22" s="116">
        <v>-1.7123287671232876</v>
      </c>
    </row>
    <row r="23" spans="1:255" ht="14.1" customHeight="1" x14ac:dyDescent="0.2">
      <c r="A23" s="306">
        <v>23</v>
      </c>
      <c r="B23" s="307" t="s">
        <v>240</v>
      </c>
      <c r="C23" s="308"/>
      <c r="D23" s="113">
        <v>1.1993416282040952</v>
      </c>
      <c r="E23" s="115">
        <v>1042</v>
      </c>
      <c r="F23" s="114">
        <v>1044</v>
      </c>
      <c r="G23" s="114">
        <v>1041</v>
      </c>
      <c r="H23" s="114">
        <v>1022</v>
      </c>
      <c r="I23" s="140">
        <v>1048</v>
      </c>
      <c r="J23" s="115">
        <v>-6</v>
      </c>
      <c r="K23" s="116">
        <v>-0.5725190839694656</v>
      </c>
    </row>
    <row r="24" spans="1:255" ht="14.1" customHeight="1" x14ac:dyDescent="0.2">
      <c r="A24" s="306">
        <v>24</v>
      </c>
      <c r="B24" s="307" t="s">
        <v>241</v>
      </c>
      <c r="C24" s="308"/>
      <c r="D24" s="113">
        <v>5.6916932355750971</v>
      </c>
      <c r="E24" s="115">
        <v>4945</v>
      </c>
      <c r="F24" s="114">
        <v>4974</v>
      </c>
      <c r="G24" s="114">
        <v>5089</v>
      </c>
      <c r="H24" s="114">
        <v>5022</v>
      </c>
      <c r="I24" s="140">
        <v>5079</v>
      </c>
      <c r="J24" s="115">
        <v>-134</v>
      </c>
      <c r="K24" s="116">
        <v>-2.6383146288639496</v>
      </c>
    </row>
    <row r="25" spans="1:255" ht="14.1" customHeight="1" x14ac:dyDescent="0.2">
      <c r="A25" s="306">
        <v>25</v>
      </c>
      <c r="B25" s="307" t="s">
        <v>242</v>
      </c>
      <c r="C25" s="308"/>
      <c r="D25" s="113">
        <v>6.8806758669904813</v>
      </c>
      <c r="E25" s="115">
        <v>5978</v>
      </c>
      <c r="F25" s="114">
        <v>6044</v>
      </c>
      <c r="G25" s="114">
        <v>6174</v>
      </c>
      <c r="H25" s="114">
        <v>6104</v>
      </c>
      <c r="I25" s="140">
        <v>6107</v>
      </c>
      <c r="J25" s="115">
        <v>-129</v>
      </c>
      <c r="K25" s="116">
        <v>-2.1123301129850991</v>
      </c>
    </row>
    <row r="26" spans="1:255" ht="14.1" customHeight="1" x14ac:dyDescent="0.2">
      <c r="A26" s="306">
        <v>26</v>
      </c>
      <c r="B26" s="307" t="s">
        <v>243</v>
      </c>
      <c r="C26" s="308"/>
      <c r="D26" s="113">
        <v>3.6739908610628329</v>
      </c>
      <c r="E26" s="115">
        <v>3192</v>
      </c>
      <c r="F26" s="114">
        <v>3201</v>
      </c>
      <c r="G26" s="114">
        <v>3224</v>
      </c>
      <c r="H26" s="114">
        <v>3094</v>
      </c>
      <c r="I26" s="140">
        <v>3047</v>
      </c>
      <c r="J26" s="115">
        <v>145</v>
      </c>
      <c r="K26" s="116">
        <v>4.7587791270101736</v>
      </c>
    </row>
    <row r="27" spans="1:255" ht="14.1" customHeight="1" x14ac:dyDescent="0.2">
      <c r="A27" s="306">
        <v>27</v>
      </c>
      <c r="B27" s="307" t="s">
        <v>244</v>
      </c>
      <c r="C27" s="308"/>
      <c r="D27" s="113">
        <v>3.5911188867531449</v>
      </c>
      <c r="E27" s="115">
        <v>3120</v>
      </c>
      <c r="F27" s="114">
        <v>3117</v>
      </c>
      <c r="G27" s="114">
        <v>3135</v>
      </c>
      <c r="H27" s="114">
        <v>3091</v>
      </c>
      <c r="I27" s="140">
        <v>3092</v>
      </c>
      <c r="J27" s="115">
        <v>28</v>
      </c>
      <c r="K27" s="116">
        <v>0.90556274256144886</v>
      </c>
    </row>
    <row r="28" spans="1:255" ht="14.1" customHeight="1" x14ac:dyDescent="0.2">
      <c r="A28" s="306">
        <v>28</v>
      </c>
      <c r="B28" s="307" t="s">
        <v>245</v>
      </c>
      <c r="C28" s="308"/>
      <c r="D28" s="113">
        <v>0.29925990722942875</v>
      </c>
      <c r="E28" s="115">
        <v>260</v>
      </c>
      <c r="F28" s="114">
        <v>258</v>
      </c>
      <c r="G28" s="114">
        <v>261</v>
      </c>
      <c r="H28" s="114">
        <v>264</v>
      </c>
      <c r="I28" s="140">
        <v>263</v>
      </c>
      <c r="J28" s="115">
        <v>-3</v>
      </c>
      <c r="K28" s="116">
        <v>-1.1406844106463878</v>
      </c>
    </row>
    <row r="29" spans="1:255" ht="14.1" customHeight="1" x14ac:dyDescent="0.2">
      <c r="A29" s="306">
        <v>29</v>
      </c>
      <c r="B29" s="307" t="s">
        <v>246</v>
      </c>
      <c r="C29" s="308"/>
      <c r="D29" s="113">
        <v>2.694490164708049</v>
      </c>
      <c r="E29" s="115">
        <v>2341</v>
      </c>
      <c r="F29" s="114">
        <v>2356</v>
      </c>
      <c r="G29" s="114">
        <v>2394</v>
      </c>
      <c r="H29" s="114">
        <v>2341</v>
      </c>
      <c r="I29" s="140">
        <v>2295</v>
      </c>
      <c r="J29" s="115">
        <v>46</v>
      </c>
      <c r="K29" s="116">
        <v>2.0043572984749454</v>
      </c>
    </row>
    <row r="30" spans="1:255" ht="14.1" customHeight="1" x14ac:dyDescent="0.2">
      <c r="A30" s="306" t="s">
        <v>247</v>
      </c>
      <c r="B30" s="307" t="s">
        <v>248</v>
      </c>
      <c r="C30" s="308"/>
      <c r="D30" s="113">
        <v>1.2327206178566084</v>
      </c>
      <c r="E30" s="115">
        <v>1071</v>
      </c>
      <c r="F30" s="114">
        <v>1078</v>
      </c>
      <c r="G30" s="114">
        <v>1141</v>
      </c>
      <c r="H30" s="114">
        <v>1089</v>
      </c>
      <c r="I30" s="140">
        <v>1070</v>
      </c>
      <c r="J30" s="115">
        <v>1</v>
      </c>
      <c r="K30" s="116">
        <v>9.3457943925233641E-2</v>
      </c>
    </row>
    <row r="31" spans="1:255" ht="14.1" customHeight="1" x14ac:dyDescent="0.2">
      <c r="A31" s="306" t="s">
        <v>249</v>
      </c>
      <c r="B31" s="307" t="s">
        <v>250</v>
      </c>
      <c r="C31" s="308"/>
      <c r="D31" s="113">
        <v>1.3973135668327943</v>
      </c>
      <c r="E31" s="115">
        <v>1214</v>
      </c>
      <c r="F31" s="114">
        <v>1218</v>
      </c>
      <c r="G31" s="114">
        <v>1193</v>
      </c>
      <c r="H31" s="114">
        <v>1192</v>
      </c>
      <c r="I31" s="140">
        <v>1166</v>
      </c>
      <c r="J31" s="115">
        <v>48</v>
      </c>
      <c r="K31" s="116">
        <v>4.1166380789022297</v>
      </c>
    </row>
    <row r="32" spans="1:255" ht="14.1" customHeight="1" x14ac:dyDescent="0.2">
      <c r="A32" s="306">
        <v>31</v>
      </c>
      <c r="B32" s="307" t="s">
        <v>251</v>
      </c>
      <c r="C32" s="308"/>
      <c r="D32" s="113">
        <v>0.57434882195186521</v>
      </c>
      <c r="E32" s="115">
        <v>499</v>
      </c>
      <c r="F32" s="114">
        <v>505</v>
      </c>
      <c r="G32" s="114">
        <v>500</v>
      </c>
      <c r="H32" s="114">
        <v>492</v>
      </c>
      <c r="I32" s="140">
        <v>491</v>
      </c>
      <c r="J32" s="115">
        <v>8</v>
      </c>
      <c r="K32" s="116">
        <v>1.629327902240326</v>
      </c>
    </row>
    <row r="33" spans="1:11" ht="14.1" customHeight="1" x14ac:dyDescent="0.2">
      <c r="A33" s="306">
        <v>32</v>
      </c>
      <c r="B33" s="307" t="s">
        <v>252</v>
      </c>
      <c r="C33" s="308"/>
      <c r="D33" s="113">
        <v>2.0798563552445297</v>
      </c>
      <c r="E33" s="115">
        <v>1807</v>
      </c>
      <c r="F33" s="114">
        <v>1752</v>
      </c>
      <c r="G33" s="114">
        <v>1942</v>
      </c>
      <c r="H33" s="114">
        <v>1925</v>
      </c>
      <c r="I33" s="140">
        <v>1795</v>
      </c>
      <c r="J33" s="115">
        <v>12</v>
      </c>
      <c r="K33" s="116">
        <v>0.66852367688022285</v>
      </c>
    </row>
    <row r="34" spans="1:11" ht="14.1" customHeight="1" x14ac:dyDescent="0.2">
      <c r="A34" s="306">
        <v>33</v>
      </c>
      <c r="B34" s="307" t="s">
        <v>253</v>
      </c>
      <c r="C34" s="308"/>
      <c r="D34" s="113">
        <v>1.3443675832460491</v>
      </c>
      <c r="E34" s="115">
        <v>1168</v>
      </c>
      <c r="F34" s="114">
        <v>1112</v>
      </c>
      <c r="G34" s="114">
        <v>1316</v>
      </c>
      <c r="H34" s="114">
        <v>1278</v>
      </c>
      <c r="I34" s="140">
        <v>1167</v>
      </c>
      <c r="J34" s="115">
        <v>1</v>
      </c>
      <c r="K34" s="116">
        <v>8.5689802913453295E-2</v>
      </c>
    </row>
    <row r="35" spans="1:11" ht="14.1" customHeight="1" x14ac:dyDescent="0.2">
      <c r="A35" s="306">
        <v>34</v>
      </c>
      <c r="B35" s="307" t="s">
        <v>254</v>
      </c>
      <c r="C35" s="308"/>
      <c r="D35" s="113">
        <v>2.5966551950368895</v>
      </c>
      <c r="E35" s="115">
        <v>2256</v>
      </c>
      <c r="F35" s="114">
        <v>2248</v>
      </c>
      <c r="G35" s="114">
        <v>2303</v>
      </c>
      <c r="H35" s="114">
        <v>2279</v>
      </c>
      <c r="I35" s="140">
        <v>2218</v>
      </c>
      <c r="J35" s="115">
        <v>38</v>
      </c>
      <c r="K35" s="116">
        <v>1.7132551848512174</v>
      </c>
    </row>
    <row r="36" spans="1:11" ht="14.1" customHeight="1" x14ac:dyDescent="0.2">
      <c r="A36" s="306">
        <v>41</v>
      </c>
      <c r="B36" s="307" t="s">
        <v>255</v>
      </c>
      <c r="C36" s="308"/>
      <c r="D36" s="113">
        <v>0.36486688689126506</v>
      </c>
      <c r="E36" s="115">
        <v>317</v>
      </c>
      <c r="F36" s="114">
        <v>308</v>
      </c>
      <c r="G36" s="114">
        <v>304</v>
      </c>
      <c r="H36" s="114">
        <v>303</v>
      </c>
      <c r="I36" s="140">
        <v>306</v>
      </c>
      <c r="J36" s="115">
        <v>11</v>
      </c>
      <c r="K36" s="116">
        <v>3.5947712418300655</v>
      </c>
    </row>
    <row r="37" spans="1:11" ht="14.1" customHeight="1" x14ac:dyDescent="0.2">
      <c r="A37" s="306">
        <v>42</v>
      </c>
      <c r="B37" s="307" t="s">
        <v>256</v>
      </c>
      <c r="C37" s="308"/>
      <c r="D37" s="113">
        <v>0.15768695111704514</v>
      </c>
      <c r="E37" s="115">
        <v>137</v>
      </c>
      <c r="F37" s="114">
        <v>131</v>
      </c>
      <c r="G37" s="114">
        <v>128</v>
      </c>
      <c r="H37" s="114">
        <v>122</v>
      </c>
      <c r="I37" s="140">
        <v>127</v>
      </c>
      <c r="J37" s="115">
        <v>10</v>
      </c>
      <c r="K37" s="116">
        <v>7.8740157480314963</v>
      </c>
    </row>
    <row r="38" spans="1:11" ht="14.1" customHeight="1" x14ac:dyDescent="0.2">
      <c r="A38" s="306">
        <v>43</v>
      </c>
      <c r="B38" s="307" t="s">
        <v>257</v>
      </c>
      <c r="C38" s="308"/>
      <c r="D38" s="113">
        <v>2.2444493042207156</v>
      </c>
      <c r="E38" s="115">
        <v>1950</v>
      </c>
      <c r="F38" s="114">
        <v>1917</v>
      </c>
      <c r="G38" s="114">
        <v>1912</v>
      </c>
      <c r="H38" s="114">
        <v>1810</v>
      </c>
      <c r="I38" s="140">
        <v>1792</v>
      </c>
      <c r="J38" s="115">
        <v>158</v>
      </c>
      <c r="K38" s="116">
        <v>8.8169642857142865</v>
      </c>
    </row>
    <row r="39" spans="1:11" ht="14.1" customHeight="1" x14ac:dyDescent="0.2">
      <c r="A39" s="306">
        <v>51</v>
      </c>
      <c r="B39" s="307" t="s">
        <v>258</v>
      </c>
      <c r="C39" s="308"/>
      <c r="D39" s="113">
        <v>6.7057239212255846</v>
      </c>
      <c r="E39" s="115">
        <v>5826</v>
      </c>
      <c r="F39" s="114">
        <v>5845</v>
      </c>
      <c r="G39" s="114">
        <v>5981</v>
      </c>
      <c r="H39" s="114">
        <v>6025</v>
      </c>
      <c r="I39" s="140">
        <v>5982</v>
      </c>
      <c r="J39" s="115">
        <v>-156</v>
      </c>
      <c r="K39" s="116">
        <v>-2.6078234704112337</v>
      </c>
    </row>
    <row r="40" spans="1:11" ht="14.1" customHeight="1" x14ac:dyDescent="0.2">
      <c r="A40" s="306" t="s">
        <v>259</v>
      </c>
      <c r="B40" s="307" t="s">
        <v>260</v>
      </c>
      <c r="C40" s="308"/>
      <c r="D40" s="113">
        <v>5.6801832391431955</v>
      </c>
      <c r="E40" s="115">
        <v>4935</v>
      </c>
      <c r="F40" s="114">
        <v>4979</v>
      </c>
      <c r="G40" s="114">
        <v>5091</v>
      </c>
      <c r="H40" s="114">
        <v>5131</v>
      </c>
      <c r="I40" s="140">
        <v>5085</v>
      </c>
      <c r="J40" s="115">
        <v>-150</v>
      </c>
      <c r="K40" s="116">
        <v>-2.9498525073746311</v>
      </c>
    </row>
    <row r="41" spans="1:11" ht="14.1" customHeight="1" x14ac:dyDescent="0.2">
      <c r="A41" s="306"/>
      <c r="B41" s="307" t="s">
        <v>261</v>
      </c>
      <c r="C41" s="308"/>
      <c r="D41" s="113">
        <v>5.1610824000644557</v>
      </c>
      <c r="E41" s="115">
        <v>4484</v>
      </c>
      <c r="F41" s="114">
        <v>4532</v>
      </c>
      <c r="G41" s="114">
        <v>4652</v>
      </c>
      <c r="H41" s="114">
        <v>4570</v>
      </c>
      <c r="I41" s="140">
        <v>4577</v>
      </c>
      <c r="J41" s="115">
        <v>-93</v>
      </c>
      <c r="K41" s="116">
        <v>-2.0318986235525451</v>
      </c>
    </row>
    <row r="42" spans="1:11" ht="14.1" customHeight="1" x14ac:dyDescent="0.2">
      <c r="A42" s="306">
        <v>52</v>
      </c>
      <c r="B42" s="307" t="s">
        <v>262</v>
      </c>
      <c r="C42" s="308"/>
      <c r="D42" s="113">
        <v>3.6705378621332629</v>
      </c>
      <c r="E42" s="115">
        <v>3189</v>
      </c>
      <c r="F42" s="114">
        <v>3166</v>
      </c>
      <c r="G42" s="114">
        <v>3232</v>
      </c>
      <c r="H42" s="114">
        <v>3229</v>
      </c>
      <c r="I42" s="140">
        <v>3181</v>
      </c>
      <c r="J42" s="115">
        <v>8</v>
      </c>
      <c r="K42" s="116">
        <v>0.25149324111914495</v>
      </c>
    </row>
    <row r="43" spans="1:11" ht="14.1" customHeight="1" x14ac:dyDescent="0.2">
      <c r="A43" s="306" t="s">
        <v>263</v>
      </c>
      <c r="B43" s="307" t="s">
        <v>264</v>
      </c>
      <c r="C43" s="308"/>
      <c r="D43" s="113">
        <v>2.8372141204636225</v>
      </c>
      <c r="E43" s="115">
        <v>2465</v>
      </c>
      <c r="F43" s="114">
        <v>2470</v>
      </c>
      <c r="G43" s="114">
        <v>2516</v>
      </c>
      <c r="H43" s="114">
        <v>2528</v>
      </c>
      <c r="I43" s="140">
        <v>2501</v>
      </c>
      <c r="J43" s="115">
        <v>-36</v>
      </c>
      <c r="K43" s="116">
        <v>-1.4394242303078768</v>
      </c>
    </row>
    <row r="44" spans="1:11" ht="14.1" customHeight="1" x14ac:dyDescent="0.2">
      <c r="A44" s="306">
        <v>53</v>
      </c>
      <c r="B44" s="307" t="s">
        <v>265</v>
      </c>
      <c r="C44" s="308"/>
      <c r="D44" s="113">
        <v>0.55017782944487292</v>
      </c>
      <c r="E44" s="115">
        <v>478</v>
      </c>
      <c r="F44" s="114">
        <v>472</v>
      </c>
      <c r="G44" s="114">
        <v>482</v>
      </c>
      <c r="H44" s="114">
        <v>468</v>
      </c>
      <c r="I44" s="140">
        <v>460</v>
      </c>
      <c r="J44" s="115">
        <v>18</v>
      </c>
      <c r="K44" s="116">
        <v>3.9130434782608696</v>
      </c>
    </row>
    <row r="45" spans="1:11" ht="14.1" customHeight="1" x14ac:dyDescent="0.2">
      <c r="A45" s="306" t="s">
        <v>266</v>
      </c>
      <c r="B45" s="307" t="s">
        <v>267</v>
      </c>
      <c r="C45" s="308"/>
      <c r="D45" s="113">
        <v>0.478815851567086</v>
      </c>
      <c r="E45" s="115">
        <v>416</v>
      </c>
      <c r="F45" s="114">
        <v>410</v>
      </c>
      <c r="G45" s="114">
        <v>418</v>
      </c>
      <c r="H45" s="114">
        <v>404</v>
      </c>
      <c r="I45" s="140">
        <v>397</v>
      </c>
      <c r="J45" s="115">
        <v>19</v>
      </c>
      <c r="K45" s="116">
        <v>4.7858942065491181</v>
      </c>
    </row>
    <row r="46" spans="1:11" ht="14.1" customHeight="1" x14ac:dyDescent="0.2">
      <c r="A46" s="306">
        <v>54</v>
      </c>
      <c r="B46" s="307" t="s">
        <v>268</v>
      </c>
      <c r="C46" s="308"/>
      <c r="D46" s="113">
        <v>2.2847342917323696</v>
      </c>
      <c r="E46" s="115">
        <v>1985</v>
      </c>
      <c r="F46" s="114">
        <v>1995</v>
      </c>
      <c r="G46" s="114">
        <v>1996</v>
      </c>
      <c r="H46" s="114">
        <v>1983</v>
      </c>
      <c r="I46" s="140">
        <v>1918</v>
      </c>
      <c r="J46" s="115">
        <v>67</v>
      </c>
      <c r="K46" s="116">
        <v>3.4932221063607924</v>
      </c>
    </row>
    <row r="47" spans="1:11" ht="14.1" customHeight="1" x14ac:dyDescent="0.2">
      <c r="A47" s="306">
        <v>61</v>
      </c>
      <c r="B47" s="307" t="s">
        <v>269</v>
      </c>
      <c r="C47" s="308"/>
      <c r="D47" s="113">
        <v>2.5195382189431523</v>
      </c>
      <c r="E47" s="115">
        <v>2189</v>
      </c>
      <c r="F47" s="114">
        <v>2187</v>
      </c>
      <c r="G47" s="114">
        <v>2232</v>
      </c>
      <c r="H47" s="114">
        <v>2173</v>
      </c>
      <c r="I47" s="140">
        <v>2192</v>
      </c>
      <c r="J47" s="115">
        <v>-3</v>
      </c>
      <c r="K47" s="116">
        <v>-0.13686131386861314</v>
      </c>
    </row>
    <row r="48" spans="1:11" ht="14.1" customHeight="1" x14ac:dyDescent="0.2">
      <c r="A48" s="306">
        <v>62</v>
      </c>
      <c r="B48" s="307" t="s">
        <v>270</v>
      </c>
      <c r="C48" s="308"/>
      <c r="D48" s="113">
        <v>6.6366639426341774</v>
      </c>
      <c r="E48" s="115">
        <v>5766</v>
      </c>
      <c r="F48" s="114">
        <v>5806</v>
      </c>
      <c r="G48" s="114">
        <v>5805</v>
      </c>
      <c r="H48" s="114">
        <v>5691</v>
      </c>
      <c r="I48" s="140">
        <v>5745</v>
      </c>
      <c r="J48" s="115">
        <v>21</v>
      </c>
      <c r="K48" s="116">
        <v>0.36553524804177545</v>
      </c>
    </row>
    <row r="49" spans="1:11" ht="14.1" customHeight="1" x14ac:dyDescent="0.2">
      <c r="A49" s="306">
        <v>63</v>
      </c>
      <c r="B49" s="307" t="s">
        <v>271</v>
      </c>
      <c r="C49" s="308"/>
      <c r="D49" s="113">
        <v>1.4341455554148779</v>
      </c>
      <c r="E49" s="115">
        <v>1246</v>
      </c>
      <c r="F49" s="114">
        <v>1263</v>
      </c>
      <c r="G49" s="114">
        <v>1249</v>
      </c>
      <c r="H49" s="114">
        <v>1216</v>
      </c>
      <c r="I49" s="140">
        <v>1204</v>
      </c>
      <c r="J49" s="115">
        <v>42</v>
      </c>
      <c r="K49" s="116">
        <v>3.4883720930232558</v>
      </c>
    </row>
    <row r="50" spans="1:11" ht="14.1" customHeight="1" x14ac:dyDescent="0.2">
      <c r="A50" s="306" t="s">
        <v>272</v>
      </c>
      <c r="B50" s="307" t="s">
        <v>273</v>
      </c>
      <c r="C50" s="308"/>
      <c r="D50" s="113">
        <v>0.30731690473175954</v>
      </c>
      <c r="E50" s="115">
        <v>267</v>
      </c>
      <c r="F50" s="114">
        <v>266</v>
      </c>
      <c r="G50" s="114">
        <v>270</v>
      </c>
      <c r="H50" s="114">
        <v>251</v>
      </c>
      <c r="I50" s="140">
        <v>241</v>
      </c>
      <c r="J50" s="115">
        <v>26</v>
      </c>
      <c r="K50" s="116">
        <v>10.78838174273859</v>
      </c>
    </row>
    <row r="51" spans="1:11" ht="14.1" customHeight="1" x14ac:dyDescent="0.2">
      <c r="A51" s="306" t="s">
        <v>274</v>
      </c>
      <c r="B51" s="307" t="s">
        <v>275</v>
      </c>
      <c r="C51" s="308"/>
      <c r="D51" s="113">
        <v>0.978349696711594</v>
      </c>
      <c r="E51" s="115">
        <v>850</v>
      </c>
      <c r="F51" s="114">
        <v>856</v>
      </c>
      <c r="G51" s="114">
        <v>841</v>
      </c>
      <c r="H51" s="114">
        <v>831</v>
      </c>
      <c r="I51" s="140">
        <v>821</v>
      </c>
      <c r="J51" s="115">
        <v>29</v>
      </c>
      <c r="K51" s="116">
        <v>3.5322777101096223</v>
      </c>
    </row>
    <row r="52" spans="1:11" ht="14.1" customHeight="1" x14ac:dyDescent="0.2">
      <c r="A52" s="306">
        <v>71</v>
      </c>
      <c r="B52" s="307" t="s">
        <v>276</v>
      </c>
      <c r="C52" s="308"/>
      <c r="D52" s="113">
        <v>11.737894361252748</v>
      </c>
      <c r="E52" s="115">
        <v>10198</v>
      </c>
      <c r="F52" s="114">
        <v>10240</v>
      </c>
      <c r="G52" s="114">
        <v>10303</v>
      </c>
      <c r="H52" s="114">
        <v>10105</v>
      </c>
      <c r="I52" s="140">
        <v>10093</v>
      </c>
      <c r="J52" s="115">
        <v>105</v>
      </c>
      <c r="K52" s="116">
        <v>1.0403249777073218</v>
      </c>
    </row>
    <row r="53" spans="1:11" ht="14.1" customHeight="1" x14ac:dyDescent="0.2">
      <c r="A53" s="306" t="s">
        <v>277</v>
      </c>
      <c r="B53" s="307" t="s">
        <v>278</v>
      </c>
      <c r="C53" s="308"/>
      <c r="D53" s="113">
        <v>4.5291835959530848</v>
      </c>
      <c r="E53" s="115">
        <v>3935</v>
      </c>
      <c r="F53" s="114">
        <v>3957</v>
      </c>
      <c r="G53" s="114">
        <v>3980</v>
      </c>
      <c r="H53" s="114">
        <v>3862</v>
      </c>
      <c r="I53" s="140">
        <v>3857</v>
      </c>
      <c r="J53" s="115">
        <v>78</v>
      </c>
      <c r="K53" s="116">
        <v>2.0222971221156341</v>
      </c>
    </row>
    <row r="54" spans="1:11" ht="14.1" customHeight="1" x14ac:dyDescent="0.2">
      <c r="A54" s="306" t="s">
        <v>279</v>
      </c>
      <c r="B54" s="307" t="s">
        <v>280</v>
      </c>
      <c r="C54" s="308"/>
      <c r="D54" s="113">
        <v>6.3949540175642543</v>
      </c>
      <c r="E54" s="115">
        <v>5556</v>
      </c>
      <c r="F54" s="114">
        <v>5577</v>
      </c>
      <c r="G54" s="114">
        <v>5612</v>
      </c>
      <c r="H54" s="114">
        <v>5537</v>
      </c>
      <c r="I54" s="140">
        <v>5539</v>
      </c>
      <c r="J54" s="115">
        <v>17</v>
      </c>
      <c r="K54" s="116">
        <v>0.30691460552446292</v>
      </c>
    </row>
    <row r="55" spans="1:11" ht="14.1" customHeight="1" x14ac:dyDescent="0.2">
      <c r="A55" s="306">
        <v>72</v>
      </c>
      <c r="B55" s="307" t="s">
        <v>281</v>
      </c>
      <c r="C55" s="308"/>
      <c r="D55" s="113">
        <v>3.3528619606127923</v>
      </c>
      <c r="E55" s="115">
        <v>2913</v>
      </c>
      <c r="F55" s="114">
        <v>2942</v>
      </c>
      <c r="G55" s="114">
        <v>2947</v>
      </c>
      <c r="H55" s="114">
        <v>2908</v>
      </c>
      <c r="I55" s="140">
        <v>2917</v>
      </c>
      <c r="J55" s="115">
        <v>-4</v>
      </c>
      <c r="K55" s="116">
        <v>-0.13712718546451835</v>
      </c>
    </row>
    <row r="56" spans="1:11" ht="14.1" customHeight="1" x14ac:dyDescent="0.2">
      <c r="A56" s="306" t="s">
        <v>282</v>
      </c>
      <c r="B56" s="307" t="s">
        <v>283</v>
      </c>
      <c r="C56" s="308"/>
      <c r="D56" s="113">
        <v>1.633268493686767</v>
      </c>
      <c r="E56" s="115">
        <v>1419</v>
      </c>
      <c r="F56" s="114">
        <v>1450</v>
      </c>
      <c r="G56" s="114">
        <v>1456</v>
      </c>
      <c r="H56" s="114">
        <v>1433</v>
      </c>
      <c r="I56" s="140">
        <v>1450</v>
      </c>
      <c r="J56" s="115">
        <v>-31</v>
      </c>
      <c r="K56" s="116">
        <v>-2.1379310344827585</v>
      </c>
    </row>
    <row r="57" spans="1:11" ht="14.1" customHeight="1" x14ac:dyDescent="0.2">
      <c r="A57" s="306" t="s">
        <v>284</v>
      </c>
      <c r="B57" s="307" t="s">
        <v>285</v>
      </c>
      <c r="C57" s="308"/>
      <c r="D57" s="113">
        <v>1.0128796860072973</v>
      </c>
      <c r="E57" s="115">
        <v>880</v>
      </c>
      <c r="F57" s="114">
        <v>880</v>
      </c>
      <c r="G57" s="114">
        <v>877</v>
      </c>
      <c r="H57" s="114">
        <v>873</v>
      </c>
      <c r="I57" s="140">
        <v>862</v>
      </c>
      <c r="J57" s="115">
        <v>18</v>
      </c>
      <c r="K57" s="116">
        <v>2.0881670533642693</v>
      </c>
    </row>
    <row r="58" spans="1:11" ht="14.1" customHeight="1" x14ac:dyDescent="0.2">
      <c r="A58" s="306">
        <v>73</v>
      </c>
      <c r="B58" s="307" t="s">
        <v>286</v>
      </c>
      <c r="C58" s="308"/>
      <c r="D58" s="113">
        <v>2.1811443238452597</v>
      </c>
      <c r="E58" s="115">
        <v>1895</v>
      </c>
      <c r="F58" s="114">
        <v>1887</v>
      </c>
      <c r="G58" s="114">
        <v>1890</v>
      </c>
      <c r="H58" s="114">
        <v>1853</v>
      </c>
      <c r="I58" s="140">
        <v>1833</v>
      </c>
      <c r="J58" s="115">
        <v>62</v>
      </c>
      <c r="K58" s="116">
        <v>3.3824331696672121</v>
      </c>
    </row>
    <row r="59" spans="1:11" ht="14.1" customHeight="1" x14ac:dyDescent="0.2">
      <c r="A59" s="306" t="s">
        <v>287</v>
      </c>
      <c r="B59" s="307" t="s">
        <v>288</v>
      </c>
      <c r="C59" s="308"/>
      <c r="D59" s="113">
        <v>1.8151264373108045</v>
      </c>
      <c r="E59" s="115">
        <v>1577</v>
      </c>
      <c r="F59" s="114">
        <v>1575</v>
      </c>
      <c r="G59" s="114">
        <v>1576</v>
      </c>
      <c r="H59" s="114">
        <v>1544</v>
      </c>
      <c r="I59" s="140">
        <v>1527</v>
      </c>
      <c r="J59" s="115">
        <v>50</v>
      </c>
      <c r="K59" s="116">
        <v>3.2743942370661427</v>
      </c>
    </row>
    <row r="60" spans="1:11" ht="14.1" customHeight="1" x14ac:dyDescent="0.2">
      <c r="A60" s="306">
        <v>81</v>
      </c>
      <c r="B60" s="307" t="s">
        <v>289</v>
      </c>
      <c r="C60" s="308"/>
      <c r="D60" s="113">
        <v>7.5816346496932585</v>
      </c>
      <c r="E60" s="115">
        <v>6587</v>
      </c>
      <c r="F60" s="114">
        <v>6657</v>
      </c>
      <c r="G60" s="114">
        <v>6622</v>
      </c>
      <c r="H60" s="114">
        <v>6508</v>
      </c>
      <c r="I60" s="140">
        <v>6530</v>
      </c>
      <c r="J60" s="115">
        <v>57</v>
      </c>
      <c r="K60" s="116">
        <v>0.87289433384379789</v>
      </c>
    </row>
    <row r="61" spans="1:11" ht="14.1" customHeight="1" x14ac:dyDescent="0.2">
      <c r="A61" s="306" t="s">
        <v>290</v>
      </c>
      <c r="B61" s="307" t="s">
        <v>291</v>
      </c>
      <c r="C61" s="308"/>
      <c r="D61" s="113">
        <v>2.3468882724646356</v>
      </c>
      <c r="E61" s="115">
        <v>2039</v>
      </c>
      <c r="F61" s="114">
        <v>2037</v>
      </c>
      <c r="G61" s="114">
        <v>2057</v>
      </c>
      <c r="H61" s="114">
        <v>2004</v>
      </c>
      <c r="I61" s="140">
        <v>2015</v>
      </c>
      <c r="J61" s="115">
        <v>24</v>
      </c>
      <c r="K61" s="116">
        <v>1.1910669975186103</v>
      </c>
    </row>
    <row r="62" spans="1:11" ht="14.1" customHeight="1" x14ac:dyDescent="0.2">
      <c r="A62" s="306" t="s">
        <v>292</v>
      </c>
      <c r="B62" s="307" t="s">
        <v>293</v>
      </c>
      <c r="C62" s="308"/>
      <c r="D62" s="113">
        <v>3.3482579620400319</v>
      </c>
      <c r="E62" s="115">
        <v>2909</v>
      </c>
      <c r="F62" s="114">
        <v>2977</v>
      </c>
      <c r="G62" s="114">
        <v>2943</v>
      </c>
      <c r="H62" s="114">
        <v>2912</v>
      </c>
      <c r="I62" s="140">
        <v>2924</v>
      </c>
      <c r="J62" s="115">
        <v>-15</v>
      </c>
      <c r="K62" s="116">
        <v>-0.51299589603283169</v>
      </c>
    </row>
    <row r="63" spans="1:11" ht="14.1" customHeight="1" x14ac:dyDescent="0.2">
      <c r="A63" s="306"/>
      <c r="B63" s="307" t="s">
        <v>294</v>
      </c>
      <c r="C63" s="308"/>
      <c r="D63" s="113">
        <v>2.9776360769328161</v>
      </c>
      <c r="E63" s="115">
        <v>2587</v>
      </c>
      <c r="F63" s="114">
        <v>2661</v>
      </c>
      <c r="G63" s="114">
        <v>2630</v>
      </c>
      <c r="H63" s="114">
        <v>2596</v>
      </c>
      <c r="I63" s="140">
        <v>2605</v>
      </c>
      <c r="J63" s="115">
        <v>-18</v>
      </c>
      <c r="K63" s="116">
        <v>-0.69097888675623798</v>
      </c>
    </row>
    <row r="64" spans="1:11" ht="14.1" customHeight="1" x14ac:dyDescent="0.2">
      <c r="A64" s="306" t="s">
        <v>295</v>
      </c>
      <c r="B64" s="307" t="s">
        <v>296</v>
      </c>
      <c r="C64" s="308"/>
      <c r="D64" s="113">
        <v>0.62153980732265968</v>
      </c>
      <c r="E64" s="115">
        <v>540</v>
      </c>
      <c r="F64" s="114">
        <v>539</v>
      </c>
      <c r="G64" s="114">
        <v>528</v>
      </c>
      <c r="H64" s="114">
        <v>506</v>
      </c>
      <c r="I64" s="140">
        <v>513</v>
      </c>
      <c r="J64" s="115">
        <v>27</v>
      </c>
      <c r="K64" s="116">
        <v>5.2631578947368425</v>
      </c>
    </row>
    <row r="65" spans="1:11" ht="14.1" customHeight="1" x14ac:dyDescent="0.2">
      <c r="A65" s="306" t="s">
        <v>297</v>
      </c>
      <c r="B65" s="307" t="s">
        <v>298</v>
      </c>
      <c r="C65" s="308"/>
      <c r="D65" s="113">
        <v>0.5950668155292872</v>
      </c>
      <c r="E65" s="115">
        <v>517</v>
      </c>
      <c r="F65" s="114">
        <v>513</v>
      </c>
      <c r="G65" s="114">
        <v>508</v>
      </c>
      <c r="H65" s="114">
        <v>505</v>
      </c>
      <c r="I65" s="140">
        <v>503</v>
      </c>
      <c r="J65" s="115">
        <v>14</v>
      </c>
      <c r="K65" s="116">
        <v>2.7833001988071571</v>
      </c>
    </row>
    <row r="66" spans="1:11" ht="14.1" customHeight="1" x14ac:dyDescent="0.2">
      <c r="A66" s="306">
        <v>82</v>
      </c>
      <c r="B66" s="307" t="s">
        <v>299</v>
      </c>
      <c r="C66" s="308"/>
      <c r="D66" s="113">
        <v>3.1525880226977128</v>
      </c>
      <c r="E66" s="115">
        <v>2739</v>
      </c>
      <c r="F66" s="114">
        <v>2728</v>
      </c>
      <c r="G66" s="114">
        <v>2719</v>
      </c>
      <c r="H66" s="114">
        <v>2702</v>
      </c>
      <c r="I66" s="140">
        <v>2712</v>
      </c>
      <c r="J66" s="115">
        <v>27</v>
      </c>
      <c r="K66" s="116">
        <v>0.99557522123893805</v>
      </c>
    </row>
    <row r="67" spans="1:11" ht="14.1" customHeight="1" x14ac:dyDescent="0.2">
      <c r="A67" s="306" t="s">
        <v>300</v>
      </c>
      <c r="B67" s="307" t="s">
        <v>301</v>
      </c>
      <c r="C67" s="308"/>
      <c r="D67" s="113">
        <v>2.2743752949436584</v>
      </c>
      <c r="E67" s="115">
        <v>1976</v>
      </c>
      <c r="F67" s="114">
        <v>1961</v>
      </c>
      <c r="G67" s="114">
        <v>1952</v>
      </c>
      <c r="H67" s="114">
        <v>1923</v>
      </c>
      <c r="I67" s="140">
        <v>1922</v>
      </c>
      <c r="J67" s="115">
        <v>54</v>
      </c>
      <c r="K67" s="116">
        <v>2.8095733610822062</v>
      </c>
    </row>
    <row r="68" spans="1:11" ht="14.1" customHeight="1" x14ac:dyDescent="0.2">
      <c r="A68" s="306" t="s">
        <v>302</v>
      </c>
      <c r="B68" s="307" t="s">
        <v>303</v>
      </c>
      <c r="C68" s="308"/>
      <c r="D68" s="113">
        <v>0.45579585870328382</v>
      </c>
      <c r="E68" s="115">
        <v>396</v>
      </c>
      <c r="F68" s="114">
        <v>408</v>
      </c>
      <c r="G68" s="114">
        <v>404</v>
      </c>
      <c r="H68" s="114">
        <v>406</v>
      </c>
      <c r="I68" s="140">
        <v>416</v>
      </c>
      <c r="J68" s="115">
        <v>-20</v>
      </c>
      <c r="K68" s="116">
        <v>-4.8076923076923075</v>
      </c>
    </row>
    <row r="69" spans="1:11" ht="14.1" customHeight="1" x14ac:dyDescent="0.2">
      <c r="A69" s="306">
        <v>83</v>
      </c>
      <c r="B69" s="307" t="s">
        <v>304</v>
      </c>
      <c r="C69" s="308"/>
      <c r="D69" s="113">
        <v>4.254094681230649</v>
      </c>
      <c r="E69" s="115">
        <v>3696</v>
      </c>
      <c r="F69" s="114">
        <v>3684</v>
      </c>
      <c r="G69" s="114">
        <v>3672</v>
      </c>
      <c r="H69" s="114">
        <v>3559</v>
      </c>
      <c r="I69" s="140">
        <v>3555</v>
      </c>
      <c r="J69" s="115">
        <v>141</v>
      </c>
      <c r="K69" s="116">
        <v>3.9662447257383966</v>
      </c>
    </row>
    <row r="70" spans="1:11" ht="14.1" customHeight="1" x14ac:dyDescent="0.2">
      <c r="A70" s="306" t="s">
        <v>305</v>
      </c>
      <c r="B70" s="307" t="s">
        <v>306</v>
      </c>
      <c r="C70" s="308"/>
      <c r="D70" s="113">
        <v>3.4426399327816211</v>
      </c>
      <c r="E70" s="115">
        <v>2991</v>
      </c>
      <c r="F70" s="114">
        <v>2998</v>
      </c>
      <c r="G70" s="114">
        <v>2990</v>
      </c>
      <c r="H70" s="114">
        <v>2882</v>
      </c>
      <c r="I70" s="140">
        <v>2891</v>
      </c>
      <c r="J70" s="115">
        <v>100</v>
      </c>
      <c r="K70" s="116">
        <v>3.459010722933241</v>
      </c>
    </row>
    <row r="71" spans="1:11" ht="14.1" customHeight="1" x14ac:dyDescent="0.2">
      <c r="A71" s="306"/>
      <c r="B71" s="307" t="s">
        <v>307</v>
      </c>
      <c r="C71" s="308"/>
      <c r="D71" s="113">
        <v>2.1143863445402333</v>
      </c>
      <c r="E71" s="115">
        <v>1837</v>
      </c>
      <c r="F71" s="114">
        <v>1852</v>
      </c>
      <c r="G71" s="114">
        <v>1843</v>
      </c>
      <c r="H71" s="114">
        <v>1767</v>
      </c>
      <c r="I71" s="140">
        <v>1779</v>
      </c>
      <c r="J71" s="115">
        <v>58</v>
      </c>
      <c r="K71" s="116">
        <v>3.2602585722315909</v>
      </c>
    </row>
    <row r="72" spans="1:11" ht="14.1" customHeight="1" x14ac:dyDescent="0.2">
      <c r="A72" s="306">
        <v>84</v>
      </c>
      <c r="B72" s="307" t="s">
        <v>308</v>
      </c>
      <c r="C72" s="308"/>
      <c r="D72" s="113">
        <v>0.97259469849564351</v>
      </c>
      <c r="E72" s="115">
        <v>845</v>
      </c>
      <c r="F72" s="114">
        <v>819</v>
      </c>
      <c r="G72" s="114">
        <v>807</v>
      </c>
      <c r="H72" s="114">
        <v>850</v>
      </c>
      <c r="I72" s="140">
        <v>853</v>
      </c>
      <c r="J72" s="115">
        <v>-8</v>
      </c>
      <c r="K72" s="116">
        <v>-0.93786635404454866</v>
      </c>
    </row>
    <row r="73" spans="1:11" ht="14.1" customHeight="1" x14ac:dyDescent="0.2">
      <c r="A73" s="306" t="s">
        <v>309</v>
      </c>
      <c r="B73" s="307" t="s">
        <v>310</v>
      </c>
      <c r="C73" s="308"/>
      <c r="D73" s="113">
        <v>0.27969291329519685</v>
      </c>
      <c r="E73" s="115">
        <v>243</v>
      </c>
      <c r="F73" s="114">
        <v>232</v>
      </c>
      <c r="G73" s="114">
        <v>221</v>
      </c>
      <c r="H73" s="114">
        <v>279</v>
      </c>
      <c r="I73" s="140">
        <v>277</v>
      </c>
      <c r="J73" s="115">
        <v>-34</v>
      </c>
      <c r="K73" s="116">
        <v>-12.274368231046932</v>
      </c>
    </row>
    <row r="74" spans="1:11" ht="14.1" customHeight="1" x14ac:dyDescent="0.2">
      <c r="A74" s="306" t="s">
        <v>311</v>
      </c>
      <c r="B74" s="307" t="s">
        <v>312</v>
      </c>
      <c r="C74" s="308"/>
      <c r="D74" s="113">
        <v>0.23480392721078255</v>
      </c>
      <c r="E74" s="115">
        <v>204</v>
      </c>
      <c r="F74" s="114">
        <v>201</v>
      </c>
      <c r="G74" s="114">
        <v>197</v>
      </c>
      <c r="H74" s="114">
        <v>206</v>
      </c>
      <c r="I74" s="140">
        <v>209</v>
      </c>
      <c r="J74" s="115">
        <v>-5</v>
      </c>
      <c r="K74" s="116">
        <v>-2.3923444976076556</v>
      </c>
    </row>
    <row r="75" spans="1:11" ht="14.1" customHeight="1" x14ac:dyDescent="0.2">
      <c r="A75" s="306" t="s">
        <v>313</v>
      </c>
      <c r="B75" s="307" t="s">
        <v>314</v>
      </c>
      <c r="C75" s="308"/>
      <c r="D75" s="113">
        <v>7.711697609373741E-2</v>
      </c>
      <c r="E75" s="115">
        <v>67</v>
      </c>
      <c r="F75" s="114">
        <v>64</v>
      </c>
      <c r="G75" s="114">
        <v>61</v>
      </c>
      <c r="H75" s="114">
        <v>67</v>
      </c>
      <c r="I75" s="140">
        <v>63</v>
      </c>
      <c r="J75" s="115">
        <v>4</v>
      </c>
      <c r="K75" s="116">
        <v>6.3492063492063489</v>
      </c>
    </row>
    <row r="76" spans="1:11" ht="14.1" customHeight="1" x14ac:dyDescent="0.2">
      <c r="A76" s="306">
        <v>91</v>
      </c>
      <c r="B76" s="307" t="s">
        <v>315</v>
      </c>
      <c r="C76" s="308"/>
      <c r="D76" s="113">
        <v>0.11049596574625062</v>
      </c>
      <c r="E76" s="115">
        <v>96</v>
      </c>
      <c r="F76" s="114">
        <v>93</v>
      </c>
      <c r="G76" s="114">
        <v>89</v>
      </c>
      <c r="H76" s="114">
        <v>84</v>
      </c>
      <c r="I76" s="140">
        <v>76</v>
      </c>
      <c r="J76" s="115">
        <v>20</v>
      </c>
      <c r="K76" s="116">
        <v>26.315789473684209</v>
      </c>
    </row>
    <row r="77" spans="1:11" ht="14.1" customHeight="1" x14ac:dyDescent="0.2">
      <c r="A77" s="306">
        <v>92</v>
      </c>
      <c r="B77" s="307" t="s">
        <v>316</v>
      </c>
      <c r="C77" s="308"/>
      <c r="D77" s="113">
        <v>1.4675245450673911</v>
      </c>
      <c r="E77" s="115">
        <v>1275</v>
      </c>
      <c r="F77" s="114">
        <v>1251</v>
      </c>
      <c r="G77" s="114">
        <v>1232</v>
      </c>
      <c r="H77" s="114">
        <v>1177</v>
      </c>
      <c r="I77" s="140">
        <v>1172</v>
      </c>
      <c r="J77" s="115">
        <v>103</v>
      </c>
      <c r="K77" s="116">
        <v>8.7883959044368609</v>
      </c>
    </row>
    <row r="78" spans="1:11" ht="14.1" customHeight="1" x14ac:dyDescent="0.2">
      <c r="A78" s="306">
        <v>93</v>
      </c>
      <c r="B78" s="307" t="s">
        <v>317</v>
      </c>
      <c r="C78" s="308"/>
      <c r="D78" s="113">
        <v>0.3890378793982574</v>
      </c>
      <c r="E78" s="115">
        <v>338</v>
      </c>
      <c r="F78" s="114">
        <v>346</v>
      </c>
      <c r="G78" s="114">
        <v>344</v>
      </c>
      <c r="H78" s="114">
        <v>335</v>
      </c>
      <c r="I78" s="140">
        <v>332</v>
      </c>
      <c r="J78" s="115">
        <v>6</v>
      </c>
      <c r="K78" s="116">
        <v>1.8072289156626506</v>
      </c>
    </row>
    <row r="79" spans="1:11" ht="14.1" customHeight="1" x14ac:dyDescent="0.2">
      <c r="A79" s="306">
        <v>94</v>
      </c>
      <c r="B79" s="307" t="s">
        <v>318</v>
      </c>
      <c r="C79" s="308"/>
      <c r="D79" s="113">
        <v>5.5247982873125309E-2</v>
      </c>
      <c r="E79" s="115">
        <v>48</v>
      </c>
      <c r="F79" s="114">
        <v>52</v>
      </c>
      <c r="G79" s="114">
        <v>55</v>
      </c>
      <c r="H79" s="114">
        <v>40</v>
      </c>
      <c r="I79" s="140">
        <v>42</v>
      </c>
      <c r="J79" s="115">
        <v>6</v>
      </c>
      <c r="K79" s="116">
        <v>14.285714285714286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0.61002981089075858</v>
      </c>
      <c r="E81" s="143">
        <v>530</v>
      </c>
      <c r="F81" s="144">
        <v>533</v>
      </c>
      <c r="G81" s="144">
        <v>541</v>
      </c>
      <c r="H81" s="144">
        <v>528</v>
      </c>
      <c r="I81" s="145">
        <v>540</v>
      </c>
      <c r="J81" s="143">
        <v>-10</v>
      </c>
      <c r="K81" s="146">
        <v>-1.8518518518518519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20945</v>
      </c>
      <c r="E12" s="114">
        <v>21596</v>
      </c>
      <c r="F12" s="114">
        <v>21630</v>
      </c>
      <c r="G12" s="114">
        <v>21652</v>
      </c>
      <c r="H12" s="140">
        <v>21467</v>
      </c>
      <c r="I12" s="115">
        <v>-522</v>
      </c>
      <c r="J12" s="116">
        <v>-2.4316392602599337</v>
      </c>
      <c r="K12"/>
      <c r="L12"/>
      <c r="M12"/>
      <c r="N12"/>
      <c r="O12"/>
      <c r="P12"/>
    </row>
    <row r="13" spans="1:16" s="110" customFormat="1" ht="14.45" customHeight="1" x14ac:dyDescent="0.2">
      <c r="A13" s="120" t="s">
        <v>105</v>
      </c>
      <c r="B13" s="119" t="s">
        <v>106</v>
      </c>
      <c r="C13" s="113">
        <v>36.815469085700641</v>
      </c>
      <c r="D13" s="115">
        <v>7711</v>
      </c>
      <c r="E13" s="114">
        <v>7923</v>
      </c>
      <c r="F13" s="114">
        <v>7921</v>
      </c>
      <c r="G13" s="114">
        <v>7943</v>
      </c>
      <c r="H13" s="140">
        <v>7836</v>
      </c>
      <c r="I13" s="115">
        <v>-125</v>
      </c>
      <c r="J13" s="116">
        <v>-1.5952016334864727</v>
      </c>
      <c r="K13"/>
      <c r="L13"/>
      <c r="M13"/>
      <c r="N13"/>
      <c r="O13"/>
      <c r="P13"/>
    </row>
    <row r="14" spans="1:16" s="110" customFormat="1" ht="14.45" customHeight="1" x14ac:dyDescent="0.2">
      <c r="A14" s="120"/>
      <c r="B14" s="119" t="s">
        <v>107</v>
      </c>
      <c r="C14" s="113">
        <v>63.184530914299359</v>
      </c>
      <c r="D14" s="115">
        <v>13234</v>
      </c>
      <c r="E14" s="114">
        <v>13673</v>
      </c>
      <c r="F14" s="114">
        <v>13709</v>
      </c>
      <c r="G14" s="114">
        <v>13709</v>
      </c>
      <c r="H14" s="140">
        <v>13631</v>
      </c>
      <c r="I14" s="115">
        <v>-397</v>
      </c>
      <c r="J14" s="116">
        <v>-2.912478908370626</v>
      </c>
      <c r="K14"/>
      <c r="L14"/>
      <c r="M14"/>
      <c r="N14"/>
      <c r="O14"/>
      <c r="P14"/>
    </row>
    <row r="15" spans="1:16" s="110" customFormat="1" ht="14.45" customHeight="1" x14ac:dyDescent="0.2">
      <c r="A15" s="118" t="s">
        <v>105</v>
      </c>
      <c r="B15" s="121" t="s">
        <v>108</v>
      </c>
      <c r="C15" s="113">
        <v>13.396992122224875</v>
      </c>
      <c r="D15" s="115">
        <v>2806</v>
      </c>
      <c r="E15" s="114">
        <v>2885</v>
      </c>
      <c r="F15" s="114">
        <v>2907</v>
      </c>
      <c r="G15" s="114">
        <v>2922</v>
      </c>
      <c r="H15" s="140">
        <v>2856</v>
      </c>
      <c r="I15" s="115">
        <v>-50</v>
      </c>
      <c r="J15" s="116">
        <v>-1.7507002801120448</v>
      </c>
      <c r="K15"/>
      <c r="L15"/>
      <c r="M15"/>
      <c r="N15"/>
      <c r="O15"/>
      <c r="P15"/>
    </row>
    <row r="16" spans="1:16" s="110" customFormat="1" ht="14.45" customHeight="1" x14ac:dyDescent="0.2">
      <c r="A16" s="118"/>
      <c r="B16" s="121" t="s">
        <v>109</v>
      </c>
      <c r="C16" s="113">
        <v>49.338744330389112</v>
      </c>
      <c r="D16" s="115">
        <v>10334</v>
      </c>
      <c r="E16" s="114">
        <v>10732</v>
      </c>
      <c r="F16" s="114">
        <v>10780</v>
      </c>
      <c r="G16" s="114">
        <v>10794</v>
      </c>
      <c r="H16" s="140">
        <v>10796</v>
      </c>
      <c r="I16" s="115">
        <v>-462</v>
      </c>
      <c r="J16" s="116">
        <v>-4.2793627269359025</v>
      </c>
      <c r="K16"/>
      <c r="L16"/>
      <c r="M16"/>
      <c r="N16"/>
      <c r="O16"/>
      <c r="P16"/>
    </row>
    <row r="17" spans="1:16" s="110" customFormat="1" ht="14.45" customHeight="1" x14ac:dyDescent="0.2">
      <c r="A17" s="118"/>
      <c r="B17" s="121" t="s">
        <v>110</v>
      </c>
      <c r="C17" s="113">
        <v>20.840296013368345</v>
      </c>
      <c r="D17" s="115">
        <v>4365</v>
      </c>
      <c r="E17" s="114">
        <v>4488</v>
      </c>
      <c r="F17" s="114">
        <v>4453</v>
      </c>
      <c r="G17" s="114">
        <v>4474</v>
      </c>
      <c r="H17" s="140">
        <v>4414</v>
      </c>
      <c r="I17" s="115">
        <v>-49</v>
      </c>
      <c r="J17" s="116">
        <v>-1.110104213864975</v>
      </c>
      <c r="K17"/>
      <c r="L17"/>
      <c r="M17"/>
      <c r="N17"/>
      <c r="O17"/>
      <c r="P17"/>
    </row>
    <row r="18" spans="1:16" s="110" customFormat="1" ht="14.45" customHeight="1" x14ac:dyDescent="0.2">
      <c r="A18" s="120"/>
      <c r="B18" s="121" t="s">
        <v>111</v>
      </c>
      <c r="C18" s="113">
        <v>16.423967534017667</v>
      </c>
      <c r="D18" s="115">
        <v>3440</v>
      </c>
      <c r="E18" s="114">
        <v>3491</v>
      </c>
      <c r="F18" s="114">
        <v>3490</v>
      </c>
      <c r="G18" s="114">
        <v>3462</v>
      </c>
      <c r="H18" s="140">
        <v>3401</v>
      </c>
      <c r="I18" s="115">
        <v>39</v>
      </c>
      <c r="J18" s="116">
        <v>1.1467215524845633</v>
      </c>
      <c r="K18"/>
      <c r="L18"/>
      <c r="M18"/>
      <c r="N18"/>
      <c r="O18"/>
      <c r="P18"/>
    </row>
    <row r="19" spans="1:16" s="110" customFormat="1" ht="14.45" customHeight="1" x14ac:dyDescent="0.2">
      <c r="A19" s="120"/>
      <c r="B19" s="121" t="s">
        <v>112</v>
      </c>
      <c r="C19" s="113">
        <v>1.5946526617331105</v>
      </c>
      <c r="D19" s="115">
        <v>334</v>
      </c>
      <c r="E19" s="114">
        <v>346</v>
      </c>
      <c r="F19" s="114">
        <v>363</v>
      </c>
      <c r="G19" s="114">
        <v>325</v>
      </c>
      <c r="H19" s="140">
        <v>325</v>
      </c>
      <c r="I19" s="115">
        <v>9</v>
      </c>
      <c r="J19" s="116">
        <v>2.7692307692307692</v>
      </c>
      <c r="K19"/>
      <c r="L19"/>
      <c r="M19"/>
      <c r="N19"/>
      <c r="O19"/>
      <c r="P19"/>
    </row>
    <row r="20" spans="1:16" s="110" customFormat="1" ht="14.45" customHeight="1" x14ac:dyDescent="0.2">
      <c r="A20" s="120" t="s">
        <v>113</v>
      </c>
      <c r="B20" s="119" t="s">
        <v>116</v>
      </c>
      <c r="C20" s="113">
        <v>93.396992122224873</v>
      </c>
      <c r="D20" s="115">
        <v>19562</v>
      </c>
      <c r="E20" s="114">
        <v>20148</v>
      </c>
      <c r="F20" s="114">
        <v>20213</v>
      </c>
      <c r="G20" s="114">
        <v>20221</v>
      </c>
      <c r="H20" s="140">
        <v>20096</v>
      </c>
      <c r="I20" s="115">
        <v>-534</v>
      </c>
      <c r="J20" s="116">
        <v>-2.6572452229299364</v>
      </c>
      <c r="K20"/>
      <c r="L20"/>
      <c r="M20"/>
      <c r="N20"/>
      <c r="O20"/>
      <c r="P20"/>
    </row>
    <row r="21" spans="1:16" s="110" customFormat="1" ht="14.45" customHeight="1" x14ac:dyDescent="0.2">
      <c r="A21" s="123"/>
      <c r="B21" s="124" t="s">
        <v>117</v>
      </c>
      <c r="C21" s="125">
        <v>6.4645500119360229</v>
      </c>
      <c r="D21" s="143">
        <v>1354</v>
      </c>
      <c r="E21" s="144">
        <v>1416</v>
      </c>
      <c r="F21" s="144">
        <v>1384</v>
      </c>
      <c r="G21" s="144">
        <v>1397</v>
      </c>
      <c r="H21" s="145">
        <v>1340</v>
      </c>
      <c r="I21" s="143">
        <v>14</v>
      </c>
      <c r="J21" s="146">
        <v>1.044776119402985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20630</v>
      </c>
      <c r="E56" s="114">
        <v>21189</v>
      </c>
      <c r="F56" s="114">
        <v>21108</v>
      </c>
      <c r="G56" s="114">
        <v>21114</v>
      </c>
      <c r="H56" s="140">
        <v>20954</v>
      </c>
      <c r="I56" s="115">
        <v>-324</v>
      </c>
      <c r="J56" s="116">
        <v>-1.546244153860838</v>
      </c>
      <c r="K56"/>
      <c r="L56"/>
      <c r="M56"/>
      <c r="N56"/>
      <c r="O56"/>
      <c r="P56"/>
    </row>
    <row r="57" spans="1:16" s="110" customFormat="1" ht="14.45" customHeight="1" x14ac:dyDescent="0.2">
      <c r="A57" s="120" t="s">
        <v>105</v>
      </c>
      <c r="B57" s="119" t="s">
        <v>106</v>
      </c>
      <c r="C57" s="113">
        <v>36.941347552108581</v>
      </c>
      <c r="D57" s="115">
        <v>7621</v>
      </c>
      <c r="E57" s="114">
        <v>7797</v>
      </c>
      <c r="F57" s="114">
        <v>7778</v>
      </c>
      <c r="G57" s="114">
        <v>7763</v>
      </c>
      <c r="H57" s="140">
        <v>7643</v>
      </c>
      <c r="I57" s="115">
        <v>-22</v>
      </c>
      <c r="J57" s="116">
        <v>-0.28784508700771949</v>
      </c>
    </row>
    <row r="58" spans="1:16" s="110" customFormat="1" ht="14.45" customHeight="1" x14ac:dyDescent="0.2">
      <c r="A58" s="120"/>
      <c r="B58" s="119" t="s">
        <v>107</v>
      </c>
      <c r="C58" s="113">
        <v>63.058652447891419</v>
      </c>
      <c r="D58" s="115">
        <v>13009</v>
      </c>
      <c r="E58" s="114">
        <v>13392</v>
      </c>
      <c r="F58" s="114">
        <v>13330</v>
      </c>
      <c r="G58" s="114">
        <v>13351</v>
      </c>
      <c r="H58" s="140">
        <v>13311</v>
      </c>
      <c r="I58" s="115">
        <v>-302</v>
      </c>
      <c r="J58" s="116">
        <v>-2.2688002404026744</v>
      </c>
    </row>
    <row r="59" spans="1:16" s="110" customFormat="1" ht="14.45" customHeight="1" x14ac:dyDescent="0.2">
      <c r="A59" s="118" t="s">
        <v>105</v>
      </c>
      <c r="B59" s="121" t="s">
        <v>108</v>
      </c>
      <c r="C59" s="113">
        <v>12.690256907416384</v>
      </c>
      <c r="D59" s="115">
        <v>2618</v>
      </c>
      <c r="E59" s="114">
        <v>2755</v>
      </c>
      <c r="F59" s="114">
        <v>2708</v>
      </c>
      <c r="G59" s="114">
        <v>2743</v>
      </c>
      <c r="H59" s="140">
        <v>2656</v>
      </c>
      <c r="I59" s="115">
        <v>-38</v>
      </c>
      <c r="J59" s="116">
        <v>-1.4307228915662651</v>
      </c>
    </row>
    <row r="60" spans="1:16" s="110" customFormat="1" ht="14.45" customHeight="1" x14ac:dyDescent="0.2">
      <c r="A60" s="118"/>
      <c r="B60" s="121" t="s">
        <v>109</v>
      </c>
      <c r="C60" s="113">
        <v>49.544352884149298</v>
      </c>
      <c r="D60" s="115">
        <v>10221</v>
      </c>
      <c r="E60" s="114">
        <v>10538</v>
      </c>
      <c r="F60" s="114">
        <v>10549</v>
      </c>
      <c r="G60" s="114">
        <v>10556</v>
      </c>
      <c r="H60" s="140">
        <v>10585</v>
      </c>
      <c r="I60" s="115">
        <v>-364</v>
      </c>
      <c r="J60" s="116">
        <v>-3.4388285309400093</v>
      </c>
    </row>
    <row r="61" spans="1:16" s="110" customFormat="1" ht="14.45" customHeight="1" x14ac:dyDescent="0.2">
      <c r="A61" s="118"/>
      <c r="B61" s="121" t="s">
        <v>110</v>
      </c>
      <c r="C61" s="113">
        <v>21.226369365002423</v>
      </c>
      <c r="D61" s="115">
        <v>4379</v>
      </c>
      <c r="E61" s="114">
        <v>4454</v>
      </c>
      <c r="F61" s="114">
        <v>4422</v>
      </c>
      <c r="G61" s="114">
        <v>4422</v>
      </c>
      <c r="H61" s="140">
        <v>4369</v>
      </c>
      <c r="I61" s="115">
        <v>10</v>
      </c>
      <c r="J61" s="116">
        <v>0.22888532845044632</v>
      </c>
    </row>
    <row r="62" spans="1:16" s="110" customFormat="1" ht="14.45" customHeight="1" x14ac:dyDescent="0.2">
      <c r="A62" s="120"/>
      <c r="B62" s="121" t="s">
        <v>111</v>
      </c>
      <c r="C62" s="113">
        <v>16.539020843431896</v>
      </c>
      <c r="D62" s="115">
        <v>3412</v>
      </c>
      <c r="E62" s="114">
        <v>3442</v>
      </c>
      <c r="F62" s="114">
        <v>3429</v>
      </c>
      <c r="G62" s="114">
        <v>3393</v>
      </c>
      <c r="H62" s="140">
        <v>3344</v>
      </c>
      <c r="I62" s="115">
        <v>68</v>
      </c>
      <c r="J62" s="116">
        <v>2.0334928229665072</v>
      </c>
    </row>
    <row r="63" spans="1:16" s="110" customFormat="1" ht="14.45" customHeight="1" x14ac:dyDescent="0.2">
      <c r="A63" s="120"/>
      <c r="B63" s="121" t="s">
        <v>112</v>
      </c>
      <c r="C63" s="113">
        <v>1.6529326223945711</v>
      </c>
      <c r="D63" s="115">
        <v>341</v>
      </c>
      <c r="E63" s="114">
        <v>338</v>
      </c>
      <c r="F63" s="114">
        <v>359</v>
      </c>
      <c r="G63" s="114">
        <v>322</v>
      </c>
      <c r="H63" s="140">
        <v>324</v>
      </c>
      <c r="I63" s="115">
        <v>17</v>
      </c>
      <c r="J63" s="116">
        <v>5.2469135802469138</v>
      </c>
    </row>
    <row r="64" spans="1:16" s="110" customFormat="1" ht="14.45" customHeight="1" x14ac:dyDescent="0.2">
      <c r="A64" s="120" t="s">
        <v>113</v>
      </c>
      <c r="B64" s="119" t="s">
        <v>116</v>
      </c>
      <c r="C64" s="113">
        <v>94.701890450799809</v>
      </c>
      <c r="D64" s="115">
        <v>19537</v>
      </c>
      <c r="E64" s="114">
        <v>20063</v>
      </c>
      <c r="F64" s="114">
        <v>20040</v>
      </c>
      <c r="G64" s="114">
        <v>20058</v>
      </c>
      <c r="H64" s="140">
        <v>19957</v>
      </c>
      <c r="I64" s="115">
        <v>-420</v>
      </c>
      <c r="J64" s="116">
        <v>-2.1045247281655559</v>
      </c>
    </row>
    <row r="65" spans="1:10" s="110" customFormat="1" ht="14.45" customHeight="1" x14ac:dyDescent="0.2">
      <c r="A65" s="123"/>
      <c r="B65" s="124" t="s">
        <v>117</v>
      </c>
      <c r="C65" s="125">
        <v>5.1817741153659718</v>
      </c>
      <c r="D65" s="143">
        <v>1069</v>
      </c>
      <c r="E65" s="144">
        <v>1101</v>
      </c>
      <c r="F65" s="144">
        <v>1043</v>
      </c>
      <c r="G65" s="144">
        <v>1031</v>
      </c>
      <c r="H65" s="145">
        <v>975</v>
      </c>
      <c r="I65" s="143">
        <v>94</v>
      </c>
      <c r="J65" s="146">
        <v>9.6410256410256405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20945</v>
      </c>
      <c r="G11" s="114">
        <v>21596</v>
      </c>
      <c r="H11" s="114">
        <v>21630</v>
      </c>
      <c r="I11" s="114">
        <v>21652</v>
      </c>
      <c r="J11" s="140">
        <v>21467</v>
      </c>
      <c r="K11" s="114">
        <v>-522</v>
      </c>
      <c r="L11" s="116">
        <v>-2.4316392602599337</v>
      </c>
    </row>
    <row r="12" spans="1:17" s="110" customFormat="1" ht="24" customHeight="1" x14ac:dyDescent="0.2">
      <c r="A12" s="604" t="s">
        <v>185</v>
      </c>
      <c r="B12" s="605"/>
      <c r="C12" s="605"/>
      <c r="D12" s="606"/>
      <c r="E12" s="113">
        <v>36.815469085700641</v>
      </c>
      <c r="F12" s="115">
        <v>7711</v>
      </c>
      <c r="G12" s="114">
        <v>7923</v>
      </c>
      <c r="H12" s="114">
        <v>7921</v>
      </c>
      <c r="I12" s="114">
        <v>7943</v>
      </c>
      <c r="J12" s="140">
        <v>7836</v>
      </c>
      <c r="K12" s="114">
        <v>-125</v>
      </c>
      <c r="L12" s="116">
        <v>-1.5952016334864727</v>
      </c>
    </row>
    <row r="13" spans="1:17" s="110" customFormat="1" ht="15" customHeight="1" x14ac:dyDescent="0.2">
      <c r="A13" s="120"/>
      <c r="B13" s="612" t="s">
        <v>107</v>
      </c>
      <c r="C13" s="612"/>
      <c r="E13" s="113">
        <v>63.184530914299359</v>
      </c>
      <c r="F13" s="115">
        <v>13234</v>
      </c>
      <c r="G13" s="114">
        <v>13673</v>
      </c>
      <c r="H13" s="114">
        <v>13709</v>
      </c>
      <c r="I13" s="114">
        <v>13709</v>
      </c>
      <c r="J13" s="140">
        <v>13631</v>
      </c>
      <c r="K13" s="114">
        <v>-397</v>
      </c>
      <c r="L13" s="116">
        <v>-2.912478908370626</v>
      </c>
    </row>
    <row r="14" spans="1:17" s="110" customFormat="1" ht="22.5" customHeight="1" x14ac:dyDescent="0.2">
      <c r="A14" s="604" t="s">
        <v>186</v>
      </c>
      <c r="B14" s="605"/>
      <c r="C14" s="605"/>
      <c r="D14" s="606"/>
      <c r="E14" s="113">
        <v>13.396992122224875</v>
      </c>
      <c r="F14" s="115">
        <v>2806</v>
      </c>
      <c r="G14" s="114">
        <v>2885</v>
      </c>
      <c r="H14" s="114">
        <v>2907</v>
      </c>
      <c r="I14" s="114">
        <v>2922</v>
      </c>
      <c r="J14" s="140">
        <v>2856</v>
      </c>
      <c r="K14" s="114">
        <v>-50</v>
      </c>
      <c r="L14" s="116">
        <v>-1.7507002801120448</v>
      </c>
    </row>
    <row r="15" spans="1:17" s="110" customFormat="1" ht="15" customHeight="1" x14ac:dyDescent="0.2">
      <c r="A15" s="120"/>
      <c r="B15" s="119"/>
      <c r="C15" s="258" t="s">
        <v>106</v>
      </c>
      <c r="E15" s="113">
        <v>43.905915894511757</v>
      </c>
      <c r="F15" s="115">
        <v>1232</v>
      </c>
      <c r="G15" s="114">
        <v>1261</v>
      </c>
      <c r="H15" s="114">
        <v>1261</v>
      </c>
      <c r="I15" s="114">
        <v>1281</v>
      </c>
      <c r="J15" s="140">
        <v>1248</v>
      </c>
      <c r="K15" s="114">
        <v>-16</v>
      </c>
      <c r="L15" s="116">
        <v>-1.2820512820512822</v>
      </c>
    </row>
    <row r="16" spans="1:17" s="110" customFormat="1" ht="15" customHeight="1" x14ac:dyDescent="0.2">
      <c r="A16" s="120"/>
      <c r="B16" s="119"/>
      <c r="C16" s="258" t="s">
        <v>107</v>
      </c>
      <c r="E16" s="113">
        <v>56.094084105488243</v>
      </c>
      <c r="F16" s="115">
        <v>1574</v>
      </c>
      <c r="G16" s="114">
        <v>1624</v>
      </c>
      <c r="H16" s="114">
        <v>1646</v>
      </c>
      <c r="I16" s="114">
        <v>1641</v>
      </c>
      <c r="J16" s="140">
        <v>1608</v>
      </c>
      <c r="K16" s="114">
        <v>-34</v>
      </c>
      <c r="L16" s="116">
        <v>-2.1144278606965172</v>
      </c>
    </row>
    <row r="17" spans="1:12" s="110" customFormat="1" ht="15" customHeight="1" x14ac:dyDescent="0.2">
      <c r="A17" s="120"/>
      <c r="B17" s="121" t="s">
        <v>109</v>
      </c>
      <c r="C17" s="258"/>
      <c r="E17" s="113">
        <v>49.338744330389112</v>
      </c>
      <c r="F17" s="115">
        <v>10334</v>
      </c>
      <c r="G17" s="114">
        <v>10732</v>
      </c>
      <c r="H17" s="114">
        <v>10780</v>
      </c>
      <c r="I17" s="114">
        <v>10794</v>
      </c>
      <c r="J17" s="140">
        <v>10796</v>
      </c>
      <c r="K17" s="114">
        <v>-462</v>
      </c>
      <c r="L17" s="116">
        <v>-4.2793627269359025</v>
      </c>
    </row>
    <row r="18" spans="1:12" s="110" customFormat="1" ht="15" customHeight="1" x14ac:dyDescent="0.2">
      <c r="A18" s="120"/>
      <c r="B18" s="119"/>
      <c r="C18" s="258" t="s">
        <v>106</v>
      </c>
      <c r="E18" s="113">
        <v>33.27849816140894</v>
      </c>
      <c r="F18" s="115">
        <v>3439</v>
      </c>
      <c r="G18" s="114">
        <v>3556</v>
      </c>
      <c r="H18" s="114">
        <v>3547</v>
      </c>
      <c r="I18" s="114">
        <v>3536</v>
      </c>
      <c r="J18" s="140">
        <v>3522</v>
      </c>
      <c r="K18" s="114">
        <v>-83</v>
      </c>
      <c r="L18" s="116">
        <v>-2.3566155593412832</v>
      </c>
    </row>
    <row r="19" spans="1:12" s="110" customFormat="1" ht="15" customHeight="1" x14ac:dyDescent="0.2">
      <c r="A19" s="120"/>
      <c r="B19" s="119"/>
      <c r="C19" s="258" t="s">
        <v>107</v>
      </c>
      <c r="E19" s="113">
        <v>66.721501838591053</v>
      </c>
      <c r="F19" s="115">
        <v>6895</v>
      </c>
      <c r="G19" s="114">
        <v>7176</v>
      </c>
      <c r="H19" s="114">
        <v>7233</v>
      </c>
      <c r="I19" s="114">
        <v>7258</v>
      </c>
      <c r="J19" s="140">
        <v>7274</v>
      </c>
      <c r="K19" s="114">
        <v>-379</v>
      </c>
      <c r="L19" s="116">
        <v>-5.2103381908166071</v>
      </c>
    </row>
    <row r="20" spans="1:12" s="110" customFormat="1" ht="15" customHeight="1" x14ac:dyDescent="0.2">
      <c r="A20" s="120"/>
      <c r="B20" s="121" t="s">
        <v>110</v>
      </c>
      <c r="C20" s="258"/>
      <c r="E20" s="113">
        <v>20.840296013368345</v>
      </c>
      <c r="F20" s="115">
        <v>4365</v>
      </c>
      <c r="G20" s="114">
        <v>4488</v>
      </c>
      <c r="H20" s="114">
        <v>4453</v>
      </c>
      <c r="I20" s="114">
        <v>4474</v>
      </c>
      <c r="J20" s="140">
        <v>4414</v>
      </c>
      <c r="K20" s="114">
        <v>-49</v>
      </c>
      <c r="L20" s="116">
        <v>-1.110104213864975</v>
      </c>
    </row>
    <row r="21" spans="1:12" s="110" customFormat="1" ht="15" customHeight="1" x14ac:dyDescent="0.2">
      <c r="A21" s="120"/>
      <c r="B21" s="119"/>
      <c r="C21" s="258" t="s">
        <v>106</v>
      </c>
      <c r="E21" s="113">
        <v>31.386025200458189</v>
      </c>
      <c r="F21" s="115">
        <v>1370</v>
      </c>
      <c r="G21" s="114">
        <v>1398</v>
      </c>
      <c r="H21" s="114">
        <v>1379</v>
      </c>
      <c r="I21" s="114">
        <v>1395</v>
      </c>
      <c r="J21" s="140">
        <v>1365</v>
      </c>
      <c r="K21" s="114">
        <v>5</v>
      </c>
      <c r="L21" s="116">
        <v>0.36630036630036628</v>
      </c>
    </row>
    <row r="22" spans="1:12" s="110" customFormat="1" ht="15" customHeight="1" x14ac:dyDescent="0.2">
      <c r="A22" s="120"/>
      <c r="B22" s="119"/>
      <c r="C22" s="258" t="s">
        <v>107</v>
      </c>
      <c r="E22" s="113">
        <v>68.613974799541808</v>
      </c>
      <c r="F22" s="115">
        <v>2995</v>
      </c>
      <c r="G22" s="114">
        <v>3090</v>
      </c>
      <c r="H22" s="114">
        <v>3074</v>
      </c>
      <c r="I22" s="114">
        <v>3079</v>
      </c>
      <c r="J22" s="140">
        <v>3049</v>
      </c>
      <c r="K22" s="114">
        <v>-54</v>
      </c>
      <c r="L22" s="116">
        <v>-1.7710724827812399</v>
      </c>
    </row>
    <row r="23" spans="1:12" s="110" customFormat="1" ht="15" customHeight="1" x14ac:dyDescent="0.2">
      <c r="A23" s="120"/>
      <c r="B23" s="121" t="s">
        <v>111</v>
      </c>
      <c r="C23" s="258"/>
      <c r="E23" s="113">
        <v>16.423967534017667</v>
      </c>
      <c r="F23" s="115">
        <v>3440</v>
      </c>
      <c r="G23" s="114">
        <v>3491</v>
      </c>
      <c r="H23" s="114">
        <v>3490</v>
      </c>
      <c r="I23" s="114">
        <v>3462</v>
      </c>
      <c r="J23" s="140">
        <v>3401</v>
      </c>
      <c r="K23" s="114">
        <v>39</v>
      </c>
      <c r="L23" s="116">
        <v>1.1467215524845633</v>
      </c>
    </row>
    <row r="24" spans="1:12" s="110" customFormat="1" ht="15" customHeight="1" x14ac:dyDescent="0.2">
      <c r="A24" s="120"/>
      <c r="B24" s="119"/>
      <c r="C24" s="258" t="s">
        <v>106</v>
      </c>
      <c r="E24" s="113">
        <v>48.546511627906973</v>
      </c>
      <c r="F24" s="115">
        <v>1670</v>
      </c>
      <c r="G24" s="114">
        <v>1708</v>
      </c>
      <c r="H24" s="114">
        <v>1734</v>
      </c>
      <c r="I24" s="114">
        <v>1731</v>
      </c>
      <c r="J24" s="140">
        <v>1701</v>
      </c>
      <c r="K24" s="114">
        <v>-31</v>
      </c>
      <c r="L24" s="116">
        <v>-1.8224573780129336</v>
      </c>
    </row>
    <row r="25" spans="1:12" s="110" customFormat="1" ht="15" customHeight="1" x14ac:dyDescent="0.2">
      <c r="A25" s="120"/>
      <c r="B25" s="119"/>
      <c r="C25" s="258" t="s">
        <v>107</v>
      </c>
      <c r="E25" s="113">
        <v>51.453488372093027</v>
      </c>
      <c r="F25" s="115">
        <v>1770</v>
      </c>
      <c r="G25" s="114">
        <v>1783</v>
      </c>
      <c r="H25" s="114">
        <v>1756</v>
      </c>
      <c r="I25" s="114">
        <v>1731</v>
      </c>
      <c r="J25" s="140">
        <v>1700</v>
      </c>
      <c r="K25" s="114">
        <v>70</v>
      </c>
      <c r="L25" s="116">
        <v>4.117647058823529</v>
      </c>
    </row>
    <row r="26" spans="1:12" s="110" customFormat="1" ht="15" customHeight="1" x14ac:dyDescent="0.2">
      <c r="A26" s="120"/>
      <c r="C26" s="121" t="s">
        <v>187</v>
      </c>
      <c r="D26" s="110" t="s">
        <v>188</v>
      </c>
      <c r="E26" s="113">
        <v>1.5946526617331105</v>
      </c>
      <c r="F26" s="115">
        <v>334</v>
      </c>
      <c r="G26" s="114">
        <v>346</v>
      </c>
      <c r="H26" s="114">
        <v>363</v>
      </c>
      <c r="I26" s="114">
        <v>325</v>
      </c>
      <c r="J26" s="140">
        <v>325</v>
      </c>
      <c r="K26" s="114">
        <v>9</v>
      </c>
      <c r="L26" s="116">
        <v>2.7692307692307692</v>
      </c>
    </row>
    <row r="27" spans="1:12" s="110" customFormat="1" ht="15" customHeight="1" x14ac:dyDescent="0.2">
      <c r="A27" s="120"/>
      <c r="B27" s="119"/>
      <c r="D27" s="259" t="s">
        <v>106</v>
      </c>
      <c r="E27" s="113">
        <v>42.814371257485028</v>
      </c>
      <c r="F27" s="115">
        <v>143</v>
      </c>
      <c r="G27" s="114">
        <v>150</v>
      </c>
      <c r="H27" s="114">
        <v>174</v>
      </c>
      <c r="I27" s="114">
        <v>151</v>
      </c>
      <c r="J27" s="140">
        <v>158</v>
      </c>
      <c r="K27" s="114">
        <v>-15</v>
      </c>
      <c r="L27" s="116">
        <v>-9.4936708860759502</v>
      </c>
    </row>
    <row r="28" spans="1:12" s="110" customFormat="1" ht="15" customHeight="1" x14ac:dyDescent="0.2">
      <c r="A28" s="120"/>
      <c r="B28" s="119"/>
      <c r="D28" s="259" t="s">
        <v>107</v>
      </c>
      <c r="E28" s="113">
        <v>57.185628742514972</v>
      </c>
      <c r="F28" s="115">
        <v>191</v>
      </c>
      <c r="G28" s="114">
        <v>196</v>
      </c>
      <c r="H28" s="114">
        <v>189</v>
      </c>
      <c r="I28" s="114">
        <v>174</v>
      </c>
      <c r="J28" s="140">
        <v>167</v>
      </c>
      <c r="K28" s="114">
        <v>24</v>
      </c>
      <c r="L28" s="116">
        <v>14.37125748502994</v>
      </c>
    </row>
    <row r="29" spans="1:12" s="110" customFormat="1" ht="24" customHeight="1" x14ac:dyDescent="0.2">
      <c r="A29" s="604" t="s">
        <v>189</v>
      </c>
      <c r="B29" s="605"/>
      <c r="C29" s="605"/>
      <c r="D29" s="606"/>
      <c r="E29" s="113">
        <v>93.396992122224873</v>
      </c>
      <c r="F29" s="115">
        <v>19562</v>
      </c>
      <c r="G29" s="114">
        <v>20148</v>
      </c>
      <c r="H29" s="114">
        <v>20213</v>
      </c>
      <c r="I29" s="114">
        <v>20221</v>
      </c>
      <c r="J29" s="140">
        <v>20096</v>
      </c>
      <c r="K29" s="114">
        <v>-534</v>
      </c>
      <c r="L29" s="116">
        <v>-2.6572452229299364</v>
      </c>
    </row>
    <row r="30" spans="1:12" s="110" customFormat="1" ht="15" customHeight="1" x14ac:dyDescent="0.2">
      <c r="A30" s="120"/>
      <c r="B30" s="119"/>
      <c r="C30" s="258" t="s">
        <v>106</v>
      </c>
      <c r="E30" s="113">
        <v>36.637358143339128</v>
      </c>
      <c r="F30" s="115">
        <v>7167</v>
      </c>
      <c r="G30" s="114">
        <v>7348</v>
      </c>
      <c r="H30" s="114">
        <v>7369</v>
      </c>
      <c r="I30" s="114">
        <v>7399</v>
      </c>
      <c r="J30" s="140">
        <v>7315</v>
      </c>
      <c r="K30" s="114">
        <v>-148</v>
      </c>
      <c r="L30" s="116">
        <v>-2.0232399179767602</v>
      </c>
    </row>
    <row r="31" spans="1:12" s="110" customFormat="1" ht="15" customHeight="1" x14ac:dyDescent="0.2">
      <c r="A31" s="120"/>
      <c r="B31" s="119"/>
      <c r="C31" s="258" t="s">
        <v>107</v>
      </c>
      <c r="E31" s="113">
        <v>63.362641856660872</v>
      </c>
      <c r="F31" s="115">
        <v>12395</v>
      </c>
      <c r="G31" s="114">
        <v>12800</v>
      </c>
      <c r="H31" s="114">
        <v>12844</v>
      </c>
      <c r="I31" s="114">
        <v>12822</v>
      </c>
      <c r="J31" s="140">
        <v>12781</v>
      </c>
      <c r="K31" s="114">
        <v>-386</v>
      </c>
      <c r="L31" s="116">
        <v>-3.0201079727720836</v>
      </c>
    </row>
    <row r="32" spans="1:12" s="110" customFormat="1" ht="15" customHeight="1" x14ac:dyDescent="0.2">
      <c r="A32" s="120"/>
      <c r="B32" s="119" t="s">
        <v>117</v>
      </c>
      <c r="C32" s="258"/>
      <c r="E32" s="113">
        <v>6.4645500119360229</v>
      </c>
      <c r="F32" s="114">
        <v>1354</v>
      </c>
      <c r="G32" s="114">
        <v>1416</v>
      </c>
      <c r="H32" s="114">
        <v>1384</v>
      </c>
      <c r="I32" s="114">
        <v>1397</v>
      </c>
      <c r="J32" s="140">
        <v>1340</v>
      </c>
      <c r="K32" s="114">
        <v>14</v>
      </c>
      <c r="L32" s="116">
        <v>1.044776119402985</v>
      </c>
    </row>
    <row r="33" spans="1:12" s="110" customFormat="1" ht="15" customHeight="1" x14ac:dyDescent="0.2">
      <c r="A33" s="120"/>
      <c r="B33" s="119"/>
      <c r="C33" s="258" t="s">
        <v>106</v>
      </c>
      <c r="E33" s="113">
        <v>39.217134416543573</v>
      </c>
      <c r="F33" s="114">
        <v>531</v>
      </c>
      <c r="G33" s="114">
        <v>563</v>
      </c>
      <c r="H33" s="114">
        <v>539</v>
      </c>
      <c r="I33" s="114">
        <v>531</v>
      </c>
      <c r="J33" s="140">
        <v>512</v>
      </c>
      <c r="K33" s="114">
        <v>19</v>
      </c>
      <c r="L33" s="116">
        <v>3.7109375</v>
      </c>
    </row>
    <row r="34" spans="1:12" s="110" customFormat="1" ht="15" customHeight="1" x14ac:dyDescent="0.2">
      <c r="A34" s="120"/>
      <c r="B34" s="119"/>
      <c r="C34" s="258" t="s">
        <v>107</v>
      </c>
      <c r="E34" s="113">
        <v>60.782865583456427</v>
      </c>
      <c r="F34" s="114">
        <v>823</v>
      </c>
      <c r="G34" s="114">
        <v>853</v>
      </c>
      <c r="H34" s="114">
        <v>845</v>
      </c>
      <c r="I34" s="114">
        <v>866</v>
      </c>
      <c r="J34" s="140">
        <v>828</v>
      </c>
      <c r="K34" s="114">
        <v>-5</v>
      </c>
      <c r="L34" s="116">
        <v>-0.60386473429951693</v>
      </c>
    </row>
    <row r="35" spans="1:12" s="110" customFormat="1" ht="24" customHeight="1" x14ac:dyDescent="0.2">
      <c r="A35" s="604" t="s">
        <v>192</v>
      </c>
      <c r="B35" s="605"/>
      <c r="C35" s="605"/>
      <c r="D35" s="606"/>
      <c r="E35" s="113">
        <v>14.20386727142516</v>
      </c>
      <c r="F35" s="114">
        <v>2975</v>
      </c>
      <c r="G35" s="114">
        <v>3091</v>
      </c>
      <c r="H35" s="114">
        <v>3152</v>
      </c>
      <c r="I35" s="114">
        <v>3235</v>
      </c>
      <c r="J35" s="114">
        <v>3144</v>
      </c>
      <c r="K35" s="318">
        <v>-169</v>
      </c>
      <c r="L35" s="319">
        <v>-5.3753180661577611</v>
      </c>
    </row>
    <row r="36" spans="1:12" s="110" customFormat="1" ht="15" customHeight="1" x14ac:dyDescent="0.2">
      <c r="A36" s="120"/>
      <c r="B36" s="119"/>
      <c r="C36" s="258" t="s">
        <v>106</v>
      </c>
      <c r="E36" s="113">
        <v>31.630252100840337</v>
      </c>
      <c r="F36" s="114">
        <v>941</v>
      </c>
      <c r="G36" s="114">
        <v>969</v>
      </c>
      <c r="H36" s="114">
        <v>1001</v>
      </c>
      <c r="I36" s="114">
        <v>1051</v>
      </c>
      <c r="J36" s="114">
        <v>989</v>
      </c>
      <c r="K36" s="318">
        <v>-48</v>
      </c>
      <c r="L36" s="116">
        <v>-4.8533872598584429</v>
      </c>
    </row>
    <row r="37" spans="1:12" s="110" customFormat="1" ht="15" customHeight="1" x14ac:dyDescent="0.2">
      <c r="A37" s="120"/>
      <c r="B37" s="119"/>
      <c r="C37" s="258" t="s">
        <v>107</v>
      </c>
      <c r="E37" s="113">
        <v>68.369747899159663</v>
      </c>
      <c r="F37" s="114">
        <v>2034</v>
      </c>
      <c r="G37" s="114">
        <v>2122</v>
      </c>
      <c r="H37" s="114">
        <v>2151</v>
      </c>
      <c r="I37" s="114">
        <v>2184</v>
      </c>
      <c r="J37" s="140">
        <v>2155</v>
      </c>
      <c r="K37" s="114">
        <v>-121</v>
      </c>
      <c r="L37" s="116">
        <v>-5.6148491879350351</v>
      </c>
    </row>
    <row r="38" spans="1:12" s="110" customFormat="1" ht="15" customHeight="1" x14ac:dyDescent="0.2">
      <c r="A38" s="120"/>
      <c r="B38" s="119" t="s">
        <v>329</v>
      </c>
      <c r="C38" s="258"/>
      <c r="E38" s="113">
        <v>64.998806397708279</v>
      </c>
      <c r="F38" s="114">
        <v>13614</v>
      </c>
      <c r="G38" s="114">
        <v>13962</v>
      </c>
      <c r="H38" s="114">
        <v>13903</v>
      </c>
      <c r="I38" s="114">
        <v>13827</v>
      </c>
      <c r="J38" s="140">
        <v>13624</v>
      </c>
      <c r="K38" s="114">
        <v>-10</v>
      </c>
      <c r="L38" s="116">
        <v>-7.339988256018791E-2</v>
      </c>
    </row>
    <row r="39" spans="1:12" s="110" customFormat="1" ht="15" customHeight="1" x14ac:dyDescent="0.2">
      <c r="A39" s="120"/>
      <c r="B39" s="119"/>
      <c r="C39" s="258" t="s">
        <v>106</v>
      </c>
      <c r="E39" s="113">
        <v>38.511826061407376</v>
      </c>
      <c r="F39" s="115">
        <v>5243</v>
      </c>
      <c r="G39" s="114">
        <v>5354</v>
      </c>
      <c r="H39" s="114">
        <v>5325</v>
      </c>
      <c r="I39" s="114">
        <v>5308</v>
      </c>
      <c r="J39" s="140">
        <v>5219</v>
      </c>
      <c r="K39" s="114">
        <v>24</v>
      </c>
      <c r="L39" s="116">
        <v>0.45985821038513125</v>
      </c>
    </row>
    <row r="40" spans="1:12" s="110" customFormat="1" ht="15" customHeight="1" x14ac:dyDescent="0.2">
      <c r="A40" s="120"/>
      <c r="B40" s="119"/>
      <c r="C40" s="258" t="s">
        <v>107</v>
      </c>
      <c r="E40" s="113">
        <v>61.488173938592624</v>
      </c>
      <c r="F40" s="115">
        <v>8371</v>
      </c>
      <c r="G40" s="114">
        <v>8608</v>
      </c>
      <c r="H40" s="114">
        <v>8578</v>
      </c>
      <c r="I40" s="114">
        <v>8519</v>
      </c>
      <c r="J40" s="140">
        <v>8405</v>
      </c>
      <c r="K40" s="114">
        <v>-34</v>
      </c>
      <c r="L40" s="116">
        <v>-0.40452111838191551</v>
      </c>
    </row>
    <row r="41" spans="1:12" s="110" customFormat="1" ht="15" customHeight="1" x14ac:dyDescent="0.2">
      <c r="A41" s="120"/>
      <c r="B41" s="320" t="s">
        <v>516</v>
      </c>
      <c r="C41" s="258"/>
      <c r="E41" s="113">
        <v>4.8746717593697779</v>
      </c>
      <c r="F41" s="115">
        <v>1021</v>
      </c>
      <c r="G41" s="114">
        <v>1033</v>
      </c>
      <c r="H41" s="114">
        <v>996</v>
      </c>
      <c r="I41" s="114">
        <v>997</v>
      </c>
      <c r="J41" s="140">
        <v>962</v>
      </c>
      <c r="K41" s="114">
        <v>59</v>
      </c>
      <c r="L41" s="116">
        <v>6.1330561330561331</v>
      </c>
    </row>
    <row r="42" spans="1:12" s="110" customFormat="1" ht="15" customHeight="1" x14ac:dyDescent="0.2">
      <c r="A42" s="120"/>
      <c r="B42" s="119"/>
      <c r="C42" s="268" t="s">
        <v>106</v>
      </c>
      <c r="D42" s="182"/>
      <c r="E42" s="113">
        <v>42.409402546523019</v>
      </c>
      <c r="F42" s="115">
        <v>433</v>
      </c>
      <c r="G42" s="114">
        <v>441</v>
      </c>
      <c r="H42" s="114">
        <v>431</v>
      </c>
      <c r="I42" s="114">
        <v>435</v>
      </c>
      <c r="J42" s="140">
        <v>422</v>
      </c>
      <c r="K42" s="114">
        <v>11</v>
      </c>
      <c r="L42" s="116">
        <v>2.6066350710900474</v>
      </c>
    </row>
    <row r="43" spans="1:12" s="110" customFormat="1" ht="15" customHeight="1" x14ac:dyDescent="0.2">
      <c r="A43" s="120"/>
      <c r="B43" s="119"/>
      <c r="C43" s="268" t="s">
        <v>107</v>
      </c>
      <c r="D43" s="182"/>
      <c r="E43" s="113">
        <v>57.590597453476981</v>
      </c>
      <c r="F43" s="115">
        <v>588</v>
      </c>
      <c r="G43" s="114">
        <v>592</v>
      </c>
      <c r="H43" s="114">
        <v>565</v>
      </c>
      <c r="I43" s="114">
        <v>562</v>
      </c>
      <c r="J43" s="140">
        <v>540</v>
      </c>
      <c r="K43" s="114">
        <v>48</v>
      </c>
      <c r="L43" s="116">
        <v>8.8888888888888893</v>
      </c>
    </row>
    <row r="44" spans="1:12" s="110" customFormat="1" ht="15" customHeight="1" x14ac:dyDescent="0.2">
      <c r="A44" s="120"/>
      <c r="B44" s="119" t="s">
        <v>205</v>
      </c>
      <c r="C44" s="268"/>
      <c r="D44" s="182"/>
      <c r="E44" s="113">
        <v>15.922654571496777</v>
      </c>
      <c r="F44" s="115">
        <v>3335</v>
      </c>
      <c r="G44" s="114">
        <v>3510</v>
      </c>
      <c r="H44" s="114">
        <v>3579</v>
      </c>
      <c r="I44" s="114">
        <v>3593</v>
      </c>
      <c r="J44" s="140">
        <v>3737</v>
      </c>
      <c r="K44" s="114">
        <v>-402</v>
      </c>
      <c r="L44" s="116">
        <v>-10.757291945410758</v>
      </c>
    </row>
    <row r="45" spans="1:12" s="110" customFormat="1" ht="15" customHeight="1" x14ac:dyDescent="0.2">
      <c r="A45" s="120"/>
      <c r="B45" s="119"/>
      <c r="C45" s="268" t="s">
        <v>106</v>
      </c>
      <c r="D45" s="182"/>
      <c r="E45" s="113">
        <v>32.80359820089955</v>
      </c>
      <c r="F45" s="115">
        <v>1094</v>
      </c>
      <c r="G45" s="114">
        <v>1159</v>
      </c>
      <c r="H45" s="114">
        <v>1164</v>
      </c>
      <c r="I45" s="114">
        <v>1149</v>
      </c>
      <c r="J45" s="140">
        <v>1206</v>
      </c>
      <c r="K45" s="114">
        <v>-112</v>
      </c>
      <c r="L45" s="116">
        <v>-9.2868988391376455</v>
      </c>
    </row>
    <row r="46" spans="1:12" s="110" customFormat="1" ht="15" customHeight="1" x14ac:dyDescent="0.2">
      <c r="A46" s="123"/>
      <c r="B46" s="124"/>
      <c r="C46" s="260" t="s">
        <v>107</v>
      </c>
      <c r="D46" s="261"/>
      <c r="E46" s="125">
        <v>67.196401799100457</v>
      </c>
      <c r="F46" s="143">
        <v>2241</v>
      </c>
      <c r="G46" s="144">
        <v>2351</v>
      </c>
      <c r="H46" s="144">
        <v>2415</v>
      </c>
      <c r="I46" s="144">
        <v>2444</v>
      </c>
      <c r="J46" s="145">
        <v>2531</v>
      </c>
      <c r="K46" s="144">
        <v>-290</v>
      </c>
      <c r="L46" s="146">
        <v>-11.457921770051364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20945</v>
      </c>
      <c r="E11" s="114">
        <v>21596</v>
      </c>
      <c r="F11" s="114">
        <v>21630</v>
      </c>
      <c r="G11" s="114">
        <v>21652</v>
      </c>
      <c r="H11" s="140">
        <v>21467</v>
      </c>
      <c r="I11" s="115">
        <v>-522</v>
      </c>
      <c r="J11" s="116">
        <v>-2.4316392602599337</v>
      </c>
    </row>
    <row r="12" spans="1:15" s="110" customFormat="1" ht="24.95" customHeight="1" x14ac:dyDescent="0.2">
      <c r="A12" s="193" t="s">
        <v>132</v>
      </c>
      <c r="B12" s="194" t="s">
        <v>133</v>
      </c>
      <c r="C12" s="113">
        <v>2.0004774409166868</v>
      </c>
      <c r="D12" s="115">
        <v>419</v>
      </c>
      <c r="E12" s="114">
        <v>415</v>
      </c>
      <c r="F12" s="114">
        <v>422</v>
      </c>
      <c r="G12" s="114">
        <v>402</v>
      </c>
      <c r="H12" s="140">
        <v>362</v>
      </c>
      <c r="I12" s="115">
        <v>57</v>
      </c>
      <c r="J12" s="116">
        <v>15.74585635359116</v>
      </c>
    </row>
    <row r="13" spans="1:15" s="110" customFormat="1" ht="24.95" customHeight="1" x14ac:dyDescent="0.2">
      <c r="A13" s="193" t="s">
        <v>134</v>
      </c>
      <c r="B13" s="199" t="s">
        <v>214</v>
      </c>
      <c r="C13" s="113">
        <v>1.0074003342086417</v>
      </c>
      <c r="D13" s="115">
        <v>211</v>
      </c>
      <c r="E13" s="114">
        <v>211</v>
      </c>
      <c r="F13" s="114">
        <v>194</v>
      </c>
      <c r="G13" s="114">
        <v>189</v>
      </c>
      <c r="H13" s="140">
        <v>187</v>
      </c>
      <c r="I13" s="115">
        <v>24</v>
      </c>
      <c r="J13" s="116">
        <v>12.834224598930481</v>
      </c>
    </row>
    <row r="14" spans="1:15" s="287" customFormat="1" ht="24.95" customHeight="1" x14ac:dyDescent="0.2">
      <c r="A14" s="193" t="s">
        <v>215</v>
      </c>
      <c r="B14" s="199" t="s">
        <v>137</v>
      </c>
      <c r="C14" s="113">
        <v>10.475053712103128</v>
      </c>
      <c r="D14" s="115">
        <v>2194</v>
      </c>
      <c r="E14" s="114">
        <v>2227</v>
      </c>
      <c r="F14" s="114">
        <v>2276</v>
      </c>
      <c r="G14" s="114">
        <v>2289</v>
      </c>
      <c r="H14" s="140">
        <v>2296</v>
      </c>
      <c r="I14" s="115">
        <v>-102</v>
      </c>
      <c r="J14" s="116">
        <v>-4.4425087108013939</v>
      </c>
      <c r="K14" s="110"/>
      <c r="L14" s="110"/>
      <c r="M14" s="110"/>
      <c r="N14" s="110"/>
      <c r="O14" s="110"/>
    </row>
    <row r="15" spans="1:15" s="110" customFormat="1" ht="24.95" customHeight="1" x14ac:dyDescent="0.2">
      <c r="A15" s="193" t="s">
        <v>216</v>
      </c>
      <c r="B15" s="199" t="s">
        <v>217</v>
      </c>
      <c r="C15" s="113">
        <v>4.7744091668656008</v>
      </c>
      <c r="D15" s="115">
        <v>1000</v>
      </c>
      <c r="E15" s="114">
        <v>1031</v>
      </c>
      <c r="F15" s="114">
        <v>1042</v>
      </c>
      <c r="G15" s="114">
        <v>1068</v>
      </c>
      <c r="H15" s="140">
        <v>1070</v>
      </c>
      <c r="I15" s="115">
        <v>-70</v>
      </c>
      <c r="J15" s="116">
        <v>-6.5420560747663554</v>
      </c>
    </row>
    <row r="16" spans="1:15" s="287" customFormat="1" ht="24.95" customHeight="1" x14ac:dyDescent="0.2">
      <c r="A16" s="193" t="s">
        <v>218</v>
      </c>
      <c r="B16" s="199" t="s">
        <v>141</v>
      </c>
      <c r="C16" s="113">
        <v>3.8911434709954644</v>
      </c>
      <c r="D16" s="115">
        <v>815</v>
      </c>
      <c r="E16" s="114">
        <v>834</v>
      </c>
      <c r="F16" s="114">
        <v>863</v>
      </c>
      <c r="G16" s="114">
        <v>852</v>
      </c>
      <c r="H16" s="140">
        <v>852</v>
      </c>
      <c r="I16" s="115">
        <v>-37</v>
      </c>
      <c r="J16" s="116">
        <v>-4.342723004694836</v>
      </c>
      <c r="K16" s="110"/>
      <c r="L16" s="110"/>
      <c r="M16" s="110"/>
      <c r="N16" s="110"/>
      <c r="O16" s="110"/>
    </row>
    <row r="17" spans="1:15" s="110" customFormat="1" ht="24.95" customHeight="1" x14ac:dyDescent="0.2">
      <c r="A17" s="193" t="s">
        <v>142</v>
      </c>
      <c r="B17" s="199" t="s">
        <v>220</v>
      </c>
      <c r="C17" s="113">
        <v>1.8095010742420625</v>
      </c>
      <c r="D17" s="115">
        <v>379</v>
      </c>
      <c r="E17" s="114">
        <v>362</v>
      </c>
      <c r="F17" s="114">
        <v>371</v>
      </c>
      <c r="G17" s="114">
        <v>369</v>
      </c>
      <c r="H17" s="140">
        <v>374</v>
      </c>
      <c r="I17" s="115">
        <v>5</v>
      </c>
      <c r="J17" s="116">
        <v>1.3368983957219251</v>
      </c>
    </row>
    <row r="18" spans="1:15" s="287" customFormat="1" ht="24.95" customHeight="1" x14ac:dyDescent="0.2">
      <c r="A18" s="201" t="s">
        <v>144</v>
      </c>
      <c r="B18" s="202" t="s">
        <v>145</v>
      </c>
      <c r="C18" s="113">
        <v>4.6884698018620199</v>
      </c>
      <c r="D18" s="115">
        <v>982</v>
      </c>
      <c r="E18" s="114">
        <v>951</v>
      </c>
      <c r="F18" s="114">
        <v>960</v>
      </c>
      <c r="G18" s="114">
        <v>938</v>
      </c>
      <c r="H18" s="140">
        <v>941</v>
      </c>
      <c r="I18" s="115">
        <v>41</v>
      </c>
      <c r="J18" s="116">
        <v>4.3570669500531354</v>
      </c>
      <c r="K18" s="110"/>
      <c r="L18" s="110"/>
      <c r="M18" s="110"/>
      <c r="N18" s="110"/>
      <c r="O18" s="110"/>
    </row>
    <row r="19" spans="1:15" s="110" customFormat="1" ht="24.95" customHeight="1" x14ac:dyDescent="0.2">
      <c r="A19" s="193" t="s">
        <v>146</v>
      </c>
      <c r="B19" s="199" t="s">
        <v>147</v>
      </c>
      <c r="C19" s="113">
        <v>15.387920744807831</v>
      </c>
      <c r="D19" s="115">
        <v>3223</v>
      </c>
      <c r="E19" s="114">
        <v>3269</v>
      </c>
      <c r="F19" s="114">
        <v>3275</v>
      </c>
      <c r="G19" s="114">
        <v>3267</v>
      </c>
      <c r="H19" s="140">
        <v>3239</v>
      </c>
      <c r="I19" s="115">
        <v>-16</v>
      </c>
      <c r="J19" s="116">
        <v>-0.49397962334053719</v>
      </c>
    </row>
    <row r="20" spans="1:15" s="287" customFormat="1" ht="24.95" customHeight="1" x14ac:dyDescent="0.2">
      <c r="A20" s="193" t="s">
        <v>148</v>
      </c>
      <c r="B20" s="199" t="s">
        <v>149</v>
      </c>
      <c r="C20" s="113">
        <v>12.95774647887324</v>
      </c>
      <c r="D20" s="115">
        <v>2714</v>
      </c>
      <c r="E20" s="114">
        <v>2817</v>
      </c>
      <c r="F20" s="114">
        <v>2852</v>
      </c>
      <c r="G20" s="114">
        <v>2943</v>
      </c>
      <c r="H20" s="140">
        <v>2942</v>
      </c>
      <c r="I20" s="115">
        <v>-228</v>
      </c>
      <c r="J20" s="116">
        <v>-7.7498300475866762</v>
      </c>
      <c r="K20" s="110"/>
      <c r="L20" s="110"/>
      <c r="M20" s="110"/>
      <c r="N20" s="110"/>
      <c r="O20" s="110"/>
    </row>
    <row r="21" spans="1:15" s="110" customFormat="1" ht="24.95" customHeight="1" x14ac:dyDescent="0.2">
      <c r="A21" s="201" t="s">
        <v>150</v>
      </c>
      <c r="B21" s="202" t="s">
        <v>151</v>
      </c>
      <c r="C21" s="113">
        <v>12.699928383862497</v>
      </c>
      <c r="D21" s="115">
        <v>2660</v>
      </c>
      <c r="E21" s="114">
        <v>2965</v>
      </c>
      <c r="F21" s="114">
        <v>3015</v>
      </c>
      <c r="G21" s="114">
        <v>2988</v>
      </c>
      <c r="H21" s="140">
        <v>2910</v>
      </c>
      <c r="I21" s="115">
        <v>-250</v>
      </c>
      <c r="J21" s="116">
        <v>-8.5910652920962196</v>
      </c>
    </row>
    <row r="22" spans="1:15" s="110" customFormat="1" ht="24.95" customHeight="1" x14ac:dyDescent="0.2">
      <c r="A22" s="201" t="s">
        <v>152</v>
      </c>
      <c r="B22" s="199" t="s">
        <v>153</v>
      </c>
      <c r="C22" s="113">
        <v>0.87371687753640492</v>
      </c>
      <c r="D22" s="115">
        <v>183</v>
      </c>
      <c r="E22" s="114">
        <v>178</v>
      </c>
      <c r="F22" s="114">
        <v>180</v>
      </c>
      <c r="G22" s="114">
        <v>175</v>
      </c>
      <c r="H22" s="140">
        <v>183</v>
      </c>
      <c r="I22" s="115">
        <v>0</v>
      </c>
      <c r="J22" s="116">
        <v>0</v>
      </c>
    </row>
    <row r="23" spans="1:15" s="110" customFormat="1" ht="24.95" customHeight="1" x14ac:dyDescent="0.2">
      <c r="A23" s="193" t="s">
        <v>154</v>
      </c>
      <c r="B23" s="199" t="s">
        <v>155</v>
      </c>
      <c r="C23" s="113">
        <v>1.1745046550489378</v>
      </c>
      <c r="D23" s="115">
        <v>246</v>
      </c>
      <c r="E23" s="114">
        <v>250</v>
      </c>
      <c r="F23" s="114">
        <v>241</v>
      </c>
      <c r="G23" s="114">
        <v>247</v>
      </c>
      <c r="H23" s="140">
        <v>244</v>
      </c>
      <c r="I23" s="115">
        <v>2</v>
      </c>
      <c r="J23" s="116">
        <v>0.81967213114754101</v>
      </c>
    </row>
    <row r="24" spans="1:15" s="110" customFormat="1" ht="24.95" customHeight="1" x14ac:dyDescent="0.2">
      <c r="A24" s="193" t="s">
        <v>156</v>
      </c>
      <c r="B24" s="199" t="s">
        <v>221</v>
      </c>
      <c r="C24" s="113">
        <v>5.9202673669133441</v>
      </c>
      <c r="D24" s="115">
        <v>1240</v>
      </c>
      <c r="E24" s="114">
        <v>1276</v>
      </c>
      <c r="F24" s="114">
        <v>1260</v>
      </c>
      <c r="G24" s="114">
        <v>1266</v>
      </c>
      <c r="H24" s="140">
        <v>1254</v>
      </c>
      <c r="I24" s="115">
        <v>-14</v>
      </c>
      <c r="J24" s="116">
        <v>-1.1164274322169059</v>
      </c>
    </row>
    <row r="25" spans="1:15" s="110" customFormat="1" ht="24.95" customHeight="1" x14ac:dyDescent="0.2">
      <c r="A25" s="193" t="s">
        <v>222</v>
      </c>
      <c r="B25" s="204" t="s">
        <v>159</v>
      </c>
      <c r="C25" s="113">
        <v>9.1334447362138942</v>
      </c>
      <c r="D25" s="115">
        <v>1913</v>
      </c>
      <c r="E25" s="114">
        <v>1932</v>
      </c>
      <c r="F25" s="114">
        <v>1895</v>
      </c>
      <c r="G25" s="114">
        <v>1856</v>
      </c>
      <c r="H25" s="140">
        <v>1855</v>
      </c>
      <c r="I25" s="115">
        <v>58</v>
      </c>
      <c r="J25" s="116">
        <v>3.1266846361185983</v>
      </c>
    </row>
    <row r="26" spans="1:15" s="110" customFormat="1" ht="24.95" customHeight="1" x14ac:dyDescent="0.2">
      <c r="A26" s="201">
        <v>782.78300000000002</v>
      </c>
      <c r="B26" s="203" t="s">
        <v>160</v>
      </c>
      <c r="C26" s="113">
        <v>0.31511100501312961</v>
      </c>
      <c r="D26" s="115">
        <v>66</v>
      </c>
      <c r="E26" s="114">
        <v>78</v>
      </c>
      <c r="F26" s="114">
        <v>73</v>
      </c>
      <c r="G26" s="114">
        <v>84</v>
      </c>
      <c r="H26" s="140">
        <v>79</v>
      </c>
      <c r="I26" s="115">
        <v>-13</v>
      </c>
      <c r="J26" s="116">
        <v>-16.455696202531644</v>
      </c>
    </row>
    <row r="27" spans="1:15" s="110" customFormat="1" ht="24.95" customHeight="1" x14ac:dyDescent="0.2">
      <c r="A27" s="193" t="s">
        <v>161</v>
      </c>
      <c r="B27" s="199" t="s">
        <v>162</v>
      </c>
      <c r="C27" s="113">
        <v>2.162807352590117</v>
      </c>
      <c r="D27" s="115">
        <v>453</v>
      </c>
      <c r="E27" s="114">
        <v>452</v>
      </c>
      <c r="F27" s="114">
        <v>468</v>
      </c>
      <c r="G27" s="114">
        <v>485</v>
      </c>
      <c r="H27" s="140">
        <v>477</v>
      </c>
      <c r="I27" s="115">
        <v>-24</v>
      </c>
      <c r="J27" s="116">
        <v>-5.0314465408805029</v>
      </c>
    </row>
    <row r="28" spans="1:15" s="110" customFormat="1" ht="24.95" customHeight="1" x14ac:dyDescent="0.2">
      <c r="A28" s="193" t="s">
        <v>163</v>
      </c>
      <c r="B28" s="199" t="s">
        <v>164</v>
      </c>
      <c r="C28" s="113">
        <v>2.4683695392695153</v>
      </c>
      <c r="D28" s="115">
        <v>517</v>
      </c>
      <c r="E28" s="114">
        <v>512</v>
      </c>
      <c r="F28" s="114">
        <v>496</v>
      </c>
      <c r="G28" s="114">
        <v>518</v>
      </c>
      <c r="H28" s="140">
        <v>488</v>
      </c>
      <c r="I28" s="115">
        <v>29</v>
      </c>
      <c r="J28" s="116">
        <v>5.942622950819672</v>
      </c>
    </row>
    <row r="29" spans="1:15" s="110" customFormat="1" ht="24.95" customHeight="1" x14ac:dyDescent="0.2">
      <c r="A29" s="193">
        <v>86</v>
      </c>
      <c r="B29" s="199" t="s">
        <v>165</v>
      </c>
      <c r="C29" s="113">
        <v>4.8317020768679875</v>
      </c>
      <c r="D29" s="115">
        <v>1012</v>
      </c>
      <c r="E29" s="114">
        <v>999</v>
      </c>
      <c r="F29" s="114">
        <v>987</v>
      </c>
      <c r="G29" s="114">
        <v>970</v>
      </c>
      <c r="H29" s="140">
        <v>972</v>
      </c>
      <c r="I29" s="115">
        <v>40</v>
      </c>
      <c r="J29" s="116">
        <v>4.1152263374485596</v>
      </c>
    </row>
    <row r="30" spans="1:15" s="110" customFormat="1" ht="24.95" customHeight="1" x14ac:dyDescent="0.2">
      <c r="A30" s="193">
        <v>87.88</v>
      </c>
      <c r="B30" s="204" t="s">
        <v>166</v>
      </c>
      <c r="C30" s="113">
        <v>4.4402005251850083</v>
      </c>
      <c r="D30" s="115">
        <v>930</v>
      </c>
      <c r="E30" s="114">
        <v>950</v>
      </c>
      <c r="F30" s="114">
        <v>935</v>
      </c>
      <c r="G30" s="114">
        <v>945</v>
      </c>
      <c r="H30" s="140">
        <v>967</v>
      </c>
      <c r="I30" s="115">
        <v>-37</v>
      </c>
      <c r="J30" s="116">
        <v>-3.8262668045501553</v>
      </c>
    </row>
    <row r="31" spans="1:15" s="110" customFormat="1" ht="24.95" customHeight="1" x14ac:dyDescent="0.2">
      <c r="A31" s="193" t="s">
        <v>167</v>
      </c>
      <c r="B31" s="199" t="s">
        <v>168</v>
      </c>
      <c r="C31" s="113">
        <v>9.4390069228932916</v>
      </c>
      <c r="D31" s="115">
        <v>1977</v>
      </c>
      <c r="E31" s="114">
        <v>2109</v>
      </c>
      <c r="F31" s="114">
        <v>2096</v>
      </c>
      <c r="G31" s="114">
        <v>2085</v>
      </c>
      <c r="H31" s="140">
        <v>2066</v>
      </c>
      <c r="I31" s="115">
        <v>-89</v>
      </c>
      <c r="J31" s="116">
        <v>-4.3078412391093899</v>
      </c>
    </row>
    <row r="32" spans="1:15" s="110" customFormat="1" ht="24.95" customHeight="1" x14ac:dyDescent="0.2">
      <c r="A32" s="193"/>
      <c r="B32" s="204" t="s">
        <v>169</v>
      </c>
      <c r="C32" s="113">
        <v>2.3872045834328001E-2</v>
      </c>
      <c r="D32" s="115">
        <v>5</v>
      </c>
      <c r="E32" s="114">
        <v>5</v>
      </c>
      <c r="F32" s="114">
        <v>5</v>
      </c>
      <c r="G32" s="114">
        <v>5</v>
      </c>
      <c r="H32" s="140">
        <v>5</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2.0004774409166868</v>
      </c>
      <c r="D34" s="115">
        <v>419</v>
      </c>
      <c r="E34" s="114">
        <v>415</v>
      </c>
      <c r="F34" s="114">
        <v>422</v>
      </c>
      <c r="G34" s="114">
        <v>402</v>
      </c>
      <c r="H34" s="140">
        <v>362</v>
      </c>
      <c r="I34" s="115">
        <v>57</v>
      </c>
      <c r="J34" s="116">
        <v>15.74585635359116</v>
      </c>
    </row>
    <row r="35" spans="1:10" s="110" customFormat="1" ht="24.95" customHeight="1" x14ac:dyDescent="0.2">
      <c r="A35" s="292" t="s">
        <v>171</v>
      </c>
      <c r="B35" s="293" t="s">
        <v>172</v>
      </c>
      <c r="C35" s="113">
        <v>16.170923848173789</v>
      </c>
      <c r="D35" s="115">
        <v>3387</v>
      </c>
      <c r="E35" s="114">
        <v>3389</v>
      </c>
      <c r="F35" s="114">
        <v>3430</v>
      </c>
      <c r="G35" s="114">
        <v>3416</v>
      </c>
      <c r="H35" s="140">
        <v>3424</v>
      </c>
      <c r="I35" s="115">
        <v>-37</v>
      </c>
      <c r="J35" s="116">
        <v>-1.080607476635514</v>
      </c>
    </row>
    <row r="36" spans="1:10" s="110" customFormat="1" ht="24.95" customHeight="1" x14ac:dyDescent="0.2">
      <c r="A36" s="294" t="s">
        <v>173</v>
      </c>
      <c r="B36" s="295" t="s">
        <v>174</v>
      </c>
      <c r="C36" s="125">
        <v>81.804726665075194</v>
      </c>
      <c r="D36" s="143">
        <v>17134</v>
      </c>
      <c r="E36" s="144">
        <v>17787</v>
      </c>
      <c r="F36" s="144">
        <v>17773</v>
      </c>
      <c r="G36" s="144">
        <v>17829</v>
      </c>
      <c r="H36" s="145">
        <v>17676</v>
      </c>
      <c r="I36" s="143">
        <v>-542</v>
      </c>
      <c r="J36" s="146">
        <v>-3.0663045937995022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20945</v>
      </c>
      <c r="F11" s="264">
        <v>21596</v>
      </c>
      <c r="G11" s="264">
        <v>21630</v>
      </c>
      <c r="H11" s="264">
        <v>21652</v>
      </c>
      <c r="I11" s="265">
        <v>21467</v>
      </c>
      <c r="J11" s="263">
        <v>-522</v>
      </c>
      <c r="K11" s="266">
        <v>-2.4316392602599337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47.242778706135113</v>
      </c>
      <c r="E13" s="115">
        <v>9895</v>
      </c>
      <c r="F13" s="114">
        <v>10121</v>
      </c>
      <c r="G13" s="114">
        <v>10153</v>
      </c>
      <c r="H13" s="114">
        <v>10137</v>
      </c>
      <c r="I13" s="140">
        <v>10054</v>
      </c>
      <c r="J13" s="115">
        <v>-159</v>
      </c>
      <c r="K13" s="116">
        <v>-1.5814601153769643</v>
      </c>
    </row>
    <row r="14" spans="1:15" ht="15.95" customHeight="1" x14ac:dyDescent="0.2">
      <c r="A14" s="306" t="s">
        <v>230</v>
      </c>
      <c r="B14" s="307"/>
      <c r="C14" s="308"/>
      <c r="D14" s="113">
        <v>43.251372642635474</v>
      </c>
      <c r="E14" s="115">
        <v>9059</v>
      </c>
      <c r="F14" s="114">
        <v>9392</v>
      </c>
      <c r="G14" s="114">
        <v>9403</v>
      </c>
      <c r="H14" s="114">
        <v>9436</v>
      </c>
      <c r="I14" s="140">
        <v>9341</v>
      </c>
      <c r="J14" s="115">
        <v>-282</v>
      </c>
      <c r="K14" s="116">
        <v>-3.0189487206937158</v>
      </c>
    </row>
    <row r="15" spans="1:15" ht="15.95" customHeight="1" x14ac:dyDescent="0.2">
      <c r="A15" s="306" t="s">
        <v>231</v>
      </c>
      <c r="B15" s="307"/>
      <c r="C15" s="308"/>
      <c r="D15" s="113">
        <v>3.7240391501551682</v>
      </c>
      <c r="E15" s="115">
        <v>780</v>
      </c>
      <c r="F15" s="114">
        <v>847</v>
      </c>
      <c r="G15" s="114">
        <v>846</v>
      </c>
      <c r="H15" s="114">
        <v>801</v>
      </c>
      <c r="I15" s="140">
        <v>832</v>
      </c>
      <c r="J15" s="115">
        <v>-52</v>
      </c>
      <c r="K15" s="116">
        <v>-6.25</v>
      </c>
    </row>
    <row r="16" spans="1:15" ht="15.95" customHeight="1" x14ac:dyDescent="0.2">
      <c r="A16" s="306" t="s">
        <v>232</v>
      </c>
      <c r="B16" s="307"/>
      <c r="C16" s="308"/>
      <c r="D16" s="113">
        <v>2.773931725948914</v>
      </c>
      <c r="E16" s="115">
        <v>581</v>
      </c>
      <c r="F16" s="114">
        <v>571</v>
      </c>
      <c r="G16" s="114">
        <v>548</v>
      </c>
      <c r="H16" s="114">
        <v>576</v>
      </c>
      <c r="I16" s="140">
        <v>557</v>
      </c>
      <c r="J16" s="115">
        <v>24</v>
      </c>
      <c r="K16" s="116">
        <v>4.3087971274685817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1.9336357125805681</v>
      </c>
      <c r="E18" s="115">
        <v>405</v>
      </c>
      <c r="F18" s="114">
        <v>412</v>
      </c>
      <c r="G18" s="114">
        <v>388</v>
      </c>
      <c r="H18" s="114">
        <v>368</v>
      </c>
      <c r="I18" s="140">
        <v>348</v>
      </c>
      <c r="J18" s="115">
        <v>57</v>
      </c>
      <c r="K18" s="116">
        <v>16.379310344827587</v>
      </c>
    </row>
    <row r="19" spans="1:11" ht="14.1" customHeight="1" x14ac:dyDescent="0.2">
      <c r="A19" s="306" t="s">
        <v>235</v>
      </c>
      <c r="B19" s="307" t="s">
        <v>236</v>
      </c>
      <c r="C19" s="308"/>
      <c r="D19" s="113">
        <v>1.4991644783957985</v>
      </c>
      <c r="E19" s="115">
        <v>314</v>
      </c>
      <c r="F19" s="114">
        <v>316</v>
      </c>
      <c r="G19" s="114">
        <v>299</v>
      </c>
      <c r="H19" s="114">
        <v>280</v>
      </c>
      <c r="I19" s="140">
        <v>268</v>
      </c>
      <c r="J19" s="115">
        <v>46</v>
      </c>
      <c r="K19" s="116">
        <v>17.164179104477611</v>
      </c>
    </row>
    <row r="20" spans="1:11" ht="14.1" customHeight="1" x14ac:dyDescent="0.2">
      <c r="A20" s="306">
        <v>12</v>
      </c>
      <c r="B20" s="307" t="s">
        <v>237</v>
      </c>
      <c r="C20" s="308"/>
      <c r="D20" s="113">
        <v>0.98352828837431372</v>
      </c>
      <c r="E20" s="115">
        <v>206</v>
      </c>
      <c r="F20" s="114">
        <v>204</v>
      </c>
      <c r="G20" s="114">
        <v>215</v>
      </c>
      <c r="H20" s="114">
        <v>222</v>
      </c>
      <c r="I20" s="140">
        <v>201</v>
      </c>
      <c r="J20" s="115">
        <v>5</v>
      </c>
      <c r="K20" s="116">
        <v>2.4875621890547261</v>
      </c>
    </row>
    <row r="21" spans="1:11" ht="14.1" customHeight="1" x14ac:dyDescent="0.2">
      <c r="A21" s="306">
        <v>21</v>
      </c>
      <c r="B21" s="307" t="s">
        <v>238</v>
      </c>
      <c r="C21" s="308"/>
      <c r="D21" s="113">
        <v>0.32465982334686083</v>
      </c>
      <c r="E21" s="115">
        <v>68</v>
      </c>
      <c r="F21" s="114">
        <v>65</v>
      </c>
      <c r="G21" s="114">
        <v>68</v>
      </c>
      <c r="H21" s="114">
        <v>76</v>
      </c>
      <c r="I21" s="140">
        <v>83</v>
      </c>
      <c r="J21" s="115">
        <v>-15</v>
      </c>
      <c r="K21" s="116">
        <v>-18.072289156626507</v>
      </c>
    </row>
    <row r="22" spans="1:11" ht="14.1" customHeight="1" x14ac:dyDescent="0.2">
      <c r="A22" s="306">
        <v>22</v>
      </c>
      <c r="B22" s="307" t="s">
        <v>239</v>
      </c>
      <c r="C22" s="308"/>
      <c r="D22" s="113">
        <v>0.9739794700405825</v>
      </c>
      <c r="E22" s="115">
        <v>204</v>
      </c>
      <c r="F22" s="114">
        <v>203</v>
      </c>
      <c r="G22" s="114">
        <v>213</v>
      </c>
      <c r="H22" s="114">
        <v>211</v>
      </c>
      <c r="I22" s="140">
        <v>210</v>
      </c>
      <c r="J22" s="115">
        <v>-6</v>
      </c>
      <c r="K22" s="116">
        <v>-2.8571428571428572</v>
      </c>
    </row>
    <row r="23" spans="1:11" ht="14.1" customHeight="1" x14ac:dyDescent="0.2">
      <c r="A23" s="306">
        <v>23</v>
      </c>
      <c r="B23" s="307" t="s">
        <v>240</v>
      </c>
      <c r="C23" s="308"/>
      <c r="D23" s="113">
        <v>0.53950823585581287</v>
      </c>
      <c r="E23" s="115">
        <v>113</v>
      </c>
      <c r="F23" s="114">
        <v>112</v>
      </c>
      <c r="G23" s="114">
        <v>113</v>
      </c>
      <c r="H23" s="114">
        <v>117</v>
      </c>
      <c r="I23" s="140">
        <v>118</v>
      </c>
      <c r="J23" s="115">
        <v>-5</v>
      </c>
      <c r="K23" s="116">
        <v>-4.2372881355932206</v>
      </c>
    </row>
    <row r="24" spans="1:11" ht="14.1" customHeight="1" x14ac:dyDescent="0.2">
      <c r="A24" s="306">
        <v>24</v>
      </c>
      <c r="B24" s="307" t="s">
        <v>241</v>
      </c>
      <c r="C24" s="308"/>
      <c r="D24" s="113">
        <v>1.2270231558844593</v>
      </c>
      <c r="E24" s="115">
        <v>257</v>
      </c>
      <c r="F24" s="114">
        <v>267</v>
      </c>
      <c r="G24" s="114">
        <v>275</v>
      </c>
      <c r="H24" s="114">
        <v>270</v>
      </c>
      <c r="I24" s="140">
        <v>260</v>
      </c>
      <c r="J24" s="115">
        <v>-3</v>
      </c>
      <c r="K24" s="116">
        <v>-1.1538461538461537</v>
      </c>
    </row>
    <row r="25" spans="1:11" ht="14.1" customHeight="1" x14ac:dyDescent="0.2">
      <c r="A25" s="306">
        <v>25</v>
      </c>
      <c r="B25" s="307" t="s">
        <v>242</v>
      </c>
      <c r="C25" s="308"/>
      <c r="D25" s="113">
        <v>1.756982573406541</v>
      </c>
      <c r="E25" s="115">
        <v>368</v>
      </c>
      <c r="F25" s="114">
        <v>371</v>
      </c>
      <c r="G25" s="114">
        <v>384</v>
      </c>
      <c r="H25" s="114">
        <v>387</v>
      </c>
      <c r="I25" s="140">
        <v>366</v>
      </c>
      <c r="J25" s="115">
        <v>2</v>
      </c>
      <c r="K25" s="116">
        <v>0.54644808743169404</v>
      </c>
    </row>
    <row r="26" spans="1:11" ht="14.1" customHeight="1" x14ac:dyDescent="0.2">
      <c r="A26" s="306">
        <v>26</v>
      </c>
      <c r="B26" s="307" t="s">
        <v>243</v>
      </c>
      <c r="C26" s="308"/>
      <c r="D26" s="113">
        <v>1.0026259250417762</v>
      </c>
      <c r="E26" s="115">
        <v>210</v>
      </c>
      <c r="F26" s="114">
        <v>198</v>
      </c>
      <c r="G26" s="114">
        <v>202</v>
      </c>
      <c r="H26" s="114">
        <v>209</v>
      </c>
      <c r="I26" s="140">
        <v>210</v>
      </c>
      <c r="J26" s="115">
        <v>0</v>
      </c>
      <c r="K26" s="116">
        <v>0</v>
      </c>
    </row>
    <row r="27" spans="1:11" ht="14.1" customHeight="1" x14ac:dyDescent="0.2">
      <c r="A27" s="306">
        <v>27</v>
      </c>
      <c r="B27" s="307" t="s">
        <v>244</v>
      </c>
      <c r="C27" s="308"/>
      <c r="D27" s="113">
        <v>0.36762950584865123</v>
      </c>
      <c r="E27" s="115">
        <v>77</v>
      </c>
      <c r="F27" s="114">
        <v>82</v>
      </c>
      <c r="G27" s="114">
        <v>77</v>
      </c>
      <c r="H27" s="114">
        <v>71</v>
      </c>
      <c r="I27" s="140">
        <v>75</v>
      </c>
      <c r="J27" s="115">
        <v>2</v>
      </c>
      <c r="K27" s="116">
        <v>2.6666666666666665</v>
      </c>
    </row>
    <row r="28" spans="1:11" ht="14.1" customHeight="1" x14ac:dyDescent="0.2">
      <c r="A28" s="306">
        <v>28</v>
      </c>
      <c r="B28" s="307" t="s">
        <v>245</v>
      </c>
      <c r="C28" s="308"/>
      <c r="D28" s="113">
        <v>0.49176414418715686</v>
      </c>
      <c r="E28" s="115">
        <v>103</v>
      </c>
      <c r="F28" s="114">
        <v>107</v>
      </c>
      <c r="G28" s="114">
        <v>112</v>
      </c>
      <c r="H28" s="114">
        <v>105</v>
      </c>
      <c r="I28" s="140">
        <v>107</v>
      </c>
      <c r="J28" s="115">
        <v>-4</v>
      </c>
      <c r="K28" s="116">
        <v>-3.7383177570093458</v>
      </c>
    </row>
    <row r="29" spans="1:11" ht="14.1" customHeight="1" x14ac:dyDescent="0.2">
      <c r="A29" s="306">
        <v>29</v>
      </c>
      <c r="B29" s="307" t="s">
        <v>246</v>
      </c>
      <c r="C29" s="308"/>
      <c r="D29" s="113">
        <v>4.2778706135115776</v>
      </c>
      <c r="E29" s="115">
        <v>896</v>
      </c>
      <c r="F29" s="114">
        <v>985</v>
      </c>
      <c r="G29" s="114">
        <v>1000</v>
      </c>
      <c r="H29" s="114">
        <v>990</v>
      </c>
      <c r="I29" s="140">
        <v>968</v>
      </c>
      <c r="J29" s="115">
        <v>-72</v>
      </c>
      <c r="K29" s="116">
        <v>-7.4380165289256199</v>
      </c>
    </row>
    <row r="30" spans="1:11" ht="14.1" customHeight="1" x14ac:dyDescent="0.2">
      <c r="A30" s="306" t="s">
        <v>247</v>
      </c>
      <c r="B30" s="307" t="s">
        <v>248</v>
      </c>
      <c r="C30" s="308"/>
      <c r="D30" s="113">
        <v>0.88326569587013604</v>
      </c>
      <c r="E30" s="115">
        <v>185</v>
      </c>
      <c r="F30" s="114">
        <v>185</v>
      </c>
      <c r="G30" s="114">
        <v>192</v>
      </c>
      <c r="H30" s="114">
        <v>200</v>
      </c>
      <c r="I30" s="140">
        <v>200</v>
      </c>
      <c r="J30" s="115">
        <v>-15</v>
      </c>
      <c r="K30" s="116">
        <v>-7.5</v>
      </c>
    </row>
    <row r="31" spans="1:11" ht="14.1" customHeight="1" x14ac:dyDescent="0.2">
      <c r="A31" s="306" t="s">
        <v>249</v>
      </c>
      <c r="B31" s="307" t="s">
        <v>250</v>
      </c>
      <c r="C31" s="308"/>
      <c r="D31" s="113">
        <v>3.3516352351396517</v>
      </c>
      <c r="E31" s="115">
        <v>702</v>
      </c>
      <c r="F31" s="114">
        <v>790</v>
      </c>
      <c r="G31" s="114">
        <v>795</v>
      </c>
      <c r="H31" s="114">
        <v>778</v>
      </c>
      <c r="I31" s="140">
        <v>757</v>
      </c>
      <c r="J31" s="115">
        <v>-55</v>
      </c>
      <c r="K31" s="116">
        <v>-7.2655217965653893</v>
      </c>
    </row>
    <row r="32" spans="1:11" ht="14.1" customHeight="1" x14ac:dyDescent="0.2">
      <c r="A32" s="306">
        <v>31</v>
      </c>
      <c r="B32" s="307" t="s">
        <v>251</v>
      </c>
      <c r="C32" s="308"/>
      <c r="D32" s="113">
        <v>0.14323227500596802</v>
      </c>
      <c r="E32" s="115">
        <v>30</v>
      </c>
      <c r="F32" s="114">
        <v>29</v>
      </c>
      <c r="G32" s="114">
        <v>28</v>
      </c>
      <c r="H32" s="114">
        <v>26</v>
      </c>
      <c r="I32" s="140">
        <v>23</v>
      </c>
      <c r="J32" s="115">
        <v>7</v>
      </c>
      <c r="K32" s="116">
        <v>30.434782608695652</v>
      </c>
    </row>
    <row r="33" spans="1:11" ht="14.1" customHeight="1" x14ac:dyDescent="0.2">
      <c r="A33" s="306">
        <v>32</v>
      </c>
      <c r="B33" s="307" t="s">
        <v>252</v>
      </c>
      <c r="C33" s="308"/>
      <c r="D33" s="113">
        <v>0.81164955836715202</v>
      </c>
      <c r="E33" s="115">
        <v>170</v>
      </c>
      <c r="F33" s="114">
        <v>170</v>
      </c>
      <c r="G33" s="114">
        <v>184</v>
      </c>
      <c r="H33" s="114">
        <v>181</v>
      </c>
      <c r="I33" s="140">
        <v>172</v>
      </c>
      <c r="J33" s="115">
        <v>-2</v>
      </c>
      <c r="K33" s="116">
        <v>-1.1627906976744187</v>
      </c>
    </row>
    <row r="34" spans="1:11" ht="14.1" customHeight="1" x14ac:dyDescent="0.2">
      <c r="A34" s="306">
        <v>33</v>
      </c>
      <c r="B34" s="307" t="s">
        <v>253</v>
      </c>
      <c r="C34" s="308"/>
      <c r="D34" s="113">
        <v>0.692289329195512</v>
      </c>
      <c r="E34" s="115">
        <v>145</v>
      </c>
      <c r="F34" s="114">
        <v>128</v>
      </c>
      <c r="G34" s="114">
        <v>127</v>
      </c>
      <c r="H34" s="114">
        <v>123</v>
      </c>
      <c r="I34" s="140">
        <v>129</v>
      </c>
      <c r="J34" s="115">
        <v>16</v>
      </c>
      <c r="K34" s="116">
        <v>12.403100775193799</v>
      </c>
    </row>
    <row r="35" spans="1:11" ht="14.1" customHeight="1" x14ac:dyDescent="0.2">
      <c r="A35" s="306">
        <v>34</v>
      </c>
      <c r="B35" s="307" t="s">
        <v>254</v>
      </c>
      <c r="C35" s="308"/>
      <c r="D35" s="113">
        <v>4.1155407018381478</v>
      </c>
      <c r="E35" s="115">
        <v>862</v>
      </c>
      <c r="F35" s="114">
        <v>892</v>
      </c>
      <c r="G35" s="114">
        <v>874</v>
      </c>
      <c r="H35" s="114">
        <v>885</v>
      </c>
      <c r="I35" s="140">
        <v>875</v>
      </c>
      <c r="J35" s="115">
        <v>-13</v>
      </c>
      <c r="K35" s="116">
        <v>-1.4857142857142858</v>
      </c>
    </row>
    <row r="36" spans="1:11" ht="14.1" customHeight="1" x14ac:dyDescent="0.2">
      <c r="A36" s="306">
        <v>41</v>
      </c>
      <c r="B36" s="307" t="s">
        <v>255</v>
      </c>
      <c r="C36" s="308"/>
      <c r="D36" s="113">
        <v>8.5939365003580806E-2</v>
      </c>
      <c r="E36" s="115">
        <v>18</v>
      </c>
      <c r="F36" s="114">
        <v>17</v>
      </c>
      <c r="G36" s="114">
        <v>16</v>
      </c>
      <c r="H36" s="114">
        <v>17</v>
      </c>
      <c r="I36" s="140">
        <v>16</v>
      </c>
      <c r="J36" s="115">
        <v>2</v>
      </c>
      <c r="K36" s="116">
        <v>12.5</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0.2912389591788016</v>
      </c>
      <c r="E38" s="115">
        <v>61</v>
      </c>
      <c r="F38" s="114">
        <v>62</v>
      </c>
      <c r="G38" s="114">
        <v>68</v>
      </c>
      <c r="H38" s="114">
        <v>62</v>
      </c>
      <c r="I38" s="140">
        <v>64</v>
      </c>
      <c r="J38" s="115">
        <v>-3</v>
      </c>
      <c r="K38" s="116">
        <v>-4.6875</v>
      </c>
    </row>
    <row r="39" spans="1:11" ht="14.1" customHeight="1" x14ac:dyDescent="0.2">
      <c r="A39" s="306">
        <v>51</v>
      </c>
      <c r="B39" s="307" t="s">
        <v>258</v>
      </c>
      <c r="C39" s="308"/>
      <c r="D39" s="113">
        <v>12.327524468846979</v>
      </c>
      <c r="E39" s="115">
        <v>2582</v>
      </c>
      <c r="F39" s="114">
        <v>2722</v>
      </c>
      <c r="G39" s="114">
        <v>2755</v>
      </c>
      <c r="H39" s="114">
        <v>2801</v>
      </c>
      <c r="I39" s="140">
        <v>2809</v>
      </c>
      <c r="J39" s="115">
        <v>-227</v>
      </c>
      <c r="K39" s="116">
        <v>-8.0811676753292989</v>
      </c>
    </row>
    <row r="40" spans="1:11" ht="14.1" customHeight="1" x14ac:dyDescent="0.2">
      <c r="A40" s="306" t="s">
        <v>259</v>
      </c>
      <c r="B40" s="307" t="s">
        <v>260</v>
      </c>
      <c r="C40" s="308"/>
      <c r="D40" s="113">
        <v>12.084029601336834</v>
      </c>
      <c r="E40" s="115">
        <v>2531</v>
      </c>
      <c r="F40" s="114">
        <v>2674</v>
      </c>
      <c r="G40" s="114">
        <v>2707</v>
      </c>
      <c r="H40" s="114">
        <v>2754</v>
      </c>
      <c r="I40" s="140">
        <v>2762</v>
      </c>
      <c r="J40" s="115">
        <v>-231</v>
      </c>
      <c r="K40" s="116">
        <v>-8.3635047067342505</v>
      </c>
    </row>
    <row r="41" spans="1:11" ht="14.1" customHeight="1" x14ac:dyDescent="0.2">
      <c r="A41" s="306"/>
      <c r="B41" s="307" t="s">
        <v>261</v>
      </c>
      <c r="C41" s="308"/>
      <c r="D41" s="113">
        <v>2.960133683456672</v>
      </c>
      <c r="E41" s="115">
        <v>620</v>
      </c>
      <c r="F41" s="114">
        <v>661</v>
      </c>
      <c r="G41" s="114">
        <v>654</v>
      </c>
      <c r="H41" s="114">
        <v>647</v>
      </c>
      <c r="I41" s="140">
        <v>646</v>
      </c>
      <c r="J41" s="115">
        <v>-26</v>
      </c>
      <c r="K41" s="116">
        <v>-4.0247678018575854</v>
      </c>
    </row>
    <row r="42" spans="1:11" ht="14.1" customHeight="1" x14ac:dyDescent="0.2">
      <c r="A42" s="306">
        <v>52</v>
      </c>
      <c r="B42" s="307" t="s">
        <v>262</v>
      </c>
      <c r="C42" s="308"/>
      <c r="D42" s="113">
        <v>5.7340654094055861</v>
      </c>
      <c r="E42" s="115">
        <v>1201</v>
      </c>
      <c r="F42" s="114">
        <v>1234</v>
      </c>
      <c r="G42" s="114">
        <v>1253</v>
      </c>
      <c r="H42" s="114">
        <v>1290</v>
      </c>
      <c r="I42" s="140">
        <v>1253</v>
      </c>
      <c r="J42" s="115">
        <v>-52</v>
      </c>
      <c r="K42" s="116">
        <v>-4.1500399042298479</v>
      </c>
    </row>
    <row r="43" spans="1:11" ht="14.1" customHeight="1" x14ac:dyDescent="0.2">
      <c r="A43" s="306" t="s">
        <v>263</v>
      </c>
      <c r="B43" s="307" t="s">
        <v>264</v>
      </c>
      <c r="C43" s="308"/>
      <c r="D43" s="113">
        <v>5.25185008355216</v>
      </c>
      <c r="E43" s="115">
        <v>1100</v>
      </c>
      <c r="F43" s="114">
        <v>1134</v>
      </c>
      <c r="G43" s="114">
        <v>1142</v>
      </c>
      <c r="H43" s="114">
        <v>1179</v>
      </c>
      <c r="I43" s="140">
        <v>1155</v>
      </c>
      <c r="J43" s="115">
        <v>-55</v>
      </c>
      <c r="K43" s="116">
        <v>-4.7619047619047619</v>
      </c>
    </row>
    <row r="44" spans="1:11" ht="14.1" customHeight="1" x14ac:dyDescent="0.2">
      <c r="A44" s="306">
        <v>53</v>
      </c>
      <c r="B44" s="307" t="s">
        <v>265</v>
      </c>
      <c r="C44" s="308"/>
      <c r="D44" s="113">
        <v>1.289090475053712</v>
      </c>
      <c r="E44" s="115">
        <v>270</v>
      </c>
      <c r="F44" s="114">
        <v>281</v>
      </c>
      <c r="G44" s="114">
        <v>279</v>
      </c>
      <c r="H44" s="114">
        <v>280</v>
      </c>
      <c r="I44" s="140">
        <v>281</v>
      </c>
      <c r="J44" s="115">
        <v>-11</v>
      </c>
      <c r="K44" s="116">
        <v>-3.9145907473309607</v>
      </c>
    </row>
    <row r="45" spans="1:11" ht="14.1" customHeight="1" x14ac:dyDescent="0.2">
      <c r="A45" s="306" t="s">
        <v>266</v>
      </c>
      <c r="B45" s="307" t="s">
        <v>267</v>
      </c>
      <c r="C45" s="308"/>
      <c r="D45" s="113">
        <v>1.2699928383862498</v>
      </c>
      <c r="E45" s="115">
        <v>266</v>
      </c>
      <c r="F45" s="114">
        <v>278</v>
      </c>
      <c r="G45" s="114">
        <v>275</v>
      </c>
      <c r="H45" s="114">
        <v>273</v>
      </c>
      <c r="I45" s="140">
        <v>274</v>
      </c>
      <c r="J45" s="115">
        <v>-8</v>
      </c>
      <c r="K45" s="116">
        <v>-2.9197080291970803</v>
      </c>
    </row>
    <row r="46" spans="1:11" ht="14.1" customHeight="1" x14ac:dyDescent="0.2">
      <c r="A46" s="306">
        <v>54</v>
      </c>
      <c r="B46" s="307" t="s">
        <v>268</v>
      </c>
      <c r="C46" s="308"/>
      <c r="D46" s="113">
        <v>14.824540463117689</v>
      </c>
      <c r="E46" s="115">
        <v>3105</v>
      </c>
      <c r="F46" s="114">
        <v>3130</v>
      </c>
      <c r="G46" s="114">
        <v>3143</v>
      </c>
      <c r="H46" s="114">
        <v>3129</v>
      </c>
      <c r="I46" s="140">
        <v>3156</v>
      </c>
      <c r="J46" s="115">
        <v>-51</v>
      </c>
      <c r="K46" s="116">
        <v>-1.6159695817490494</v>
      </c>
    </row>
    <row r="47" spans="1:11" ht="14.1" customHeight="1" x14ac:dyDescent="0.2">
      <c r="A47" s="306">
        <v>61</v>
      </c>
      <c r="B47" s="307" t="s">
        <v>269</v>
      </c>
      <c r="C47" s="308"/>
      <c r="D47" s="113">
        <v>0.40105037001671046</v>
      </c>
      <c r="E47" s="115">
        <v>84</v>
      </c>
      <c r="F47" s="114">
        <v>89</v>
      </c>
      <c r="G47" s="114">
        <v>87</v>
      </c>
      <c r="H47" s="114">
        <v>84</v>
      </c>
      <c r="I47" s="140">
        <v>83</v>
      </c>
      <c r="J47" s="115">
        <v>1</v>
      </c>
      <c r="K47" s="116">
        <v>1.2048192771084338</v>
      </c>
    </row>
    <row r="48" spans="1:11" ht="14.1" customHeight="1" x14ac:dyDescent="0.2">
      <c r="A48" s="306">
        <v>62</v>
      </c>
      <c r="B48" s="307" t="s">
        <v>270</v>
      </c>
      <c r="C48" s="308"/>
      <c r="D48" s="113">
        <v>9.4628789687276207</v>
      </c>
      <c r="E48" s="115">
        <v>1982</v>
      </c>
      <c r="F48" s="114">
        <v>1973</v>
      </c>
      <c r="G48" s="114">
        <v>1975</v>
      </c>
      <c r="H48" s="114">
        <v>1966</v>
      </c>
      <c r="I48" s="140">
        <v>1963</v>
      </c>
      <c r="J48" s="115">
        <v>19</v>
      </c>
      <c r="K48" s="116">
        <v>0.9679062659195109</v>
      </c>
    </row>
    <row r="49" spans="1:11" ht="14.1" customHeight="1" x14ac:dyDescent="0.2">
      <c r="A49" s="306">
        <v>63</v>
      </c>
      <c r="B49" s="307" t="s">
        <v>271</v>
      </c>
      <c r="C49" s="308"/>
      <c r="D49" s="113">
        <v>9.9164478395798525</v>
      </c>
      <c r="E49" s="115">
        <v>2077</v>
      </c>
      <c r="F49" s="114">
        <v>2290</v>
      </c>
      <c r="G49" s="114">
        <v>2305</v>
      </c>
      <c r="H49" s="114">
        <v>2276</v>
      </c>
      <c r="I49" s="140">
        <v>2212</v>
      </c>
      <c r="J49" s="115">
        <v>-135</v>
      </c>
      <c r="K49" s="116">
        <v>-6.1030741410488245</v>
      </c>
    </row>
    <row r="50" spans="1:11" ht="14.1" customHeight="1" x14ac:dyDescent="0.2">
      <c r="A50" s="306" t="s">
        <v>272</v>
      </c>
      <c r="B50" s="307" t="s">
        <v>273</v>
      </c>
      <c r="C50" s="308"/>
      <c r="D50" s="113">
        <v>0.44402005251850085</v>
      </c>
      <c r="E50" s="115">
        <v>93</v>
      </c>
      <c r="F50" s="114">
        <v>101</v>
      </c>
      <c r="G50" s="114">
        <v>97</v>
      </c>
      <c r="H50" s="114">
        <v>100</v>
      </c>
      <c r="I50" s="140">
        <v>107</v>
      </c>
      <c r="J50" s="115">
        <v>-14</v>
      </c>
      <c r="K50" s="116">
        <v>-13.084112149532711</v>
      </c>
    </row>
    <row r="51" spans="1:11" ht="14.1" customHeight="1" x14ac:dyDescent="0.2">
      <c r="A51" s="306" t="s">
        <v>274</v>
      </c>
      <c r="B51" s="307" t="s">
        <v>275</v>
      </c>
      <c r="C51" s="308"/>
      <c r="D51" s="113">
        <v>9.2337073287180704</v>
      </c>
      <c r="E51" s="115">
        <v>1934</v>
      </c>
      <c r="F51" s="114">
        <v>2130</v>
      </c>
      <c r="G51" s="114">
        <v>2149</v>
      </c>
      <c r="H51" s="114">
        <v>2126</v>
      </c>
      <c r="I51" s="140">
        <v>2049</v>
      </c>
      <c r="J51" s="115">
        <v>-115</v>
      </c>
      <c r="K51" s="116">
        <v>-5.6124938994631526</v>
      </c>
    </row>
    <row r="52" spans="1:11" ht="14.1" customHeight="1" x14ac:dyDescent="0.2">
      <c r="A52" s="306">
        <v>71</v>
      </c>
      <c r="B52" s="307" t="s">
        <v>276</v>
      </c>
      <c r="C52" s="308"/>
      <c r="D52" s="113">
        <v>10.580090713774171</v>
      </c>
      <c r="E52" s="115">
        <v>2216</v>
      </c>
      <c r="F52" s="114">
        <v>2238</v>
      </c>
      <c r="G52" s="114">
        <v>2205</v>
      </c>
      <c r="H52" s="114">
        <v>2195</v>
      </c>
      <c r="I52" s="140">
        <v>2195</v>
      </c>
      <c r="J52" s="115">
        <v>21</v>
      </c>
      <c r="K52" s="116">
        <v>0.9567198177676538</v>
      </c>
    </row>
    <row r="53" spans="1:11" ht="14.1" customHeight="1" x14ac:dyDescent="0.2">
      <c r="A53" s="306" t="s">
        <v>277</v>
      </c>
      <c r="B53" s="307" t="s">
        <v>278</v>
      </c>
      <c r="C53" s="308"/>
      <c r="D53" s="113">
        <v>1.0837908808784913</v>
      </c>
      <c r="E53" s="115">
        <v>227</v>
      </c>
      <c r="F53" s="114">
        <v>233</v>
      </c>
      <c r="G53" s="114">
        <v>227</v>
      </c>
      <c r="H53" s="114">
        <v>235</v>
      </c>
      <c r="I53" s="140">
        <v>239</v>
      </c>
      <c r="J53" s="115">
        <v>-12</v>
      </c>
      <c r="K53" s="116">
        <v>-5.02092050209205</v>
      </c>
    </row>
    <row r="54" spans="1:11" ht="14.1" customHeight="1" x14ac:dyDescent="0.2">
      <c r="A54" s="306" t="s">
        <v>279</v>
      </c>
      <c r="B54" s="307" t="s">
        <v>280</v>
      </c>
      <c r="C54" s="308"/>
      <c r="D54" s="113">
        <v>8.7085223203628548</v>
      </c>
      <c r="E54" s="115">
        <v>1824</v>
      </c>
      <c r="F54" s="114">
        <v>1836</v>
      </c>
      <c r="G54" s="114">
        <v>1815</v>
      </c>
      <c r="H54" s="114">
        <v>1795</v>
      </c>
      <c r="I54" s="140">
        <v>1793</v>
      </c>
      <c r="J54" s="115">
        <v>31</v>
      </c>
      <c r="K54" s="116">
        <v>1.7289459007250418</v>
      </c>
    </row>
    <row r="55" spans="1:11" ht="14.1" customHeight="1" x14ac:dyDescent="0.2">
      <c r="A55" s="306">
        <v>72</v>
      </c>
      <c r="B55" s="307" t="s">
        <v>281</v>
      </c>
      <c r="C55" s="308"/>
      <c r="D55" s="113">
        <v>1.2747672475531153</v>
      </c>
      <c r="E55" s="115">
        <v>267</v>
      </c>
      <c r="F55" s="114">
        <v>277</v>
      </c>
      <c r="G55" s="114">
        <v>284</v>
      </c>
      <c r="H55" s="114">
        <v>277</v>
      </c>
      <c r="I55" s="140">
        <v>272</v>
      </c>
      <c r="J55" s="115">
        <v>-5</v>
      </c>
      <c r="K55" s="116">
        <v>-1.838235294117647</v>
      </c>
    </row>
    <row r="56" spans="1:11" ht="14.1" customHeight="1" x14ac:dyDescent="0.2">
      <c r="A56" s="306" t="s">
        <v>282</v>
      </c>
      <c r="B56" s="307" t="s">
        <v>283</v>
      </c>
      <c r="C56" s="308"/>
      <c r="D56" s="113">
        <v>0.17187873000716161</v>
      </c>
      <c r="E56" s="115">
        <v>36</v>
      </c>
      <c r="F56" s="114">
        <v>38</v>
      </c>
      <c r="G56" s="114">
        <v>39</v>
      </c>
      <c r="H56" s="114">
        <v>35</v>
      </c>
      <c r="I56" s="140">
        <v>34</v>
      </c>
      <c r="J56" s="115">
        <v>2</v>
      </c>
      <c r="K56" s="116">
        <v>5.882352941176471</v>
      </c>
    </row>
    <row r="57" spans="1:11" ht="14.1" customHeight="1" x14ac:dyDescent="0.2">
      <c r="A57" s="306" t="s">
        <v>284</v>
      </c>
      <c r="B57" s="307" t="s">
        <v>285</v>
      </c>
      <c r="C57" s="308"/>
      <c r="D57" s="113">
        <v>0.73525901169730246</v>
      </c>
      <c r="E57" s="115">
        <v>154</v>
      </c>
      <c r="F57" s="114">
        <v>162</v>
      </c>
      <c r="G57" s="114">
        <v>168</v>
      </c>
      <c r="H57" s="114">
        <v>168</v>
      </c>
      <c r="I57" s="140">
        <v>163</v>
      </c>
      <c r="J57" s="115">
        <v>-9</v>
      </c>
      <c r="K57" s="116">
        <v>-5.5214723926380369</v>
      </c>
    </row>
    <row r="58" spans="1:11" ht="14.1" customHeight="1" x14ac:dyDescent="0.2">
      <c r="A58" s="306">
        <v>73</v>
      </c>
      <c r="B58" s="307" t="s">
        <v>286</v>
      </c>
      <c r="C58" s="308"/>
      <c r="D58" s="113">
        <v>0.78777751253282402</v>
      </c>
      <c r="E58" s="115">
        <v>165</v>
      </c>
      <c r="F58" s="114">
        <v>172</v>
      </c>
      <c r="G58" s="114">
        <v>156</v>
      </c>
      <c r="H58" s="114">
        <v>161</v>
      </c>
      <c r="I58" s="140">
        <v>159</v>
      </c>
      <c r="J58" s="115">
        <v>6</v>
      </c>
      <c r="K58" s="116">
        <v>3.7735849056603774</v>
      </c>
    </row>
    <row r="59" spans="1:11" ht="14.1" customHeight="1" x14ac:dyDescent="0.2">
      <c r="A59" s="306" t="s">
        <v>287</v>
      </c>
      <c r="B59" s="307" t="s">
        <v>288</v>
      </c>
      <c r="C59" s="308"/>
      <c r="D59" s="113">
        <v>0.57770350919073765</v>
      </c>
      <c r="E59" s="115">
        <v>121</v>
      </c>
      <c r="F59" s="114">
        <v>120</v>
      </c>
      <c r="G59" s="114">
        <v>109</v>
      </c>
      <c r="H59" s="114">
        <v>112</v>
      </c>
      <c r="I59" s="140">
        <v>108</v>
      </c>
      <c r="J59" s="115">
        <v>13</v>
      </c>
      <c r="K59" s="116">
        <v>12.037037037037036</v>
      </c>
    </row>
    <row r="60" spans="1:11" ht="14.1" customHeight="1" x14ac:dyDescent="0.2">
      <c r="A60" s="306">
        <v>81</v>
      </c>
      <c r="B60" s="307" t="s">
        <v>289</v>
      </c>
      <c r="C60" s="308"/>
      <c r="D60" s="113">
        <v>3.1272380042969683</v>
      </c>
      <c r="E60" s="115">
        <v>655</v>
      </c>
      <c r="F60" s="114">
        <v>637</v>
      </c>
      <c r="G60" s="114">
        <v>616</v>
      </c>
      <c r="H60" s="114">
        <v>605</v>
      </c>
      <c r="I60" s="140">
        <v>618</v>
      </c>
      <c r="J60" s="115">
        <v>37</v>
      </c>
      <c r="K60" s="116">
        <v>5.9870550161812295</v>
      </c>
    </row>
    <row r="61" spans="1:11" ht="14.1" customHeight="1" x14ac:dyDescent="0.2">
      <c r="A61" s="306" t="s">
        <v>290</v>
      </c>
      <c r="B61" s="307" t="s">
        <v>291</v>
      </c>
      <c r="C61" s="308"/>
      <c r="D61" s="113">
        <v>1.2938648842205778</v>
      </c>
      <c r="E61" s="115">
        <v>271</v>
      </c>
      <c r="F61" s="114">
        <v>272</v>
      </c>
      <c r="G61" s="114">
        <v>276</v>
      </c>
      <c r="H61" s="114">
        <v>275</v>
      </c>
      <c r="I61" s="140">
        <v>273</v>
      </c>
      <c r="J61" s="115">
        <v>-2</v>
      </c>
      <c r="K61" s="116">
        <v>-0.73260073260073255</v>
      </c>
    </row>
    <row r="62" spans="1:11" ht="14.1" customHeight="1" x14ac:dyDescent="0.2">
      <c r="A62" s="306" t="s">
        <v>292</v>
      </c>
      <c r="B62" s="307" t="s">
        <v>293</v>
      </c>
      <c r="C62" s="308"/>
      <c r="D62" s="113">
        <v>1.0790164717116257</v>
      </c>
      <c r="E62" s="115">
        <v>226</v>
      </c>
      <c r="F62" s="114">
        <v>211</v>
      </c>
      <c r="G62" s="114">
        <v>202</v>
      </c>
      <c r="H62" s="114">
        <v>203</v>
      </c>
      <c r="I62" s="140">
        <v>215</v>
      </c>
      <c r="J62" s="115">
        <v>11</v>
      </c>
      <c r="K62" s="116">
        <v>5.1162790697674421</v>
      </c>
    </row>
    <row r="63" spans="1:11" ht="14.1" customHeight="1" x14ac:dyDescent="0.2">
      <c r="A63" s="306"/>
      <c r="B63" s="307" t="s">
        <v>294</v>
      </c>
      <c r="C63" s="308"/>
      <c r="D63" s="113">
        <v>0.93578419670565771</v>
      </c>
      <c r="E63" s="115">
        <v>196</v>
      </c>
      <c r="F63" s="114">
        <v>194</v>
      </c>
      <c r="G63" s="114">
        <v>186</v>
      </c>
      <c r="H63" s="114">
        <v>186</v>
      </c>
      <c r="I63" s="140">
        <v>191</v>
      </c>
      <c r="J63" s="115">
        <v>5</v>
      </c>
      <c r="K63" s="116">
        <v>2.6178010471204187</v>
      </c>
    </row>
    <row r="64" spans="1:11" ht="14.1" customHeight="1" x14ac:dyDescent="0.2">
      <c r="A64" s="306" t="s">
        <v>295</v>
      </c>
      <c r="B64" s="307" t="s">
        <v>296</v>
      </c>
      <c r="C64" s="308"/>
      <c r="D64" s="113">
        <v>6.68417283361184E-2</v>
      </c>
      <c r="E64" s="115">
        <v>14</v>
      </c>
      <c r="F64" s="114">
        <v>11</v>
      </c>
      <c r="G64" s="114">
        <v>9</v>
      </c>
      <c r="H64" s="114">
        <v>11</v>
      </c>
      <c r="I64" s="140">
        <v>11</v>
      </c>
      <c r="J64" s="115">
        <v>3</v>
      </c>
      <c r="K64" s="116">
        <v>27.272727272727273</v>
      </c>
    </row>
    <row r="65" spans="1:11" ht="14.1" customHeight="1" x14ac:dyDescent="0.2">
      <c r="A65" s="306" t="s">
        <v>297</v>
      </c>
      <c r="B65" s="307" t="s">
        <v>298</v>
      </c>
      <c r="C65" s="308"/>
      <c r="D65" s="113">
        <v>0.40582477918357601</v>
      </c>
      <c r="E65" s="115">
        <v>85</v>
      </c>
      <c r="F65" s="114">
        <v>84</v>
      </c>
      <c r="G65" s="114">
        <v>77</v>
      </c>
      <c r="H65" s="114">
        <v>67</v>
      </c>
      <c r="I65" s="140">
        <v>70</v>
      </c>
      <c r="J65" s="115">
        <v>15</v>
      </c>
      <c r="K65" s="116">
        <v>21.428571428571427</v>
      </c>
    </row>
    <row r="66" spans="1:11" ht="14.1" customHeight="1" x14ac:dyDescent="0.2">
      <c r="A66" s="306">
        <v>82</v>
      </c>
      <c r="B66" s="307" t="s">
        <v>299</v>
      </c>
      <c r="C66" s="308"/>
      <c r="D66" s="113">
        <v>1.6519455717354978</v>
      </c>
      <c r="E66" s="115">
        <v>346</v>
      </c>
      <c r="F66" s="114">
        <v>359</v>
      </c>
      <c r="G66" s="114">
        <v>364</v>
      </c>
      <c r="H66" s="114">
        <v>378</v>
      </c>
      <c r="I66" s="140">
        <v>376</v>
      </c>
      <c r="J66" s="115">
        <v>-30</v>
      </c>
      <c r="K66" s="116">
        <v>-7.9787234042553195</v>
      </c>
    </row>
    <row r="67" spans="1:11" ht="14.1" customHeight="1" x14ac:dyDescent="0.2">
      <c r="A67" s="306" t="s">
        <v>300</v>
      </c>
      <c r="B67" s="307" t="s">
        <v>301</v>
      </c>
      <c r="C67" s="308"/>
      <c r="D67" s="113">
        <v>0.65409405586058722</v>
      </c>
      <c r="E67" s="115">
        <v>137</v>
      </c>
      <c r="F67" s="114">
        <v>134</v>
      </c>
      <c r="G67" s="114">
        <v>133</v>
      </c>
      <c r="H67" s="114">
        <v>145</v>
      </c>
      <c r="I67" s="140">
        <v>141</v>
      </c>
      <c r="J67" s="115">
        <v>-4</v>
      </c>
      <c r="K67" s="116">
        <v>-2.8368794326241136</v>
      </c>
    </row>
    <row r="68" spans="1:11" ht="14.1" customHeight="1" x14ac:dyDescent="0.2">
      <c r="A68" s="306" t="s">
        <v>302</v>
      </c>
      <c r="B68" s="307" t="s">
        <v>303</v>
      </c>
      <c r="C68" s="308"/>
      <c r="D68" s="113">
        <v>0.58247791835760321</v>
      </c>
      <c r="E68" s="115">
        <v>122</v>
      </c>
      <c r="F68" s="114">
        <v>139</v>
      </c>
      <c r="G68" s="114">
        <v>142</v>
      </c>
      <c r="H68" s="114">
        <v>141</v>
      </c>
      <c r="I68" s="140">
        <v>145</v>
      </c>
      <c r="J68" s="115">
        <v>-23</v>
      </c>
      <c r="K68" s="116">
        <v>-15.862068965517242</v>
      </c>
    </row>
    <row r="69" spans="1:11" ht="14.1" customHeight="1" x14ac:dyDescent="0.2">
      <c r="A69" s="306">
        <v>83</v>
      </c>
      <c r="B69" s="307" t="s">
        <v>304</v>
      </c>
      <c r="C69" s="308"/>
      <c r="D69" s="113">
        <v>2.6927667701121987</v>
      </c>
      <c r="E69" s="115">
        <v>564</v>
      </c>
      <c r="F69" s="114">
        <v>558</v>
      </c>
      <c r="G69" s="114">
        <v>544</v>
      </c>
      <c r="H69" s="114">
        <v>520</v>
      </c>
      <c r="I69" s="140">
        <v>512</v>
      </c>
      <c r="J69" s="115">
        <v>52</v>
      </c>
      <c r="K69" s="116">
        <v>10.15625</v>
      </c>
    </row>
    <row r="70" spans="1:11" ht="14.1" customHeight="1" x14ac:dyDescent="0.2">
      <c r="A70" s="306" t="s">
        <v>305</v>
      </c>
      <c r="B70" s="307" t="s">
        <v>306</v>
      </c>
      <c r="C70" s="308"/>
      <c r="D70" s="113">
        <v>1.4896156600620674</v>
      </c>
      <c r="E70" s="115">
        <v>312</v>
      </c>
      <c r="F70" s="114">
        <v>309</v>
      </c>
      <c r="G70" s="114">
        <v>300</v>
      </c>
      <c r="H70" s="114">
        <v>276</v>
      </c>
      <c r="I70" s="140">
        <v>262</v>
      </c>
      <c r="J70" s="115">
        <v>50</v>
      </c>
      <c r="K70" s="116">
        <v>19.083969465648856</v>
      </c>
    </row>
    <row r="71" spans="1:11" ht="14.1" customHeight="1" x14ac:dyDescent="0.2">
      <c r="A71" s="306"/>
      <c r="B71" s="307" t="s">
        <v>307</v>
      </c>
      <c r="C71" s="308"/>
      <c r="D71" s="113">
        <v>0.9739794700405825</v>
      </c>
      <c r="E71" s="115">
        <v>204</v>
      </c>
      <c r="F71" s="114">
        <v>198</v>
      </c>
      <c r="G71" s="114">
        <v>188</v>
      </c>
      <c r="H71" s="114">
        <v>174</v>
      </c>
      <c r="I71" s="140">
        <v>162</v>
      </c>
      <c r="J71" s="115">
        <v>42</v>
      </c>
      <c r="K71" s="116">
        <v>25.925925925925927</v>
      </c>
    </row>
    <row r="72" spans="1:11" ht="14.1" customHeight="1" x14ac:dyDescent="0.2">
      <c r="A72" s="306">
        <v>84</v>
      </c>
      <c r="B72" s="307" t="s">
        <v>308</v>
      </c>
      <c r="C72" s="308"/>
      <c r="D72" s="113">
        <v>1.3702554308904273</v>
      </c>
      <c r="E72" s="115">
        <v>287</v>
      </c>
      <c r="F72" s="114">
        <v>295</v>
      </c>
      <c r="G72" s="114">
        <v>283</v>
      </c>
      <c r="H72" s="114">
        <v>302</v>
      </c>
      <c r="I72" s="140">
        <v>296</v>
      </c>
      <c r="J72" s="115">
        <v>-9</v>
      </c>
      <c r="K72" s="116">
        <v>-3.0405405405405403</v>
      </c>
    </row>
    <row r="73" spans="1:11" ht="14.1" customHeight="1" x14ac:dyDescent="0.2">
      <c r="A73" s="306" t="s">
        <v>309</v>
      </c>
      <c r="B73" s="307" t="s">
        <v>310</v>
      </c>
      <c r="C73" s="308"/>
      <c r="D73" s="113">
        <v>0.10026259250417761</v>
      </c>
      <c r="E73" s="115">
        <v>21</v>
      </c>
      <c r="F73" s="114">
        <v>20</v>
      </c>
      <c r="G73" s="114">
        <v>13</v>
      </c>
      <c r="H73" s="114">
        <v>22</v>
      </c>
      <c r="I73" s="140">
        <v>21</v>
      </c>
      <c r="J73" s="115">
        <v>0</v>
      </c>
      <c r="K73" s="116">
        <v>0</v>
      </c>
    </row>
    <row r="74" spans="1:11" ht="14.1" customHeight="1" x14ac:dyDescent="0.2">
      <c r="A74" s="306" t="s">
        <v>311</v>
      </c>
      <c r="B74" s="307" t="s">
        <v>312</v>
      </c>
      <c r="C74" s="308"/>
      <c r="D74" s="113">
        <v>6.68417283361184E-2</v>
      </c>
      <c r="E74" s="115">
        <v>14</v>
      </c>
      <c r="F74" s="114">
        <v>14</v>
      </c>
      <c r="G74" s="114">
        <v>15</v>
      </c>
      <c r="H74" s="114">
        <v>21</v>
      </c>
      <c r="I74" s="140">
        <v>22</v>
      </c>
      <c r="J74" s="115">
        <v>-8</v>
      </c>
      <c r="K74" s="116">
        <v>-36.363636363636367</v>
      </c>
    </row>
    <row r="75" spans="1:11" ht="14.1" customHeight="1" x14ac:dyDescent="0.2">
      <c r="A75" s="306" t="s">
        <v>313</v>
      </c>
      <c r="B75" s="307" t="s">
        <v>314</v>
      </c>
      <c r="C75" s="308"/>
      <c r="D75" s="113">
        <v>0.28169014084507044</v>
      </c>
      <c r="E75" s="115">
        <v>59</v>
      </c>
      <c r="F75" s="114">
        <v>53</v>
      </c>
      <c r="G75" s="114">
        <v>50</v>
      </c>
      <c r="H75" s="114">
        <v>61</v>
      </c>
      <c r="I75" s="140">
        <v>52</v>
      </c>
      <c r="J75" s="115">
        <v>7</v>
      </c>
      <c r="K75" s="116">
        <v>13.461538461538462</v>
      </c>
    </row>
    <row r="76" spans="1:11" ht="14.1" customHeight="1" x14ac:dyDescent="0.2">
      <c r="A76" s="306">
        <v>91</v>
      </c>
      <c r="B76" s="307" t="s">
        <v>315</v>
      </c>
      <c r="C76" s="308"/>
      <c r="D76" s="113">
        <v>0.10503700167104321</v>
      </c>
      <c r="E76" s="115">
        <v>22</v>
      </c>
      <c r="F76" s="114">
        <v>27</v>
      </c>
      <c r="G76" s="114">
        <v>25</v>
      </c>
      <c r="H76" s="114">
        <v>22</v>
      </c>
      <c r="I76" s="140">
        <v>19</v>
      </c>
      <c r="J76" s="115">
        <v>3</v>
      </c>
      <c r="K76" s="116">
        <v>15.789473684210526</v>
      </c>
    </row>
    <row r="77" spans="1:11" ht="14.1" customHeight="1" x14ac:dyDescent="0.2">
      <c r="A77" s="306">
        <v>92</v>
      </c>
      <c r="B77" s="307" t="s">
        <v>316</v>
      </c>
      <c r="C77" s="308"/>
      <c r="D77" s="113">
        <v>0.95965624253998572</v>
      </c>
      <c r="E77" s="115">
        <v>201</v>
      </c>
      <c r="F77" s="114">
        <v>200</v>
      </c>
      <c r="G77" s="114">
        <v>197</v>
      </c>
      <c r="H77" s="114">
        <v>212</v>
      </c>
      <c r="I77" s="140">
        <v>206</v>
      </c>
      <c r="J77" s="115">
        <v>-5</v>
      </c>
      <c r="K77" s="116">
        <v>-2.4271844660194173</v>
      </c>
    </row>
    <row r="78" spans="1:11" ht="14.1" customHeight="1" x14ac:dyDescent="0.2">
      <c r="A78" s="306">
        <v>93</v>
      </c>
      <c r="B78" s="307" t="s">
        <v>317</v>
      </c>
      <c r="C78" s="308"/>
      <c r="D78" s="113">
        <v>8.1164955836715208E-2</v>
      </c>
      <c r="E78" s="115">
        <v>17</v>
      </c>
      <c r="F78" s="114">
        <v>15</v>
      </c>
      <c r="G78" s="114">
        <v>15</v>
      </c>
      <c r="H78" s="114">
        <v>17</v>
      </c>
      <c r="I78" s="140">
        <v>16</v>
      </c>
      <c r="J78" s="115">
        <v>1</v>
      </c>
      <c r="K78" s="116">
        <v>6.25</v>
      </c>
    </row>
    <row r="79" spans="1:11" ht="14.1" customHeight="1" x14ac:dyDescent="0.2">
      <c r="A79" s="306">
        <v>94</v>
      </c>
      <c r="B79" s="307" t="s">
        <v>318</v>
      </c>
      <c r="C79" s="308"/>
      <c r="D79" s="113">
        <v>0.35808068751492</v>
      </c>
      <c r="E79" s="115">
        <v>75</v>
      </c>
      <c r="F79" s="114">
        <v>122</v>
      </c>
      <c r="G79" s="114">
        <v>113</v>
      </c>
      <c r="H79" s="114">
        <v>108</v>
      </c>
      <c r="I79" s="140">
        <v>126</v>
      </c>
      <c r="J79" s="115">
        <v>-51</v>
      </c>
      <c r="K79" s="116">
        <v>-40.476190476190474</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3.0078777751253281</v>
      </c>
      <c r="E81" s="143">
        <v>630</v>
      </c>
      <c r="F81" s="144">
        <v>665</v>
      </c>
      <c r="G81" s="144">
        <v>680</v>
      </c>
      <c r="H81" s="144">
        <v>702</v>
      </c>
      <c r="I81" s="145">
        <v>683</v>
      </c>
      <c r="J81" s="143">
        <v>-53</v>
      </c>
      <c r="K81" s="146">
        <v>-7.7598828696925333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6426</v>
      </c>
      <c r="G12" s="536">
        <v>4241</v>
      </c>
      <c r="H12" s="536">
        <v>8123</v>
      </c>
      <c r="I12" s="536">
        <v>5554</v>
      </c>
      <c r="J12" s="537">
        <v>6760</v>
      </c>
      <c r="K12" s="538">
        <v>-334</v>
      </c>
      <c r="L12" s="349">
        <v>-4.940828402366864</v>
      </c>
    </row>
    <row r="13" spans="1:17" s="110" customFormat="1" ht="15" customHeight="1" x14ac:dyDescent="0.2">
      <c r="A13" s="350" t="s">
        <v>345</v>
      </c>
      <c r="B13" s="351" t="s">
        <v>346</v>
      </c>
      <c r="C13" s="347"/>
      <c r="D13" s="347"/>
      <c r="E13" s="348"/>
      <c r="F13" s="536">
        <v>3965</v>
      </c>
      <c r="G13" s="536">
        <v>2260</v>
      </c>
      <c r="H13" s="536">
        <v>4307</v>
      </c>
      <c r="I13" s="536">
        <v>3343</v>
      </c>
      <c r="J13" s="537">
        <v>4076</v>
      </c>
      <c r="K13" s="538">
        <v>-111</v>
      </c>
      <c r="L13" s="349">
        <v>-2.7232580961727182</v>
      </c>
    </row>
    <row r="14" spans="1:17" s="110" customFormat="1" ht="22.5" customHeight="1" x14ac:dyDescent="0.2">
      <c r="A14" s="350"/>
      <c r="B14" s="351" t="s">
        <v>347</v>
      </c>
      <c r="C14" s="347"/>
      <c r="D14" s="347"/>
      <c r="E14" s="348"/>
      <c r="F14" s="536">
        <v>2461</v>
      </c>
      <c r="G14" s="536">
        <v>1981</v>
      </c>
      <c r="H14" s="536">
        <v>3816</v>
      </c>
      <c r="I14" s="536">
        <v>2211</v>
      </c>
      <c r="J14" s="537">
        <v>2684</v>
      </c>
      <c r="K14" s="538">
        <v>-223</v>
      </c>
      <c r="L14" s="349">
        <v>-8.3084947839046208</v>
      </c>
    </row>
    <row r="15" spans="1:17" s="110" customFormat="1" ht="15" customHeight="1" x14ac:dyDescent="0.2">
      <c r="A15" s="350" t="s">
        <v>348</v>
      </c>
      <c r="B15" s="351" t="s">
        <v>108</v>
      </c>
      <c r="C15" s="347"/>
      <c r="D15" s="347"/>
      <c r="E15" s="348"/>
      <c r="F15" s="536">
        <v>1452</v>
      </c>
      <c r="G15" s="536">
        <v>988</v>
      </c>
      <c r="H15" s="536">
        <v>3609</v>
      </c>
      <c r="I15" s="536">
        <v>1078</v>
      </c>
      <c r="J15" s="537">
        <v>1568</v>
      </c>
      <c r="K15" s="538">
        <v>-116</v>
      </c>
      <c r="L15" s="349">
        <v>-7.3979591836734695</v>
      </c>
    </row>
    <row r="16" spans="1:17" s="110" customFormat="1" ht="15" customHeight="1" x14ac:dyDescent="0.2">
      <c r="A16" s="350"/>
      <c r="B16" s="351" t="s">
        <v>109</v>
      </c>
      <c r="C16" s="347"/>
      <c r="D16" s="347"/>
      <c r="E16" s="348"/>
      <c r="F16" s="536">
        <v>4238</v>
      </c>
      <c r="G16" s="536">
        <v>2850</v>
      </c>
      <c r="H16" s="536">
        <v>4041</v>
      </c>
      <c r="I16" s="536">
        <v>3765</v>
      </c>
      <c r="J16" s="537">
        <v>4433</v>
      </c>
      <c r="K16" s="538">
        <v>-195</v>
      </c>
      <c r="L16" s="349">
        <v>-4.3988269794721404</v>
      </c>
    </row>
    <row r="17" spans="1:12" s="110" customFormat="1" ht="15" customHeight="1" x14ac:dyDescent="0.2">
      <c r="A17" s="350"/>
      <c r="B17" s="351" t="s">
        <v>110</v>
      </c>
      <c r="C17" s="347"/>
      <c r="D17" s="347"/>
      <c r="E17" s="348"/>
      <c r="F17" s="536">
        <v>666</v>
      </c>
      <c r="G17" s="536">
        <v>353</v>
      </c>
      <c r="H17" s="536">
        <v>424</v>
      </c>
      <c r="I17" s="536">
        <v>610</v>
      </c>
      <c r="J17" s="537">
        <v>692</v>
      </c>
      <c r="K17" s="538">
        <v>-26</v>
      </c>
      <c r="L17" s="349">
        <v>-3.7572254335260116</v>
      </c>
    </row>
    <row r="18" spans="1:12" s="110" customFormat="1" ht="15" customHeight="1" x14ac:dyDescent="0.2">
      <c r="A18" s="350"/>
      <c r="B18" s="351" t="s">
        <v>111</v>
      </c>
      <c r="C18" s="347"/>
      <c r="D18" s="347"/>
      <c r="E18" s="348"/>
      <c r="F18" s="536">
        <v>70</v>
      </c>
      <c r="G18" s="536">
        <v>50</v>
      </c>
      <c r="H18" s="536">
        <v>49</v>
      </c>
      <c r="I18" s="536">
        <v>101</v>
      </c>
      <c r="J18" s="537">
        <v>67</v>
      </c>
      <c r="K18" s="538">
        <v>3</v>
      </c>
      <c r="L18" s="349">
        <v>4.4776119402985071</v>
      </c>
    </row>
    <row r="19" spans="1:12" s="110" customFormat="1" ht="15" customHeight="1" x14ac:dyDescent="0.2">
      <c r="A19" s="118" t="s">
        <v>113</v>
      </c>
      <c r="B19" s="119" t="s">
        <v>181</v>
      </c>
      <c r="C19" s="347"/>
      <c r="D19" s="347"/>
      <c r="E19" s="348"/>
      <c r="F19" s="536">
        <v>4632</v>
      </c>
      <c r="G19" s="536">
        <v>2704</v>
      </c>
      <c r="H19" s="536">
        <v>6113</v>
      </c>
      <c r="I19" s="536">
        <v>3793</v>
      </c>
      <c r="J19" s="537">
        <v>4830</v>
      </c>
      <c r="K19" s="538">
        <v>-198</v>
      </c>
      <c r="L19" s="349">
        <v>-4.0993788819875778</v>
      </c>
    </row>
    <row r="20" spans="1:12" s="110" customFormat="1" ht="15" customHeight="1" x14ac:dyDescent="0.2">
      <c r="A20" s="118"/>
      <c r="B20" s="119" t="s">
        <v>182</v>
      </c>
      <c r="C20" s="347"/>
      <c r="D20" s="347"/>
      <c r="E20" s="348"/>
      <c r="F20" s="536">
        <v>1794</v>
      </c>
      <c r="G20" s="536">
        <v>1537</v>
      </c>
      <c r="H20" s="536">
        <v>2010</v>
      </c>
      <c r="I20" s="536">
        <v>1761</v>
      </c>
      <c r="J20" s="537">
        <v>1930</v>
      </c>
      <c r="K20" s="538">
        <v>-136</v>
      </c>
      <c r="L20" s="349">
        <v>-7.0466321243523318</v>
      </c>
    </row>
    <row r="21" spans="1:12" s="110" customFormat="1" ht="15" customHeight="1" x14ac:dyDescent="0.2">
      <c r="A21" s="118" t="s">
        <v>113</v>
      </c>
      <c r="B21" s="119" t="s">
        <v>116</v>
      </c>
      <c r="C21" s="347"/>
      <c r="D21" s="347"/>
      <c r="E21" s="348"/>
      <c r="F21" s="536">
        <v>4847</v>
      </c>
      <c r="G21" s="536">
        <v>3003</v>
      </c>
      <c r="H21" s="536">
        <v>6379</v>
      </c>
      <c r="I21" s="536">
        <v>4076</v>
      </c>
      <c r="J21" s="537">
        <v>5075</v>
      </c>
      <c r="K21" s="538">
        <v>-228</v>
      </c>
      <c r="L21" s="349">
        <v>-4.4926108374384235</v>
      </c>
    </row>
    <row r="22" spans="1:12" s="110" customFormat="1" ht="15" customHeight="1" x14ac:dyDescent="0.2">
      <c r="A22" s="118"/>
      <c r="B22" s="119" t="s">
        <v>117</v>
      </c>
      <c r="C22" s="347"/>
      <c r="D22" s="347"/>
      <c r="E22" s="348"/>
      <c r="F22" s="536">
        <v>1576</v>
      </c>
      <c r="G22" s="536">
        <v>1236</v>
      </c>
      <c r="H22" s="536">
        <v>1738</v>
      </c>
      <c r="I22" s="536">
        <v>1478</v>
      </c>
      <c r="J22" s="537">
        <v>1681</v>
      </c>
      <c r="K22" s="538">
        <v>-105</v>
      </c>
      <c r="L22" s="349">
        <v>-6.2462819750148721</v>
      </c>
    </row>
    <row r="23" spans="1:12" s="110" customFormat="1" ht="15" customHeight="1" x14ac:dyDescent="0.2">
      <c r="A23" s="352" t="s">
        <v>348</v>
      </c>
      <c r="B23" s="353" t="s">
        <v>193</v>
      </c>
      <c r="C23" s="354"/>
      <c r="D23" s="354"/>
      <c r="E23" s="355"/>
      <c r="F23" s="539">
        <v>121</v>
      </c>
      <c r="G23" s="539">
        <v>182</v>
      </c>
      <c r="H23" s="539">
        <v>1699</v>
      </c>
      <c r="I23" s="539">
        <v>94</v>
      </c>
      <c r="J23" s="540">
        <v>145</v>
      </c>
      <c r="K23" s="541">
        <v>-24</v>
      </c>
      <c r="L23" s="356">
        <v>-16.551724137931036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31.2</v>
      </c>
      <c r="G25" s="542">
        <v>38.700000000000003</v>
      </c>
      <c r="H25" s="542">
        <v>38.799999999999997</v>
      </c>
      <c r="I25" s="542">
        <v>33.6</v>
      </c>
      <c r="J25" s="542">
        <v>34.1</v>
      </c>
      <c r="K25" s="543" t="s">
        <v>350</v>
      </c>
      <c r="L25" s="364">
        <v>-2.9000000000000021</v>
      </c>
    </row>
    <row r="26" spans="1:12" s="110" customFormat="1" ht="15" customHeight="1" x14ac:dyDescent="0.2">
      <c r="A26" s="365" t="s">
        <v>105</v>
      </c>
      <c r="B26" s="366" t="s">
        <v>346</v>
      </c>
      <c r="C26" s="362"/>
      <c r="D26" s="362"/>
      <c r="E26" s="363"/>
      <c r="F26" s="542">
        <v>28.6</v>
      </c>
      <c r="G26" s="542">
        <v>36.9</v>
      </c>
      <c r="H26" s="542">
        <v>34.700000000000003</v>
      </c>
      <c r="I26" s="542">
        <v>31.1</v>
      </c>
      <c r="J26" s="544">
        <v>31.6</v>
      </c>
      <c r="K26" s="543" t="s">
        <v>350</v>
      </c>
      <c r="L26" s="364">
        <v>-3</v>
      </c>
    </row>
    <row r="27" spans="1:12" s="110" customFormat="1" ht="15" customHeight="1" x14ac:dyDescent="0.2">
      <c r="A27" s="365"/>
      <c r="B27" s="366" t="s">
        <v>347</v>
      </c>
      <c r="C27" s="362"/>
      <c r="D27" s="362"/>
      <c r="E27" s="363"/>
      <c r="F27" s="542">
        <v>35.299999999999997</v>
      </c>
      <c r="G27" s="542">
        <v>40.799999999999997</v>
      </c>
      <c r="H27" s="542">
        <v>43.3</v>
      </c>
      <c r="I27" s="542">
        <v>37.4</v>
      </c>
      <c r="J27" s="542">
        <v>37.9</v>
      </c>
      <c r="K27" s="543" t="s">
        <v>350</v>
      </c>
      <c r="L27" s="364">
        <v>-2.6000000000000014</v>
      </c>
    </row>
    <row r="28" spans="1:12" s="110" customFormat="1" ht="15" customHeight="1" x14ac:dyDescent="0.2">
      <c r="A28" s="365" t="s">
        <v>113</v>
      </c>
      <c r="B28" s="366" t="s">
        <v>108</v>
      </c>
      <c r="C28" s="362"/>
      <c r="D28" s="362"/>
      <c r="E28" s="363"/>
      <c r="F28" s="542">
        <v>39.6</v>
      </c>
      <c r="G28" s="542">
        <v>46</v>
      </c>
      <c r="H28" s="542">
        <v>44.6</v>
      </c>
      <c r="I28" s="542">
        <v>46</v>
      </c>
      <c r="J28" s="542">
        <v>42.7</v>
      </c>
      <c r="K28" s="543" t="s">
        <v>350</v>
      </c>
      <c r="L28" s="364">
        <v>-3.1000000000000014</v>
      </c>
    </row>
    <row r="29" spans="1:12" s="110" customFormat="1" ht="11.25" x14ac:dyDescent="0.2">
      <c r="A29" s="365"/>
      <c r="B29" s="366" t="s">
        <v>109</v>
      </c>
      <c r="C29" s="362"/>
      <c r="D29" s="362"/>
      <c r="E29" s="363"/>
      <c r="F29" s="542">
        <v>29.6</v>
      </c>
      <c r="G29" s="542">
        <v>36.299999999999997</v>
      </c>
      <c r="H29" s="542">
        <v>36.5</v>
      </c>
      <c r="I29" s="542">
        <v>32.1</v>
      </c>
      <c r="J29" s="544">
        <v>32.200000000000003</v>
      </c>
      <c r="K29" s="543" t="s">
        <v>350</v>
      </c>
      <c r="L29" s="364">
        <v>-2.6000000000000014</v>
      </c>
    </row>
    <row r="30" spans="1:12" s="110" customFormat="1" ht="15" customHeight="1" x14ac:dyDescent="0.2">
      <c r="A30" s="365"/>
      <c r="B30" s="366" t="s">
        <v>110</v>
      </c>
      <c r="C30" s="362"/>
      <c r="D30" s="362"/>
      <c r="E30" s="363"/>
      <c r="F30" s="542">
        <v>25.2</v>
      </c>
      <c r="G30" s="542">
        <v>38.6</v>
      </c>
      <c r="H30" s="542">
        <v>33.299999999999997</v>
      </c>
      <c r="I30" s="542">
        <v>25</v>
      </c>
      <c r="J30" s="542">
        <v>28.6</v>
      </c>
      <c r="K30" s="543" t="s">
        <v>350</v>
      </c>
      <c r="L30" s="364">
        <v>-3.4000000000000021</v>
      </c>
    </row>
    <row r="31" spans="1:12" s="110" customFormat="1" ht="15" customHeight="1" x14ac:dyDescent="0.2">
      <c r="A31" s="365"/>
      <c r="B31" s="366" t="s">
        <v>111</v>
      </c>
      <c r="C31" s="362"/>
      <c r="D31" s="362"/>
      <c r="E31" s="363"/>
      <c r="F31" s="542">
        <v>24.3</v>
      </c>
      <c r="G31" s="542">
        <v>54</v>
      </c>
      <c r="H31" s="542">
        <v>36.700000000000003</v>
      </c>
      <c r="I31" s="542">
        <v>19.8</v>
      </c>
      <c r="J31" s="542">
        <v>32.799999999999997</v>
      </c>
      <c r="K31" s="543" t="s">
        <v>350</v>
      </c>
      <c r="L31" s="364">
        <v>-8.4999999999999964</v>
      </c>
    </row>
    <row r="32" spans="1:12" s="110" customFormat="1" ht="15" customHeight="1" x14ac:dyDescent="0.2">
      <c r="A32" s="367" t="s">
        <v>113</v>
      </c>
      <c r="B32" s="368" t="s">
        <v>181</v>
      </c>
      <c r="C32" s="362"/>
      <c r="D32" s="362"/>
      <c r="E32" s="363"/>
      <c r="F32" s="542">
        <v>28.5</v>
      </c>
      <c r="G32" s="542">
        <v>36.700000000000003</v>
      </c>
      <c r="H32" s="542">
        <v>35.9</v>
      </c>
      <c r="I32" s="542">
        <v>31.9</v>
      </c>
      <c r="J32" s="544">
        <v>30.4</v>
      </c>
      <c r="K32" s="543" t="s">
        <v>350</v>
      </c>
      <c r="L32" s="364">
        <v>-1.8999999999999986</v>
      </c>
    </row>
    <row r="33" spans="1:12" s="110" customFormat="1" ht="15" customHeight="1" x14ac:dyDescent="0.2">
      <c r="A33" s="367"/>
      <c r="B33" s="368" t="s">
        <v>182</v>
      </c>
      <c r="C33" s="362"/>
      <c r="D33" s="362"/>
      <c r="E33" s="363"/>
      <c r="F33" s="542">
        <v>38</v>
      </c>
      <c r="G33" s="542">
        <v>41.9</v>
      </c>
      <c r="H33" s="542">
        <v>45.1</v>
      </c>
      <c r="I33" s="542">
        <v>37.200000000000003</v>
      </c>
      <c r="J33" s="542">
        <v>43.2</v>
      </c>
      <c r="K33" s="543" t="s">
        <v>350</v>
      </c>
      <c r="L33" s="364">
        <v>-5.2000000000000028</v>
      </c>
    </row>
    <row r="34" spans="1:12" s="369" customFormat="1" ht="15" customHeight="1" x14ac:dyDescent="0.2">
      <c r="A34" s="367" t="s">
        <v>113</v>
      </c>
      <c r="B34" s="368" t="s">
        <v>116</v>
      </c>
      <c r="C34" s="362"/>
      <c r="D34" s="362"/>
      <c r="E34" s="363"/>
      <c r="F34" s="542">
        <v>29.7</v>
      </c>
      <c r="G34" s="542">
        <v>37.4</v>
      </c>
      <c r="H34" s="542">
        <v>38.700000000000003</v>
      </c>
      <c r="I34" s="542">
        <v>31.9</v>
      </c>
      <c r="J34" s="542">
        <v>31.3</v>
      </c>
      <c r="K34" s="543" t="s">
        <v>350</v>
      </c>
      <c r="L34" s="364">
        <v>-1.6000000000000014</v>
      </c>
    </row>
    <row r="35" spans="1:12" s="369" customFormat="1" ht="11.25" x14ac:dyDescent="0.2">
      <c r="A35" s="370"/>
      <c r="B35" s="371" t="s">
        <v>117</v>
      </c>
      <c r="C35" s="372"/>
      <c r="D35" s="372"/>
      <c r="E35" s="373"/>
      <c r="F35" s="545">
        <v>35.5</v>
      </c>
      <c r="G35" s="545">
        <v>41.5</v>
      </c>
      <c r="H35" s="545">
        <v>38.9</v>
      </c>
      <c r="I35" s="545">
        <v>38.200000000000003</v>
      </c>
      <c r="J35" s="546">
        <v>42.5</v>
      </c>
      <c r="K35" s="547" t="s">
        <v>350</v>
      </c>
      <c r="L35" s="374">
        <v>-7</v>
      </c>
    </row>
    <row r="36" spans="1:12" s="369" customFormat="1" ht="15.95" customHeight="1" x14ac:dyDescent="0.2">
      <c r="A36" s="375" t="s">
        <v>351</v>
      </c>
      <c r="B36" s="376"/>
      <c r="C36" s="377"/>
      <c r="D36" s="376"/>
      <c r="E36" s="378"/>
      <c r="F36" s="548">
        <v>6279</v>
      </c>
      <c r="G36" s="548">
        <v>4030</v>
      </c>
      <c r="H36" s="548">
        <v>6268</v>
      </c>
      <c r="I36" s="548">
        <v>5440</v>
      </c>
      <c r="J36" s="548">
        <v>6592</v>
      </c>
      <c r="K36" s="549">
        <v>-313</v>
      </c>
      <c r="L36" s="380">
        <v>-4.7481796116504853</v>
      </c>
    </row>
    <row r="37" spans="1:12" s="369" customFormat="1" ht="15.95" customHeight="1" x14ac:dyDescent="0.2">
      <c r="A37" s="381"/>
      <c r="B37" s="382" t="s">
        <v>113</v>
      </c>
      <c r="C37" s="382" t="s">
        <v>352</v>
      </c>
      <c r="D37" s="382"/>
      <c r="E37" s="383"/>
      <c r="F37" s="548">
        <v>1957</v>
      </c>
      <c r="G37" s="548">
        <v>1559</v>
      </c>
      <c r="H37" s="548">
        <v>2430</v>
      </c>
      <c r="I37" s="548">
        <v>1828</v>
      </c>
      <c r="J37" s="548">
        <v>2248</v>
      </c>
      <c r="K37" s="549">
        <v>-291</v>
      </c>
      <c r="L37" s="380">
        <v>-12.944839857651246</v>
      </c>
    </row>
    <row r="38" spans="1:12" s="369" customFormat="1" ht="15.95" customHeight="1" x14ac:dyDescent="0.2">
      <c r="A38" s="381"/>
      <c r="B38" s="384" t="s">
        <v>105</v>
      </c>
      <c r="C38" s="384" t="s">
        <v>106</v>
      </c>
      <c r="D38" s="385"/>
      <c r="E38" s="383"/>
      <c r="F38" s="548">
        <v>3891</v>
      </c>
      <c r="G38" s="548">
        <v>2138</v>
      </c>
      <c r="H38" s="548">
        <v>3308</v>
      </c>
      <c r="I38" s="548">
        <v>3273</v>
      </c>
      <c r="J38" s="550">
        <v>3992</v>
      </c>
      <c r="K38" s="549">
        <v>-101</v>
      </c>
      <c r="L38" s="380">
        <v>-2.5300601202404809</v>
      </c>
    </row>
    <row r="39" spans="1:12" s="369" customFormat="1" ht="15.95" customHeight="1" x14ac:dyDescent="0.2">
      <c r="A39" s="381"/>
      <c r="B39" s="385"/>
      <c r="C39" s="382" t="s">
        <v>353</v>
      </c>
      <c r="D39" s="385"/>
      <c r="E39" s="383"/>
      <c r="F39" s="548">
        <v>1114</v>
      </c>
      <c r="G39" s="548">
        <v>788</v>
      </c>
      <c r="H39" s="548">
        <v>1149</v>
      </c>
      <c r="I39" s="548">
        <v>1018</v>
      </c>
      <c r="J39" s="548">
        <v>1263</v>
      </c>
      <c r="K39" s="549">
        <v>-149</v>
      </c>
      <c r="L39" s="380">
        <v>-11.797307996832938</v>
      </c>
    </row>
    <row r="40" spans="1:12" s="369" customFormat="1" ht="15.95" customHeight="1" x14ac:dyDescent="0.2">
      <c r="A40" s="381"/>
      <c r="B40" s="384"/>
      <c r="C40" s="384" t="s">
        <v>107</v>
      </c>
      <c r="D40" s="385"/>
      <c r="E40" s="383"/>
      <c r="F40" s="548">
        <v>2388</v>
      </c>
      <c r="G40" s="548">
        <v>1892</v>
      </c>
      <c r="H40" s="548">
        <v>2960</v>
      </c>
      <c r="I40" s="548">
        <v>2167</v>
      </c>
      <c r="J40" s="548">
        <v>2600</v>
      </c>
      <c r="K40" s="549">
        <v>-212</v>
      </c>
      <c r="L40" s="380">
        <v>-8.1538461538461533</v>
      </c>
    </row>
    <row r="41" spans="1:12" s="369" customFormat="1" ht="24" customHeight="1" x14ac:dyDescent="0.2">
      <c r="A41" s="381"/>
      <c r="B41" s="385"/>
      <c r="C41" s="382" t="s">
        <v>353</v>
      </c>
      <c r="D41" s="385"/>
      <c r="E41" s="383"/>
      <c r="F41" s="548">
        <v>843</v>
      </c>
      <c r="G41" s="548">
        <v>771</v>
      </c>
      <c r="H41" s="548">
        <v>1281</v>
      </c>
      <c r="I41" s="548">
        <v>810</v>
      </c>
      <c r="J41" s="550">
        <v>985</v>
      </c>
      <c r="K41" s="549">
        <v>-142</v>
      </c>
      <c r="L41" s="380">
        <v>-14.416243654822335</v>
      </c>
    </row>
    <row r="42" spans="1:12" s="110" customFormat="1" ht="15" customHeight="1" x14ac:dyDescent="0.2">
      <c r="A42" s="381"/>
      <c r="B42" s="384" t="s">
        <v>113</v>
      </c>
      <c r="C42" s="384" t="s">
        <v>354</v>
      </c>
      <c r="D42" s="385"/>
      <c r="E42" s="383"/>
      <c r="F42" s="548">
        <v>1324</v>
      </c>
      <c r="G42" s="548">
        <v>819</v>
      </c>
      <c r="H42" s="548">
        <v>1919</v>
      </c>
      <c r="I42" s="548">
        <v>990</v>
      </c>
      <c r="J42" s="548">
        <v>1423</v>
      </c>
      <c r="K42" s="549">
        <v>-99</v>
      </c>
      <c r="L42" s="380">
        <v>-6.9571328179901615</v>
      </c>
    </row>
    <row r="43" spans="1:12" s="110" customFormat="1" ht="15" customHeight="1" x14ac:dyDescent="0.2">
      <c r="A43" s="381"/>
      <c r="B43" s="385"/>
      <c r="C43" s="382" t="s">
        <v>353</v>
      </c>
      <c r="D43" s="385"/>
      <c r="E43" s="383"/>
      <c r="F43" s="548">
        <v>524</v>
      </c>
      <c r="G43" s="548">
        <v>377</v>
      </c>
      <c r="H43" s="548">
        <v>855</v>
      </c>
      <c r="I43" s="548">
        <v>455</v>
      </c>
      <c r="J43" s="548">
        <v>608</v>
      </c>
      <c r="K43" s="549">
        <v>-84</v>
      </c>
      <c r="L43" s="380">
        <v>-13.815789473684211</v>
      </c>
    </row>
    <row r="44" spans="1:12" s="110" customFormat="1" ht="15" customHeight="1" x14ac:dyDescent="0.2">
      <c r="A44" s="381"/>
      <c r="B44" s="384"/>
      <c r="C44" s="366" t="s">
        <v>109</v>
      </c>
      <c r="D44" s="385"/>
      <c r="E44" s="383"/>
      <c r="F44" s="548">
        <v>4221</v>
      </c>
      <c r="G44" s="548">
        <v>2809</v>
      </c>
      <c r="H44" s="548">
        <v>3879</v>
      </c>
      <c r="I44" s="548">
        <v>3742</v>
      </c>
      <c r="J44" s="550">
        <v>4410</v>
      </c>
      <c r="K44" s="549">
        <v>-189</v>
      </c>
      <c r="L44" s="380">
        <v>-4.2857142857142856</v>
      </c>
    </row>
    <row r="45" spans="1:12" s="110" customFormat="1" ht="15" customHeight="1" x14ac:dyDescent="0.2">
      <c r="A45" s="381"/>
      <c r="B45" s="385"/>
      <c r="C45" s="382" t="s">
        <v>353</v>
      </c>
      <c r="D45" s="385"/>
      <c r="E45" s="383"/>
      <c r="F45" s="548">
        <v>1249</v>
      </c>
      <c r="G45" s="548">
        <v>1019</v>
      </c>
      <c r="H45" s="548">
        <v>1417</v>
      </c>
      <c r="I45" s="548">
        <v>1201</v>
      </c>
      <c r="J45" s="548">
        <v>1420</v>
      </c>
      <c r="K45" s="549">
        <v>-171</v>
      </c>
      <c r="L45" s="380">
        <v>-12.04225352112676</v>
      </c>
    </row>
    <row r="46" spans="1:12" s="110" customFormat="1" ht="15" customHeight="1" x14ac:dyDescent="0.2">
      <c r="A46" s="381"/>
      <c r="B46" s="384"/>
      <c r="C46" s="366" t="s">
        <v>110</v>
      </c>
      <c r="D46" s="385"/>
      <c r="E46" s="383"/>
      <c r="F46" s="548">
        <v>664</v>
      </c>
      <c r="G46" s="548">
        <v>352</v>
      </c>
      <c r="H46" s="548">
        <v>421</v>
      </c>
      <c r="I46" s="548">
        <v>607</v>
      </c>
      <c r="J46" s="548">
        <v>692</v>
      </c>
      <c r="K46" s="549">
        <v>-28</v>
      </c>
      <c r="L46" s="380">
        <v>-4.0462427745664744</v>
      </c>
    </row>
    <row r="47" spans="1:12" s="110" customFormat="1" ht="15" customHeight="1" x14ac:dyDescent="0.2">
      <c r="A47" s="381"/>
      <c r="B47" s="385"/>
      <c r="C47" s="382" t="s">
        <v>353</v>
      </c>
      <c r="D47" s="385"/>
      <c r="E47" s="383"/>
      <c r="F47" s="548">
        <v>167</v>
      </c>
      <c r="G47" s="548">
        <v>136</v>
      </c>
      <c r="H47" s="548">
        <v>140</v>
      </c>
      <c r="I47" s="548">
        <v>152</v>
      </c>
      <c r="J47" s="550">
        <v>198</v>
      </c>
      <c r="K47" s="549">
        <v>-31</v>
      </c>
      <c r="L47" s="380">
        <v>-15.656565656565656</v>
      </c>
    </row>
    <row r="48" spans="1:12" s="110" customFormat="1" ht="15" customHeight="1" x14ac:dyDescent="0.2">
      <c r="A48" s="381"/>
      <c r="B48" s="385"/>
      <c r="C48" s="366" t="s">
        <v>111</v>
      </c>
      <c r="D48" s="386"/>
      <c r="E48" s="387"/>
      <c r="F48" s="548">
        <v>70</v>
      </c>
      <c r="G48" s="548">
        <v>50</v>
      </c>
      <c r="H48" s="548">
        <v>49</v>
      </c>
      <c r="I48" s="548">
        <v>101</v>
      </c>
      <c r="J48" s="548">
        <v>67</v>
      </c>
      <c r="K48" s="549">
        <v>3</v>
      </c>
      <c r="L48" s="380">
        <v>4.4776119402985071</v>
      </c>
    </row>
    <row r="49" spans="1:12" s="110" customFormat="1" ht="15" customHeight="1" x14ac:dyDescent="0.2">
      <c r="A49" s="381"/>
      <c r="B49" s="385"/>
      <c r="C49" s="382" t="s">
        <v>353</v>
      </c>
      <c r="D49" s="385"/>
      <c r="E49" s="383"/>
      <c r="F49" s="548">
        <v>17</v>
      </c>
      <c r="G49" s="548">
        <v>27</v>
      </c>
      <c r="H49" s="548">
        <v>18</v>
      </c>
      <c r="I49" s="548">
        <v>20</v>
      </c>
      <c r="J49" s="548">
        <v>22</v>
      </c>
      <c r="K49" s="549">
        <v>-5</v>
      </c>
      <c r="L49" s="380">
        <v>-22.727272727272727</v>
      </c>
    </row>
    <row r="50" spans="1:12" s="110" customFormat="1" ht="15" customHeight="1" x14ac:dyDescent="0.2">
      <c r="A50" s="381"/>
      <c r="B50" s="384" t="s">
        <v>113</v>
      </c>
      <c r="C50" s="382" t="s">
        <v>181</v>
      </c>
      <c r="D50" s="385"/>
      <c r="E50" s="383"/>
      <c r="F50" s="548">
        <v>4492</v>
      </c>
      <c r="G50" s="548">
        <v>2501</v>
      </c>
      <c r="H50" s="548">
        <v>4316</v>
      </c>
      <c r="I50" s="548">
        <v>3685</v>
      </c>
      <c r="J50" s="550">
        <v>4675</v>
      </c>
      <c r="K50" s="549">
        <v>-183</v>
      </c>
      <c r="L50" s="380">
        <v>-3.9144385026737969</v>
      </c>
    </row>
    <row r="51" spans="1:12" s="110" customFormat="1" ht="15" customHeight="1" x14ac:dyDescent="0.2">
      <c r="A51" s="381"/>
      <c r="B51" s="385"/>
      <c r="C51" s="382" t="s">
        <v>353</v>
      </c>
      <c r="D51" s="385"/>
      <c r="E51" s="383"/>
      <c r="F51" s="548">
        <v>1278</v>
      </c>
      <c r="G51" s="548">
        <v>918</v>
      </c>
      <c r="H51" s="548">
        <v>1549</v>
      </c>
      <c r="I51" s="548">
        <v>1176</v>
      </c>
      <c r="J51" s="548">
        <v>1419</v>
      </c>
      <c r="K51" s="549">
        <v>-141</v>
      </c>
      <c r="L51" s="380">
        <v>-9.9365750528541223</v>
      </c>
    </row>
    <row r="52" spans="1:12" s="110" customFormat="1" ht="15" customHeight="1" x14ac:dyDescent="0.2">
      <c r="A52" s="381"/>
      <c r="B52" s="384"/>
      <c r="C52" s="382" t="s">
        <v>182</v>
      </c>
      <c r="D52" s="385"/>
      <c r="E52" s="383"/>
      <c r="F52" s="548">
        <v>1787</v>
      </c>
      <c r="G52" s="548">
        <v>1529</v>
      </c>
      <c r="H52" s="548">
        <v>1952</v>
      </c>
      <c r="I52" s="548">
        <v>1755</v>
      </c>
      <c r="J52" s="548">
        <v>1917</v>
      </c>
      <c r="K52" s="549">
        <v>-130</v>
      </c>
      <c r="L52" s="380">
        <v>-6.7814293166405841</v>
      </c>
    </row>
    <row r="53" spans="1:12" s="269" customFormat="1" ht="11.25" customHeight="1" x14ac:dyDescent="0.2">
      <c r="A53" s="381"/>
      <c r="B53" s="385"/>
      <c r="C53" s="382" t="s">
        <v>353</v>
      </c>
      <c r="D53" s="385"/>
      <c r="E53" s="383"/>
      <c r="F53" s="548">
        <v>679</v>
      </c>
      <c r="G53" s="548">
        <v>641</v>
      </c>
      <c r="H53" s="548">
        <v>881</v>
      </c>
      <c r="I53" s="548">
        <v>652</v>
      </c>
      <c r="J53" s="550">
        <v>829</v>
      </c>
      <c r="K53" s="549">
        <v>-150</v>
      </c>
      <c r="L53" s="380">
        <v>-18.094089264173704</v>
      </c>
    </row>
    <row r="54" spans="1:12" s="151" customFormat="1" ht="12.75" customHeight="1" x14ac:dyDescent="0.2">
      <c r="A54" s="381"/>
      <c r="B54" s="384" t="s">
        <v>113</v>
      </c>
      <c r="C54" s="384" t="s">
        <v>116</v>
      </c>
      <c r="D54" s="385"/>
      <c r="E54" s="383"/>
      <c r="F54" s="548">
        <v>4712</v>
      </c>
      <c r="G54" s="548">
        <v>2815</v>
      </c>
      <c r="H54" s="548">
        <v>4628</v>
      </c>
      <c r="I54" s="548">
        <v>3973</v>
      </c>
      <c r="J54" s="548">
        <v>4925</v>
      </c>
      <c r="K54" s="549">
        <v>-213</v>
      </c>
      <c r="L54" s="380">
        <v>-4.3248730964467006</v>
      </c>
    </row>
    <row r="55" spans="1:12" ht="11.25" x14ac:dyDescent="0.2">
      <c r="A55" s="381"/>
      <c r="B55" s="385"/>
      <c r="C55" s="382" t="s">
        <v>353</v>
      </c>
      <c r="D55" s="385"/>
      <c r="E55" s="383"/>
      <c r="F55" s="548">
        <v>1400</v>
      </c>
      <c r="G55" s="548">
        <v>1054</v>
      </c>
      <c r="H55" s="548">
        <v>1790</v>
      </c>
      <c r="I55" s="548">
        <v>1268</v>
      </c>
      <c r="J55" s="548">
        <v>1540</v>
      </c>
      <c r="K55" s="549">
        <v>-140</v>
      </c>
      <c r="L55" s="380">
        <v>-9.0909090909090917</v>
      </c>
    </row>
    <row r="56" spans="1:12" ht="14.25" customHeight="1" x14ac:dyDescent="0.2">
      <c r="A56" s="381"/>
      <c r="B56" s="385"/>
      <c r="C56" s="384" t="s">
        <v>117</v>
      </c>
      <c r="D56" s="385"/>
      <c r="E56" s="383"/>
      <c r="F56" s="548">
        <v>1564</v>
      </c>
      <c r="G56" s="548">
        <v>1213</v>
      </c>
      <c r="H56" s="548">
        <v>1636</v>
      </c>
      <c r="I56" s="548">
        <v>1467</v>
      </c>
      <c r="J56" s="548">
        <v>1663</v>
      </c>
      <c r="K56" s="549">
        <v>-99</v>
      </c>
      <c r="L56" s="380">
        <v>-5.9530968129885746</v>
      </c>
    </row>
    <row r="57" spans="1:12" ht="18.75" customHeight="1" x14ac:dyDescent="0.2">
      <c r="A57" s="388"/>
      <c r="B57" s="389"/>
      <c r="C57" s="390" t="s">
        <v>353</v>
      </c>
      <c r="D57" s="389"/>
      <c r="E57" s="391"/>
      <c r="F57" s="551">
        <v>556</v>
      </c>
      <c r="G57" s="552">
        <v>503</v>
      </c>
      <c r="H57" s="552">
        <v>637</v>
      </c>
      <c r="I57" s="552">
        <v>560</v>
      </c>
      <c r="J57" s="552">
        <v>707</v>
      </c>
      <c r="K57" s="553">
        <f t="shared" ref="K57" si="0">IF(OR(F57=".",J57=".")=TRUE,".",IF(OR(F57="*",J57="*")=TRUE,"*",IF(AND(F57="-",J57="-")=TRUE,"-",IF(AND(ISNUMBER(J57),ISNUMBER(F57))=TRUE,IF(F57-J57=0,0,F57-J57),IF(ISNUMBER(F57)=TRUE,F57,-J57)))))</f>
        <v>-151</v>
      </c>
      <c r="L57" s="392">
        <f t="shared" ref="L57" si="1">IF(K57 =".",".",IF(K57 ="*","*",IF(K57="-","-",IF(K57=0,0,IF(OR(J57="-",J57=".",F57="-",F57=".")=TRUE,"X",IF(J57=0,"0,0",IF(ABS(K57*100/J57)&gt;250,".X",(K57*100/J57))))))))</f>
        <v>-21.357850070721359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6426</v>
      </c>
      <c r="E11" s="114">
        <v>4241</v>
      </c>
      <c r="F11" s="114">
        <v>8123</v>
      </c>
      <c r="G11" s="114">
        <v>5554</v>
      </c>
      <c r="H11" s="140">
        <v>6760</v>
      </c>
      <c r="I11" s="115">
        <v>-334</v>
      </c>
      <c r="J11" s="116">
        <v>-4.940828402366864</v>
      </c>
    </row>
    <row r="12" spans="1:15" s="110" customFormat="1" ht="24.95" customHeight="1" x14ac:dyDescent="0.2">
      <c r="A12" s="193" t="s">
        <v>132</v>
      </c>
      <c r="B12" s="194" t="s">
        <v>133</v>
      </c>
      <c r="C12" s="113">
        <v>1.9452225334578275</v>
      </c>
      <c r="D12" s="115">
        <v>125</v>
      </c>
      <c r="E12" s="114">
        <v>37</v>
      </c>
      <c r="F12" s="114">
        <v>114</v>
      </c>
      <c r="G12" s="114">
        <v>81</v>
      </c>
      <c r="H12" s="140">
        <v>135</v>
      </c>
      <c r="I12" s="115">
        <v>-10</v>
      </c>
      <c r="J12" s="116">
        <v>-7.4074074074074074</v>
      </c>
    </row>
    <row r="13" spans="1:15" s="110" customFormat="1" ht="24.95" customHeight="1" x14ac:dyDescent="0.2">
      <c r="A13" s="193" t="s">
        <v>134</v>
      </c>
      <c r="B13" s="199" t="s">
        <v>214</v>
      </c>
      <c r="C13" s="113">
        <v>1.478369125427949</v>
      </c>
      <c r="D13" s="115">
        <v>95</v>
      </c>
      <c r="E13" s="114">
        <v>26</v>
      </c>
      <c r="F13" s="114">
        <v>55</v>
      </c>
      <c r="G13" s="114">
        <v>55</v>
      </c>
      <c r="H13" s="140">
        <v>97</v>
      </c>
      <c r="I13" s="115">
        <v>-2</v>
      </c>
      <c r="J13" s="116">
        <v>-2.0618556701030926</v>
      </c>
    </row>
    <row r="14" spans="1:15" s="287" customFormat="1" ht="24.95" customHeight="1" x14ac:dyDescent="0.2">
      <c r="A14" s="193" t="s">
        <v>215</v>
      </c>
      <c r="B14" s="199" t="s">
        <v>137</v>
      </c>
      <c r="C14" s="113">
        <v>20.572673513849985</v>
      </c>
      <c r="D14" s="115">
        <v>1322</v>
      </c>
      <c r="E14" s="114">
        <v>886</v>
      </c>
      <c r="F14" s="114">
        <v>1904</v>
      </c>
      <c r="G14" s="114">
        <v>1191</v>
      </c>
      <c r="H14" s="140">
        <v>1517</v>
      </c>
      <c r="I14" s="115">
        <v>-195</v>
      </c>
      <c r="J14" s="116">
        <v>-12.854317732366512</v>
      </c>
      <c r="K14" s="110"/>
      <c r="L14" s="110"/>
      <c r="M14" s="110"/>
      <c r="N14" s="110"/>
      <c r="O14" s="110"/>
    </row>
    <row r="15" spans="1:15" s="110" customFormat="1" ht="24.95" customHeight="1" x14ac:dyDescent="0.2">
      <c r="A15" s="193" t="s">
        <v>216</v>
      </c>
      <c r="B15" s="199" t="s">
        <v>217</v>
      </c>
      <c r="C15" s="113">
        <v>3.2524120759414878</v>
      </c>
      <c r="D15" s="115">
        <v>209</v>
      </c>
      <c r="E15" s="114">
        <v>222</v>
      </c>
      <c r="F15" s="114">
        <v>408</v>
      </c>
      <c r="G15" s="114">
        <v>207</v>
      </c>
      <c r="H15" s="140">
        <v>294</v>
      </c>
      <c r="I15" s="115">
        <v>-85</v>
      </c>
      <c r="J15" s="116">
        <v>-28.911564625850339</v>
      </c>
    </row>
    <row r="16" spans="1:15" s="287" customFormat="1" ht="24.95" customHeight="1" x14ac:dyDescent="0.2">
      <c r="A16" s="193" t="s">
        <v>218</v>
      </c>
      <c r="B16" s="199" t="s">
        <v>141</v>
      </c>
      <c r="C16" s="113">
        <v>10.737628384687207</v>
      </c>
      <c r="D16" s="115">
        <v>690</v>
      </c>
      <c r="E16" s="114">
        <v>461</v>
      </c>
      <c r="F16" s="114">
        <v>1166</v>
      </c>
      <c r="G16" s="114">
        <v>702</v>
      </c>
      <c r="H16" s="140">
        <v>845</v>
      </c>
      <c r="I16" s="115">
        <v>-155</v>
      </c>
      <c r="J16" s="116">
        <v>-18.34319526627219</v>
      </c>
      <c r="K16" s="110"/>
      <c r="L16" s="110"/>
      <c r="M16" s="110"/>
      <c r="N16" s="110"/>
      <c r="O16" s="110"/>
    </row>
    <row r="17" spans="1:15" s="110" customFormat="1" ht="24.95" customHeight="1" x14ac:dyDescent="0.2">
      <c r="A17" s="193" t="s">
        <v>142</v>
      </c>
      <c r="B17" s="199" t="s">
        <v>220</v>
      </c>
      <c r="C17" s="113">
        <v>6.5826330532212882</v>
      </c>
      <c r="D17" s="115">
        <v>423</v>
      </c>
      <c r="E17" s="114">
        <v>203</v>
      </c>
      <c r="F17" s="114">
        <v>330</v>
      </c>
      <c r="G17" s="114">
        <v>282</v>
      </c>
      <c r="H17" s="140">
        <v>378</v>
      </c>
      <c r="I17" s="115">
        <v>45</v>
      </c>
      <c r="J17" s="116">
        <v>11.904761904761905</v>
      </c>
    </row>
    <row r="18" spans="1:15" s="287" customFormat="1" ht="24.95" customHeight="1" x14ac:dyDescent="0.2">
      <c r="A18" s="201" t="s">
        <v>144</v>
      </c>
      <c r="B18" s="202" t="s">
        <v>145</v>
      </c>
      <c r="C18" s="113">
        <v>11.904761904761905</v>
      </c>
      <c r="D18" s="115">
        <v>765</v>
      </c>
      <c r="E18" s="114">
        <v>244</v>
      </c>
      <c r="F18" s="114">
        <v>548</v>
      </c>
      <c r="G18" s="114">
        <v>611</v>
      </c>
      <c r="H18" s="140">
        <v>795</v>
      </c>
      <c r="I18" s="115">
        <v>-30</v>
      </c>
      <c r="J18" s="116">
        <v>-3.7735849056603774</v>
      </c>
      <c r="K18" s="110"/>
      <c r="L18" s="110"/>
      <c r="M18" s="110"/>
      <c r="N18" s="110"/>
      <c r="O18" s="110"/>
    </row>
    <row r="19" spans="1:15" s="110" customFormat="1" ht="24.95" customHeight="1" x14ac:dyDescent="0.2">
      <c r="A19" s="193" t="s">
        <v>146</v>
      </c>
      <c r="B19" s="199" t="s">
        <v>147</v>
      </c>
      <c r="C19" s="113">
        <v>14.503579209461563</v>
      </c>
      <c r="D19" s="115">
        <v>932</v>
      </c>
      <c r="E19" s="114">
        <v>743</v>
      </c>
      <c r="F19" s="114">
        <v>1395</v>
      </c>
      <c r="G19" s="114">
        <v>889</v>
      </c>
      <c r="H19" s="140">
        <v>1036</v>
      </c>
      <c r="I19" s="115">
        <v>-104</v>
      </c>
      <c r="J19" s="116">
        <v>-10.038610038610038</v>
      </c>
    </row>
    <row r="20" spans="1:15" s="287" customFormat="1" ht="24.95" customHeight="1" x14ac:dyDescent="0.2">
      <c r="A20" s="193" t="s">
        <v>148</v>
      </c>
      <c r="B20" s="199" t="s">
        <v>149</v>
      </c>
      <c r="C20" s="113">
        <v>6.9561157796451916</v>
      </c>
      <c r="D20" s="115">
        <v>447</v>
      </c>
      <c r="E20" s="114">
        <v>335</v>
      </c>
      <c r="F20" s="114">
        <v>463</v>
      </c>
      <c r="G20" s="114">
        <v>507</v>
      </c>
      <c r="H20" s="140">
        <v>352</v>
      </c>
      <c r="I20" s="115">
        <v>95</v>
      </c>
      <c r="J20" s="116">
        <v>26.988636363636363</v>
      </c>
      <c r="K20" s="110"/>
      <c r="L20" s="110"/>
      <c r="M20" s="110"/>
      <c r="N20" s="110"/>
      <c r="O20" s="110"/>
    </row>
    <row r="21" spans="1:15" s="110" customFormat="1" ht="24.95" customHeight="1" x14ac:dyDescent="0.2">
      <c r="A21" s="201" t="s">
        <v>150</v>
      </c>
      <c r="B21" s="202" t="s">
        <v>151</v>
      </c>
      <c r="C21" s="113">
        <v>5.1509492685963272</v>
      </c>
      <c r="D21" s="115">
        <v>331</v>
      </c>
      <c r="E21" s="114">
        <v>267</v>
      </c>
      <c r="F21" s="114">
        <v>306</v>
      </c>
      <c r="G21" s="114">
        <v>282</v>
      </c>
      <c r="H21" s="140">
        <v>297</v>
      </c>
      <c r="I21" s="115">
        <v>34</v>
      </c>
      <c r="J21" s="116">
        <v>11.447811447811448</v>
      </c>
    </row>
    <row r="22" spans="1:15" s="110" customFormat="1" ht="24.95" customHeight="1" x14ac:dyDescent="0.2">
      <c r="A22" s="201" t="s">
        <v>152</v>
      </c>
      <c r="B22" s="199" t="s">
        <v>153</v>
      </c>
      <c r="C22" s="113">
        <v>1.3538748832866481</v>
      </c>
      <c r="D22" s="115">
        <v>87</v>
      </c>
      <c r="E22" s="114">
        <v>42</v>
      </c>
      <c r="F22" s="114">
        <v>131</v>
      </c>
      <c r="G22" s="114">
        <v>48</v>
      </c>
      <c r="H22" s="140">
        <v>73</v>
      </c>
      <c r="I22" s="115">
        <v>14</v>
      </c>
      <c r="J22" s="116">
        <v>19.17808219178082</v>
      </c>
    </row>
    <row r="23" spans="1:15" s="110" customFormat="1" ht="24.95" customHeight="1" x14ac:dyDescent="0.2">
      <c r="A23" s="193" t="s">
        <v>154</v>
      </c>
      <c r="B23" s="199" t="s">
        <v>155</v>
      </c>
      <c r="C23" s="113">
        <v>1.1982570806100219</v>
      </c>
      <c r="D23" s="115">
        <v>77</v>
      </c>
      <c r="E23" s="114">
        <v>44</v>
      </c>
      <c r="F23" s="114">
        <v>100</v>
      </c>
      <c r="G23" s="114">
        <v>39</v>
      </c>
      <c r="H23" s="140">
        <v>73</v>
      </c>
      <c r="I23" s="115">
        <v>4</v>
      </c>
      <c r="J23" s="116">
        <v>5.4794520547945202</v>
      </c>
    </row>
    <row r="24" spans="1:15" s="110" customFormat="1" ht="24.95" customHeight="1" x14ac:dyDescent="0.2">
      <c r="A24" s="193" t="s">
        <v>156</v>
      </c>
      <c r="B24" s="199" t="s">
        <v>221</v>
      </c>
      <c r="C24" s="113">
        <v>4.2483660130718954</v>
      </c>
      <c r="D24" s="115">
        <v>273</v>
      </c>
      <c r="E24" s="114">
        <v>152</v>
      </c>
      <c r="F24" s="114">
        <v>326</v>
      </c>
      <c r="G24" s="114">
        <v>155</v>
      </c>
      <c r="H24" s="140">
        <v>209</v>
      </c>
      <c r="I24" s="115">
        <v>64</v>
      </c>
      <c r="J24" s="116">
        <v>30.62200956937799</v>
      </c>
    </row>
    <row r="25" spans="1:15" s="110" customFormat="1" ht="24.95" customHeight="1" x14ac:dyDescent="0.2">
      <c r="A25" s="193" t="s">
        <v>222</v>
      </c>
      <c r="B25" s="204" t="s">
        <v>159</v>
      </c>
      <c r="C25" s="113">
        <v>5.0264550264550261</v>
      </c>
      <c r="D25" s="115">
        <v>323</v>
      </c>
      <c r="E25" s="114">
        <v>192</v>
      </c>
      <c r="F25" s="114">
        <v>335</v>
      </c>
      <c r="G25" s="114">
        <v>245</v>
      </c>
      <c r="H25" s="140">
        <v>275</v>
      </c>
      <c r="I25" s="115">
        <v>48</v>
      </c>
      <c r="J25" s="116">
        <v>17.454545454545453</v>
      </c>
    </row>
    <row r="26" spans="1:15" s="110" customFormat="1" ht="24.95" customHeight="1" x14ac:dyDescent="0.2">
      <c r="A26" s="201">
        <v>782.78300000000002</v>
      </c>
      <c r="B26" s="203" t="s">
        <v>160</v>
      </c>
      <c r="C26" s="113">
        <v>9.3059446000622472</v>
      </c>
      <c r="D26" s="115">
        <v>598</v>
      </c>
      <c r="E26" s="114">
        <v>353</v>
      </c>
      <c r="F26" s="114">
        <v>572</v>
      </c>
      <c r="G26" s="114">
        <v>540</v>
      </c>
      <c r="H26" s="140">
        <v>663</v>
      </c>
      <c r="I26" s="115">
        <v>-65</v>
      </c>
      <c r="J26" s="116">
        <v>-9.8039215686274517</v>
      </c>
    </row>
    <row r="27" spans="1:15" s="110" customFormat="1" ht="24.95" customHeight="1" x14ac:dyDescent="0.2">
      <c r="A27" s="193" t="s">
        <v>161</v>
      </c>
      <c r="B27" s="199" t="s">
        <v>162</v>
      </c>
      <c r="C27" s="113">
        <v>2.1786492374727668</v>
      </c>
      <c r="D27" s="115">
        <v>140</v>
      </c>
      <c r="E27" s="114">
        <v>123</v>
      </c>
      <c r="F27" s="114">
        <v>237</v>
      </c>
      <c r="G27" s="114">
        <v>190</v>
      </c>
      <c r="H27" s="140">
        <v>122</v>
      </c>
      <c r="I27" s="115">
        <v>18</v>
      </c>
      <c r="J27" s="116">
        <v>14.754098360655737</v>
      </c>
    </row>
    <row r="28" spans="1:15" s="110" customFormat="1" ht="24.95" customHeight="1" x14ac:dyDescent="0.2">
      <c r="A28" s="193" t="s">
        <v>163</v>
      </c>
      <c r="B28" s="199" t="s">
        <v>164</v>
      </c>
      <c r="C28" s="113">
        <v>1.5873015873015872</v>
      </c>
      <c r="D28" s="115">
        <v>102</v>
      </c>
      <c r="E28" s="114">
        <v>110</v>
      </c>
      <c r="F28" s="114">
        <v>355</v>
      </c>
      <c r="G28" s="114">
        <v>65</v>
      </c>
      <c r="H28" s="140">
        <v>164</v>
      </c>
      <c r="I28" s="115">
        <v>-62</v>
      </c>
      <c r="J28" s="116">
        <v>-37.804878048780488</v>
      </c>
    </row>
    <row r="29" spans="1:15" s="110" customFormat="1" ht="24.95" customHeight="1" x14ac:dyDescent="0.2">
      <c r="A29" s="193">
        <v>86</v>
      </c>
      <c r="B29" s="199" t="s">
        <v>165</v>
      </c>
      <c r="C29" s="113">
        <v>4.4973544973544977</v>
      </c>
      <c r="D29" s="115">
        <v>289</v>
      </c>
      <c r="E29" s="114">
        <v>266</v>
      </c>
      <c r="F29" s="114">
        <v>470</v>
      </c>
      <c r="G29" s="114">
        <v>251</v>
      </c>
      <c r="H29" s="140">
        <v>323</v>
      </c>
      <c r="I29" s="115">
        <v>-34</v>
      </c>
      <c r="J29" s="116">
        <v>-10.526315789473685</v>
      </c>
    </row>
    <row r="30" spans="1:15" s="110" customFormat="1" ht="24.95" customHeight="1" x14ac:dyDescent="0.2">
      <c r="A30" s="193">
        <v>87.88</v>
      </c>
      <c r="B30" s="204" t="s">
        <v>166</v>
      </c>
      <c r="C30" s="113">
        <v>5.9446000622471207</v>
      </c>
      <c r="D30" s="115">
        <v>382</v>
      </c>
      <c r="E30" s="114">
        <v>326</v>
      </c>
      <c r="F30" s="114">
        <v>632</v>
      </c>
      <c r="G30" s="114">
        <v>265</v>
      </c>
      <c r="H30" s="140">
        <v>448</v>
      </c>
      <c r="I30" s="115">
        <v>-66</v>
      </c>
      <c r="J30" s="116">
        <v>-14.732142857142858</v>
      </c>
    </row>
    <row r="31" spans="1:15" s="110" customFormat="1" ht="24.95" customHeight="1" x14ac:dyDescent="0.2">
      <c r="A31" s="193" t="s">
        <v>167</v>
      </c>
      <c r="B31" s="199" t="s">
        <v>168</v>
      </c>
      <c r="C31" s="113">
        <v>2.1475256769374416</v>
      </c>
      <c r="D31" s="115">
        <v>138</v>
      </c>
      <c r="E31" s="114">
        <v>95</v>
      </c>
      <c r="F31" s="114">
        <v>180</v>
      </c>
      <c r="G31" s="114">
        <v>140</v>
      </c>
      <c r="H31" s="140">
        <v>181</v>
      </c>
      <c r="I31" s="115">
        <v>-43</v>
      </c>
      <c r="J31" s="116">
        <v>-23.756906077348066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1.9452225334578275</v>
      </c>
      <c r="D34" s="115">
        <v>125</v>
      </c>
      <c r="E34" s="114">
        <v>37</v>
      </c>
      <c r="F34" s="114">
        <v>114</v>
      </c>
      <c r="G34" s="114">
        <v>81</v>
      </c>
      <c r="H34" s="140">
        <v>135</v>
      </c>
      <c r="I34" s="115">
        <v>-10</v>
      </c>
      <c r="J34" s="116">
        <v>-7.4074074074074074</v>
      </c>
    </row>
    <row r="35" spans="1:10" s="110" customFormat="1" ht="24.95" customHeight="1" x14ac:dyDescent="0.2">
      <c r="A35" s="292" t="s">
        <v>171</v>
      </c>
      <c r="B35" s="293" t="s">
        <v>172</v>
      </c>
      <c r="C35" s="113">
        <v>33.955804544039836</v>
      </c>
      <c r="D35" s="115">
        <v>2182</v>
      </c>
      <c r="E35" s="114">
        <v>1156</v>
      </c>
      <c r="F35" s="114">
        <v>2507</v>
      </c>
      <c r="G35" s="114">
        <v>1857</v>
      </c>
      <c r="H35" s="140">
        <v>2409</v>
      </c>
      <c r="I35" s="115">
        <v>-227</v>
      </c>
      <c r="J35" s="116">
        <v>-9.4229970942299701</v>
      </c>
    </row>
    <row r="36" spans="1:10" s="110" customFormat="1" ht="24.95" customHeight="1" x14ac:dyDescent="0.2">
      <c r="A36" s="294" t="s">
        <v>173</v>
      </c>
      <c r="B36" s="295" t="s">
        <v>174</v>
      </c>
      <c r="C36" s="125">
        <v>64.098972922502341</v>
      </c>
      <c r="D36" s="143">
        <v>4119</v>
      </c>
      <c r="E36" s="144">
        <v>3048</v>
      </c>
      <c r="F36" s="144">
        <v>5502</v>
      </c>
      <c r="G36" s="144">
        <v>3616</v>
      </c>
      <c r="H36" s="145">
        <v>4216</v>
      </c>
      <c r="I36" s="143">
        <v>-97</v>
      </c>
      <c r="J36" s="146">
        <v>-2.3007590132827325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6426</v>
      </c>
      <c r="F11" s="264">
        <v>4241</v>
      </c>
      <c r="G11" s="264">
        <v>8123</v>
      </c>
      <c r="H11" s="264">
        <v>5554</v>
      </c>
      <c r="I11" s="265">
        <v>6760</v>
      </c>
      <c r="J11" s="263">
        <v>-334</v>
      </c>
      <c r="K11" s="266">
        <v>-4.940828402366864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28.369125427948958</v>
      </c>
      <c r="E13" s="115">
        <v>1823</v>
      </c>
      <c r="F13" s="114">
        <v>1361</v>
      </c>
      <c r="G13" s="114">
        <v>2116</v>
      </c>
      <c r="H13" s="114">
        <v>1997</v>
      </c>
      <c r="I13" s="140">
        <v>1997</v>
      </c>
      <c r="J13" s="115">
        <v>-174</v>
      </c>
      <c r="K13" s="116">
        <v>-8.7130696044066092</v>
      </c>
    </row>
    <row r="14" spans="1:15" ht="15.95" customHeight="1" x14ac:dyDescent="0.2">
      <c r="A14" s="306" t="s">
        <v>230</v>
      </c>
      <c r="B14" s="307"/>
      <c r="C14" s="308"/>
      <c r="D14" s="113">
        <v>59.072517896047309</v>
      </c>
      <c r="E14" s="115">
        <v>3796</v>
      </c>
      <c r="F14" s="114">
        <v>2278</v>
      </c>
      <c r="G14" s="114">
        <v>5050</v>
      </c>
      <c r="H14" s="114">
        <v>2871</v>
      </c>
      <c r="I14" s="140">
        <v>3957</v>
      </c>
      <c r="J14" s="115">
        <v>-161</v>
      </c>
      <c r="K14" s="116">
        <v>-4.068738943644175</v>
      </c>
    </row>
    <row r="15" spans="1:15" ht="15.95" customHeight="1" x14ac:dyDescent="0.2">
      <c r="A15" s="306" t="s">
        <v>231</v>
      </c>
      <c r="B15" s="307"/>
      <c r="C15" s="308"/>
      <c r="D15" s="113">
        <v>6.3958916900093374</v>
      </c>
      <c r="E15" s="115">
        <v>411</v>
      </c>
      <c r="F15" s="114">
        <v>284</v>
      </c>
      <c r="G15" s="114">
        <v>497</v>
      </c>
      <c r="H15" s="114">
        <v>375</v>
      </c>
      <c r="I15" s="140">
        <v>416</v>
      </c>
      <c r="J15" s="115">
        <v>-5</v>
      </c>
      <c r="K15" s="116">
        <v>-1.2019230769230769</v>
      </c>
    </row>
    <row r="16" spans="1:15" ht="15.95" customHeight="1" x14ac:dyDescent="0.2">
      <c r="A16" s="306" t="s">
        <v>232</v>
      </c>
      <c r="B16" s="307"/>
      <c r="C16" s="308"/>
      <c r="D16" s="113">
        <v>6.1002178649237475</v>
      </c>
      <c r="E16" s="115">
        <v>392</v>
      </c>
      <c r="F16" s="114">
        <v>314</v>
      </c>
      <c r="G16" s="114">
        <v>432</v>
      </c>
      <c r="H16" s="114">
        <v>309</v>
      </c>
      <c r="I16" s="140">
        <v>381</v>
      </c>
      <c r="J16" s="115">
        <v>11</v>
      </c>
      <c r="K16" s="116">
        <v>2.8871391076115485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1.8207282913165266</v>
      </c>
      <c r="E18" s="115">
        <v>117</v>
      </c>
      <c r="F18" s="114">
        <v>44</v>
      </c>
      <c r="G18" s="114">
        <v>109</v>
      </c>
      <c r="H18" s="114">
        <v>86</v>
      </c>
      <c r="I18" s="140">
        <v>100</v>
      </c>
      <c r="J18" s="115">
        <v>17</v>
      </c>
      <c r="K18" s="116">
        <v>17</v>
      </c>
    </row>
    <row r="19" spans="1:11" ht="14.1" customHeight="1" x14ac:dyDescent="0.2">
      <c r="A19" s="306" t="s">
        <v>235</v>
      </c>
      <c r="B19" s="307" t="s">
        <v>236</v>
      </c>
      <c r="C19" s="308"/>
      <c r="D19" s="113">
        <v>0.59134765017117963</v>
      </c>
      <c r="E19" s="115">
        <v>38</v>
      </c>
      <c r="F19" s="114">
        <v>28</v>
      </c>
      <c r="G19" s="114">
        <v>83</v>
      </c>
      <c r="H19" s="114">
        <v>65</v>
      </c>
      <c r="I19" s="140">
        <v>33</v>
      </c>
      <c r="J19" s="115">
        <v>5</v>
      </c>
      <c r="K19" s="116">
        <v>15.151515151515152</v>
      </c>
    </row>
    <row r="20" spans="1:11" ht="14.1" customHeight="1" x14ac:dyDescent="0.2">
      <c r="A20" s="306">
        <v>12</v>
      </c>
      <c r="B20" s="307" t="s">
        <v>237</v>
      </c>
      <c r="C20" s="308"/>
      <c r="D20" s="113">
        <v>1.1982570806100219</v>
      </c>
      <c r="E20" s="115">
        <v>77</v>
      </c>
      <c r="F20" s="114">
        <v>13</v>
      </c>
      <c r="G20" s="114">
        <v>52</v>
      </c>
      <c r="H20" s="114">
        <v>101</v>
      </c>
      <c r="I20" s="140">
        <v>137</v>
      </c>
      <c r="J20" s="115">
        <v>-60</v>
      </c>
      <c r="K20" s="116">
        <v>-43.795620437956202</v>
      </c>
    </row>
    <row r="21" spans="1:11" ht="14.1" customHeight="1" x14ac:dyDescent="0.2">
      <c r="A21" s="306">
        <v>21</v>
      </c>
      <c r="B21" s="307" t="s">
        <v>238</v>
      </c>
      <c r="C21" s="308"/>
      <c r="D21" s="113">
        <v>2.7388733271086214</v>
      </c>
      <c r="E21" s="115">
        <v>176</v>
      </c>
      <c r="F21" s="114">
        <v>67</v>
      </c>
      <c r="G21" s="114">
        <v>149</v>
      </c>
      <c r="H21" s="114">
        <v>141</v>
      </c>
      <c r="I21" s="140">
        <v>197</v>
      </c>
      <c r="J21" s="115">
        <v>-21</v>
      </c>
      <c r="K21" s="116">
        <v>-10.659898477157361</v>
      </c>
    </row>
    <row r="22" spans="1:11" ht="14.1" customHeight="1" x14ac:dyDescent="0.2">
      <c r="A22" s="306">
        <v>22</v>
      </c>
      <c r="B22" s="307" t="s">
        <v>239</v>
      </c>
      <c r="C22" s="308"/>
      <c r="D22" s="113">
        <v>2.7855586679116091</v>
      </c>
      <c r="E22" s="115">
        <v>179</v>
      </c>
      <c r="F22" s="114">
        <v>147</v>
      </c>
      <c r="G22" s="114">
        <v>214</v>
      </c>
      <c r="H22" s="114">
        <v>193</v>
      </c>
      <c r="I22" s="140">
        <v>206</v>
      </c>
      <c r="J22" s="115">
        <v>-27</v>
      </c>
      <c r="K22" s="116">
        <v>-13.106796116504855</v>
      </c>
    </row>
    <row r="23" spans="1:11" ht="14.1" customHeight="1" x14ac:dyDescent="0.2">
      <c r="A23" s="306">
        <v>23</v>
      </c>
      <c r="B23" s="307" t="s">
        <v>240</v>
      </c>
      <c r="C23" s="308"/>
      <c r="D23" s="113">
        <v>0.65359477124183007</v>
      </c>
      <c r="E23" s="115">
        <v>42</v>
      </c>
      <c r="F23" s="114">
        <v>30</v>
      </c>
      <c r="G23" s="114">
        <v>81</v>
      </c>
      <c r="H23" s="114">
        <v>46</v>
      </c>
      <c r="I23" s="140">
        <v>78</v>
      </c>
      <c r="J23" s="115">
        <v>-36</v>
      </c>
      <c r="K23" s="116">
        <v>-46.153846153846153</v>
      </c>
    </row>
    <row r="24" spans="1:11" ht="14.1" customHeight="1" x14ac:dyDescent="0.2">
      <c r="A24" s="306">
        <v>24</v>
      </c>
      <c r="B24" s="307" t="s">
        <v>241</v>
      </c>
      <c r="C24" s="308"/>
      <c r="D24" s="113">
        <v>5.9912854030501093</v>
      </c>
      <c r="E24" s="115">
        <v>385</v>
      </c>
      <c r="F24" s="114">
        <v>204</v>
      </c>
      <c r="G24" s="114">
        <v>486</v>
      </c>
      <c r="H24" s="114">
        <v>274</v>
      </c>
      <c r="I24" s="140">
        <v>467</v>
      </c>
      <c r="J24" s="115">
        <v>-82</v>
      </c>
      <c r="K24" s="116">
        <v>-17.558886509635975</v>
      </c>
    </row>
    <row r="25" spans="1:11" ht="14.1" customHeight="1" x14ac:dyDescent="0.2">
      <c r="A25" s="306">
        <v>25</v>
      </c>
      <c r="B25" s="307" t="s">
        <v>242</v>
      </c>
      <c r="C25" s="308"/>
      <c r="D25" s="113">
        <v>7.1739807033924681</v>
      </c>
      <c r="E25" s="115">
        <v>461</v>
      </c>
      <c r="F25" s="114">
        <v>179</v>
      </c>
      <c r="G25" s="114">
        <v>452</v>
      </c>
      <c r="H25" s="114">
        <v>335</v>
      </c>
      <c r="I25" s="140">
        <v>499</v>
      </c>
      <c r="J25" s="115">
        <v>-38</v>
      </c>
      <c r="K25" s="116">
        <v>-7.6152304609218433</v>
      </c>
    </row>
    <row r="26" spans="1:11" ht="14.1" customHeight="1" x14ac:dyDescent="0.2">
      <c r="A26" s="306">
        <v>26</v>
      </c>
      <c r="B26" s="307" t="s">
        <v>243</v>
      </c>
      <c r="C26" s="308"/>
      <c r="D26" s="113">
        <v>4.1861188920012449</v>
      </c>
      <c r="E26" s="115">
        <v>269</v>
      </c>
      <c r="F26" s="114">
        <v>119</v>
      </c>
      <c r="G26" s="114">
        <v>361</v>
      </c>
      <c r="H26" s="114">
        <v>224</v>
      </c>
      <c r="I26" s="140">
        <v>279</v>
      </c>
      <c r="J26" s="115">
        <v>-10</v>
      </c>
      <c r="K26" s="116">
        <v>-3.5842293906810037</v>
      </c>
    </row>
    <row r="27" spans="1:11" ht="14.1" customHeight="1" x14ac:dyDescent="0.2">
      <c r="A27" s="306">
        <v>27</v>
      </c>
      <c r="B27" s="307" t="s">
        <v>244</v>
      </c>
      <c r="C27" s="308"/>
      <c r="D27" s="113">
        <v>1.8674136321195145</v>
      </c>
      <c r="E27" s="115">
        <v>120</v>
      </c>
      <c r="F27" s="114">
        <v>71</v>
      </c>
      <c r="G27" s="114">
        <v>163</v>
      </c>
      <c r="H27" s="114">
        <v>115</v>
      </c>
      <c r="I27" s="140">
        <v>143</v>
      </c>
      <c r="J27" s="115">
        <v>-23</v>
      </c>
      <c r="K27" s="116">
        <v>-16.083916083916083</v>
      </c>
    </row>
    <row r="28" spans="1:11" ht="14.1" customHeight="1" x14ac:dyDescent="0.2">
      <c r="A28" s="306">
        <v>28</v>
      </c>
      <c r="B28" s="307" t="s">
        <v>245</v>
      </c>
      <c r="C28" s="308"/>
      <c r="D28" s="113">
        <v>0.18674136321195145</v>
      </c>
      <c r="E28" s="115">
        <v>12</v>
      </c>
      <c r="F28" s="114">
        <v>10</v>
      </c>
      <c r="G28" s="114">
        <v>22</v>
      </c>
      <c r="H28" s="114">
        <v>12</v>
      </c>
      <c r="I28" s="140">
        <v>18</v>
      </c>
      <c r="J28" s="115">
        <v>-6</v>
      </c>
      <c r="K28" s="116">
        <v>-33.333333333333336</v>
      </c>
    </row>
    <row r="29" spans="1:11" ht="14.1" customHeight="1" x14ac:dyDescent="0.2">
      <c r="A29" s="306">
        <v>29</v>
      </c>
      <c r="B29" s="307" t="s">
        <v>246</v>
      </c>
      <c r="C29" s="308"/>
      <c r="D29" s="113">
        <v>3.516962340491752</v>
      </c>
      <c r="E29" s="115">
        <v>226</v>
      </c>
      <c r="F29" s="114">
        <v>226</v>
      </c>
      <c r="G29" s="114">
        <v>286</v>
      </c>
      <c r="H29" s="114">
        <v>257</v>
      </c>
      <c r="I29" s="140">
        <v>206</v>
      </c>
      <c r="J29" s="115">
        <v>20</v>
      </c>
      <c r="K29" s="116">
        <v>9.7087378640776691</v>
      </c>
    </row>
    <row r="30" spans="1:11" ht="14.1" customHeight="1" x14ac:dyDescent="0.2">
      <c r="A30" s="306" t="s">
        <v>247</v>
      </c>
      <c r="B30" s="307" t="s">
        <v>248</v>
      </c>
      <c r="C30" s="308"/>
      <c r="D30" s="113" t="s">
        <v>514</v>
      </c>
      <c r="E30" s="115" t="s">
        <v>514</v>
      </c>
      <c r="F30" s="114" t="s">
        <v>514</v>
      </c>
      <c r="G30" s="114">
        <v>144</v>
      </c>
      <c r="H30" s="114" t="s">
        <v>514</v>
      </c>
      <c r="I30" s="140">
        <v>82</v>
      </c>
      <c r="J30" s="115" t="s">
        <v>514</v>
      </c>
      <c r="K30" s="116" t="s">
        <v>514</v>
      </c>
    </row>
    <row r="31" spans="1:11" ht="14.1" customHeight="1" x14ac:dyDescent="0.2">
      <c r="A31" s="306" t="s">
        <v>249</v>
      </c>
      <c r="B31" s="307" t="s">
        <v>250</v>
      </c>
      <c r="C31" s="308"/>
      <c r="D31" s="113">
        <v>2.1475256769374416</v>
      </c>
      <c r="E31" s="115">
        <v>138</v>
      </c>
      <c r="F31" s="114">
        <v>133</v>
      </c>
      <c r="G31" s="114">
        <v>133</v>
      </c>
      <c r="H31" s="114">
        <v>134</v>
      </c>
      <c r="I31" s="140">
        <v>120</v>
      </c>
      <c r="J31" s="115">
        <v>18</v>
      </c>
      <c r="K31" s="116">
        <v>15</v>
      </c>
    </row>
    <row r="32" spans="1:11" ht="14.1" customHeight="1" x14ac:dyDescent="0.2">
      <c r="A32" s="306">
        <v>31</v>
      </c>
      <c r="B32" s="307" t="s">
        <v>251</v>
      </c>
      <c r="C32" s="308"/>
      <c r="D32" s="113">
        <v>0.45129162776221599</v>
      </c>
      <c r="E32" s="115">
        <v>29</v>
      </c>
      <c r="F32" s="114">
        <v>22</v>
      </c>
      <c r="G32" s="114">
        <v>41</v>
      </c>
      <c r="H32" s="114">
        <v>25</v>
      </c>
      <c r="I32" s="140">
        <v>33</v>
      </c>
      <c r="J32" s="115">
        <v>-4</v>
      </c>
      <c r="K32" s="116">
        <v>-12.121212121212121</v>
      </c>
    </row>
    <row r="33" spans="1:11" ht="14.1" customHeight="1" x14ac:dyDescent="0.2">
      <c r="A33" s="306">
        <v>32</v>
      </c>
      <c r="B33" s="307" t="s">
        <v>252</v>
      </c>
      <c r="C33" s="308"/>
      <c r="D33" s="113">
        <v>4.170557111733582</v>
      </c>
      <c r="E33" s="115">
        <v>268</v>
      </c>
      <c r="F33" s="114">
        <v>97</v>
      </c>
      <c r="G33" s="114">
        <v>193</v>
      </c>
      <c r="H33" s="114">
        <v>251</v>
      </c>
      <c r="I33" s="140">
        <v>298</v>
      </c>
      <c r="J33" s="115">
        <v>-30</v>
      </c>
      <c r="K33" s="116">
        <v>-10.067114093959731</v>
      </c>
    </row>
    <row r="34" spans="1:11" ht="14.1" customHeight="1" x14ac:dyDescent="0.2">
      <c r="A34" s="306">
        <v>33</v>
      </c>
      <c r="B34" s="307" t="s">
        <v>253</v>
      </c>
      <c r="C34" s="308"/>
      <c r="D34" s="113">
        <v>4.0616246498599438</v>
      </c>
      <c r="E34" s="115">
        <v>261</v>
      </c>
      <c r="F34" s="114">
        <v>36</v>
      </c>
      <c r="G34" s="114">
        <v>142</v>
      </c>
      <c r="H34" s="114">
        <v>185</v>
      </c>
      <c r="I34" s="140">
        <v>239</v>
      </c>
      <c r="J34" s="115">
        <v>22</v>
      </c>
      <c r="K34" s="116">
        <v>9.2050209205020916</v>
      </c>
    </row>
    <row r="35" spans="1:11" ht="14.1" customHeight="1" x14ac:dyDescent="0.2">
      <c r="A35" s="306">
        <v>34</v>
      </c>
      <c r="B35" s="307" t="s">
        <v>254</v>
      </c>
      <c r="C35" s="308"/>
      <c r="D35" s="113">
        <v>2.2720199190787427</v>
      </c>
      <c r="E35" s="115">
        <v>146</v>
      </c>
      <c r="F35" s="114">
        <v>92</v>
      </c>
      <c r="G35" s="114">
        <v>164</v>
      </c>
      <c r="H35" s="114">
        <v>171</v>
      </c>
      <c r="I35" s="140">
        <v>160</v>
      </c>
      <c r="J35" s="115">
        <v>-14</v>
      </c>
      <c r="K35" s="116">
        <v>-8.75</v>
      </c>
    </row>
    <row r="36" spans="1:11" ht="14.1" customHeight="1" x14ac:dyDescent="0.2">
      <c r="A36" s="306">
        <v>41</v>
      </c>
      <c r="B36" s="307" t="s">
        <v>255</v>
      </c>
      <c r="C36" s="308"/>
      <c r="D36" s="113">
        <v>0.38904450669156554</v>
      </c>
      <c r="E36" s="115">
        <v>25</v>
      </c>
      <c r="F36" s="114">
        <v>14</v>
      </c>
      <c r="G36" s="114">
        <v>20</v>
      </c>
      <c r="H36" s="114">
        <v>12</v>
      </c>
      <c r="I36" s="140">
        <v>21</v>
      </c>
      <c r="J36" s="115">
        <v>4</v>
      </c>
      <c r="K36" s="116">
        <v>19.047619047619047</v>
      </c>
    </row>
    <row r="37" spans="1:11" ht="14.1" customHeight="1" x14ac:dyDescent="0.2">
      <c r="A37" s="306">
        <v>42</v>
      </c>
      <c r="B37" s="307" t="s">
        <v>256</v>
      </c>
      <c r="C37" s="308"/>
      <c r="D37" s="113">
        <v>0.10893246187363835</v>
      </c>
      <c r="E37" s="115">
        <v>7</v>
      </c>
      <c r="F37" s="114">
        <v>6</v>
      </c>
      <c r="G37" s="114">
        <v>24</v>
      </c>
      <c r="H37" s="114">
        <v>0</v>
      </c>
      <c r="I37" s="140" t="s">
        <v>514</v>
      </c>
      <c r="J37" s="115" t="s">
        <v>514</v>
      </c>
      <c r="K37" s="116" t="s">
        <v>514</v>
      </c>
    </row>
    <row r="38" spans="1:11" ht="14.1" customHeight="1" x14ac:dyDescent="0.2">
      <c r="A38" s="306">
        <v>43</v>
      </c>
      <c r="B38" s="307" t="s">
        <v>257</v>
      </c>
      <c r="C38" s="308"/>
      <c r="D38" s="113">
        <v>1.680672268907563</v>
      </c>
      <c r="E38" s="115">
        <v>108</v>
      </c>
      <c r="F38" s="114">
        <v>62</v>
      </c>
      <c r="G38" s="114">
        <v>213</v>
      </c>
      <c r="H38" s="114">
        <v>71</v>
      </c>
      <c r="I38" s="140">
        <v>58</v>
      </c>
      <c r="J38" s="115">
        <v>50</v>
      </c>
      <c r="K38" s="116">
        <v>86.206896551724142</v>
      </c>
    </row>
    <row r="39" spans="1:11" ht="14.1" customHeight="1" x14ac:dyDescent="0.2">
      <c r="A39" s="306">
        <v>51</v>
      </c>
      <c r="B39" s="307" t="s">
        <v>258</v>
      </c>
      <c r="C39" s="308"/>
      <c r="D39" s="113">
        <v>8.0921257391845636</v>
      </c>
      <c r="E39" s="115">
        <v>520</v>
      </c>
      <c r="F39" s="114">
        <v>506</v>
      </c>
      <c r="G39" s="114">
        <v>772</v>
      </c>
      <c r="H39" s="114">
        <v>676</v>
      </c>
      <c r="I39" s="140">
        <v>552</v>
      </c>
      <c r="J39" s="115">
        <v>-32</v>
      </c>
      <c r="K39" s="116">
        <v>-5.7971014492753623</v>
      </c>
    </row>
    <row r="40" spans="1:11" ht="14.1" customHeight="1" x14ac:dyDescent="0.2">
      <c r="A40" s="306" t="s">
        <v>259</v>
      </c>
      <c r="B40" s="307" t="s">
        <v>260</v>
      </c>
      <c r="C40" s="308"/>
      <c r="D40" s="113">
        <v>7.0806100217864927</v>
      </c>
      <c r="E40" s="115">
        <v>455</v>
      </c>
      <c r="F40" s="114">
        <v>475</v>
      </c>
      <c r="G40" s="114">
        <v>742</v>
      </c>
      <c r="H40" s="114">
        <v>631</v>
      </c>
      <c r="I40" s="140">
        <v>505</v>
      </c>
      <c r="J40" s="115">
        <v>-50</v>
      </c>
      <c r="K40" s="116">
        <v>-9.9009900990099009</v>
      </c>
    </row>
    <row r="41" spans="1:11" ht="14.1" customHeight="1" x14ac:dyDescent="0.2">
      <c r="A41" s="306"/>
      <c r="B41" s="307" t="s">
        <v>261</v>
      </c>
      <c r="C41" s="308"/>
      <c r="D41" s="113">
        <v>6.3958916900093374</v>
      </c>
      <c r="E41" s="115">
        <v>411</v>
      </c>
      <c r="F41" s="114">
        <v>425</v>
      </c>
      <c r="G41" s="114">
        <v>657</v>
      </c>
      <c r="H41" s="114">
        <v>405</v>
      </c>
      <c r="I41" s="140">
        <v>463</v>
      </c>
      <c r="J41" s="115">
        <v>-52</v>
      </c>
      <c r="K41" s="116">
        <v>-11.23110151187905</v>
      </c>
    </row>
    <row r="42" spans="1:11" ht="14.1" customHeight="1" x14ac:dyDescent="0.2">
      <c r="A42" s="306">
        <v>52</v>
      </c>
      <c r="B42" s="307" t="s">
        <v>262</v>
      </c>
      <c r="C42" s="308"/>
      <c r="D42" s="113">
        <v>6.1313414254590723</v>
      </c>
      <c r="E42" s="115">
        <v>394</v>
      </c>
      <c r="F42" s="114">
        <v>192</v>
      </c>
      <c r="G42" s="114">
        <v>244</v>
      </c>
      <c r="H42" s="114">
        <v>314</v>
      </c>
      <c r="I42" s="140">
        <v>360</v>
      </c>
      <c r="J42" s="115">
        <v>34</v>
      </c>
      <c r="K42" s="116">
        <v>9.4444444444444446</v>
      </c>
    </row>
    <row r="43" spans="1:11" ht="14.1" customHeight="1" x14ac:dyDescent="0.2">
      <c r="A43" s="306" t="s">
        <v>263</v>
      </c>
      <c r="B43" s="307" t="s">
        <v>264</v>
      </c>
      <c r="C43" s="308"/>
      <c r="D43" s="113">
        <v>4.9330843448490507</v>
      </c>
      <c r="E43" s="115">
        <v>317</v>
      </c>
      <c r="F43" s="114">
        <v>165</v>
      </c>
      <c r="G43" s="114">
        <v>202</v>
      </c>
      <c r="H43" s="114">
        <v>260</v>
      </c>
      <c r="I43" s="140">
        <v>284</v>
      </c>
      <c r="J43" s="115">
        <v>33</v>
      </c>
      <c r="K43" s="116">
        <v>11.619718309859154</v>
      </c>
    </row>
    <row r="44" spans="1:11" ht="14.1" customHeight="1" x14ac:dyDescent="0.2">
      <c r="A44" s="306">
        <v>53</v>
      </c>
      <c r="B44" s="307" t="s">
        <v>265</v>
      </c>
      <c r="C44" s="308"/>
      <c r="D44" s="113">
        <v>0.52910052910052907</v>
      </c>
      <c r="E44" s="115">
        <v>34</v>
      </c>
      <c r="F44" s="114">
        <v>24</v>
      </c>
      <c r="G44" s="114">
        <v>40</v>
      </c>
      <c r="H44" s="114">
        <v>29</v>
      </c>
      <c r="I44" s="140">
        <v>16</v>
      </c>
      <c r="J44" s="115">
        <v>18</v>
      </c>
      <c r="K44" s="116">
        <v>112.5</v>
      </c>
    </row>
    <row r="45" spans="1:11" ht="14.1" customHeight="1" x14ac:dyDescent="0.2">
      <c r="A45" s="306" t="s">
        <v>266</v>
      </c>
      <c r="B45" s="307" t="s">
        <v>267</v>
      </c>
      <c r="C45" s="308"/>
      <c r="D45" s="113">
        <v>0.51353874883286643</v>
      </c>
      <c r="E45" s="115">
        <v>33</v>
      </c>
      <c r="F45" s="114">
        <v>23</v>
      </c>
      <c r="G45" s="114">
        <v>39</v>
      </c>
      <c r="H45" s="114">
        <v>28</v>
      </c>
      <c r="I45" s="140">
        <v>16</v>
      </c>
      <c r="J45" s="115">
        <v>17</v>
      </c>
      <c r="K45" s="116">
        <v>106.25</v>
      </c>
    </row>
    <row r="46" spans="1:11" ht="14.1" customHeight="1" x14ac:dyDescent="0.2">
      <c r="A46" s="306">
        <v>54</v>
      </c>
      <c r="B46" s="307" t="s">
        <v>268</v>
      </c>
      <c r="C46" s="308"/>
      <c r="D46" s="113">
        <v>2.4743230625583568</v>
      </c>
      <c r="E46" s="115">
        <v>159</v>
      </c>
      <c r="F46" s="114">
        <v>134</v>
      </c>
      <c r="G46" s="114">
        <v>171</v>
      </c>
      <c r="H46" s="114">
        <v>197</v>
      </c>
      <c r="I46" s="140">
        <v>159</v>
      </c>
      <c r="J46" s="115">
        <v>0</v>
      </c>
      <c r="K46" s="116">
        <v>0</v>
      </c>
    </row>
    <row r="47" spans="1:11" ht="14.1" customHeight="1" x14ac:dyDescent="0.2">
      <c r="A47" s="306">
        <v>61</v>
      </c>
      <c r="B47" s="307" t="s">
        <v>269</v>
      </c>
      <c r="C47" s="308"/>
      <c r="D47" s="113">
        <v>1.4005602240896358</v>
      </c>
      <c r="E47" s="115">
        <v>90</v>
      </c>
      <c r="F47" s="114">
        <v>84</v>
      </c>
      <c r="G47" s="114">
        <v>161</v>
      </c>
      <c r="H47" s="114">
        <v>62</v>
      </c>
      <c r="I47" s="140">
        <v>106</v>
      </c>
      <c r="J47" s="115">
        <v>-16</v>
      </c>
      <c r="K47" s="116">
        <v>-15.09433962264151</v>
      </c>
    </row>
    <row r="48" spans="1:11" ht="14.1" customHeight="1" x14ac:dyDescent="0.2">
      <c r="A48" s="306">
        <v>62</v>
      </c>
      <c r="B48" s="307" t="s">
        <v>270</v>
      </c>
      <c r="C48" s="308"/>
      <c r="D48" s="113">
        <v>7.0806100217864927</v>
      </c>
      <c r="E48" s="115">
        <v>455</v>
      </c>
      <c r="F48" s="114">
        <v>401</v>
      </c>
      <c r="G48" s="114">
        <v>669</v>
      </c>
      <c r="H48" s="114">
        <v>395</v>
      </c>
      <c r="I48" s="140">
        <v>449</v>
      </c>
      <c r="J48" s="115">
        <v>6</v>
      </c>
      <c r="K48" s="116">
        <v>1.3363028953229399</v>
      </c>
    </row>
    <row r="49" spans="1:11" ht="14.1" customHeight="1" x14ac:dyDescent="0.2">
      <c r="A49" s="306">
        <v>63</v>
      </c>
      <c r="B49" s="307" t="s">
        <v>271</v>
      </c>
      <c r="C49" s="308"/>
      <c r="D49" s="113">
        <v>2.7699968876439462</v>
      </c>
      <c r="E49" s="115">
        <v>178</v>
      </c>
      <c r="F49" s="114">
        <v>176</v>
      </c>
      <c r="G49" s="114">
        <v>198</v>
      </c>
      <c r="H49" s="114">
        <v>156</v>
      </c>
      <c r="I49" s="140">
        <v>194</v>
      </c>
      <c r="J49" s="115">
        <v>-16</v>
      </c>
      <c r="K49" s="116">
        <v>-8.2474226804123703</v>
      </c>
    </row>
    <row r="50" spans="1:11" ht="14.1" customHeight="1" x14ac:dyDescent="0.2">
      <c r="A50" s="306" t="s">
        <v>272</v>
      </c>
      <c r="B50" s="307" t="s">
        <v>273</v>
      </c>
      <c r="C50" s="308"/>
      <c r="D50" s="113">
        <v>0.49797696856520385</v>
      </c>
      <c r="E50" s="115">
        <v>32</v>
      </c>
      <c r="F50" s="114">
        <v>27</v>
      </c>
      <c r="G50" s="114">
        <v>48</v>
      </c>
      <c r="H50" s="114">
        <v>36</v>
      </c>
      <c r="I50" s="140">
        <v>27</v>
      </c>
      <c r="J50" s="115">
        <v>5</v>
      </c>
      <c r="K50" s="116">
        <v>18.518518518518519</v>
      </c>
    </row>
    <row r="51" spans="1:11" ht="14.1" customHeight="1" x14ac:dyDescent="0.2">
      <c r="A51" s="306" t="s">
        <v>274</v>
      </c>
      <c r="B51" s="307" t="s">
        <v>275</v>
      </c>
      <c r="C51" s="308"/>
      <c r="D51" s="113">
        <v>2.1786492374727668</v>
      </c>
      <c r="E51" s="115">
        <v>140</v>
      </c>
      <c r="F51" s="114">
        <v>139</v>
      </c>
      <c r="G51" s="114">
        <v>132</v>
      </c>
      <c r="H51" s="114">
        <v>118</v>
      </c>
      <c r="I51" s="140">
        <v>141</v>
      </c>
      <c r="J51" s="115">
        <v>-1</v>
      </c>
      <c r="K51" s="116">
        <v>-0.70921985815602839</v>
      </c>
    </row>
    <row r="52" spans="1:11" ht="14.1" customHeight="1" x14ac:dyDescent="0.2">
      <c r="A52" s="306">
        <v>71</v>
      </c>
      <c r="B52" s="307" t="s">
        <v>276</v>
      </c>
      <c r="C52" s="308"/>
      <c r="D52" s="113">
        <v>9.5549330843448494</v>
      </c>
      <c r="E52" s="115">
        <v>614</v>
      </c>
      <c r="F52" s="114">
        <v>378</v>
      </c>
      <c r="G52" s="114">
        <v>702</v>
      </c>
      <c r="H52" s="114">
        <v>424</v>
      </c>
      <c r="I52" s="140">
        <v>532</v>
      </c>
      <c r="J52" s="115">
        <v>82</v>
      </c>
      <c r="K52" s="116">
        <v>15.413533834586467</v>
      </c>
    </row>
    <row r="53" spans="1:11" ht="14.1" customHeight="1" x14ac:dyDescent="0.2">
      <c r="A53" s="306" t="s">
        <v>277</v>
      </c>
      <c r="B53" s="307" t="s">
        <v>278</v>
      </c>
      <c r="C53" s="308"/>
      <c r="D53" s="113">
        <v>3.6725801431683784</v>
      </c>
      <c r="E53" s="115">
        <v>236</v>
      </c>
      <c r="F53" s="114">
        <v>117</v>
      </c>
      <c r="G53" s="114">
        <v>227</v>
      </c>
      <c r="H53" s="114">
        <v>142</v>
      </c>
      <c r="I53" s="140">
        <v>190</v>
      </c>
      <c r="J53" s="115">
        <v>46</v>
      </c>
      <c r="K53" s="116">
        <v>24.210526315789473</v>
      </c>
    </row>
    <row r="54" spans="1:11" ht="14.1" customHeight="1" x14ac:dyDescent="0.2">
      <c r="A54" s="306" t="s">
        <v>279</v>
      </c>
      <c r="B54" s="307" t="s">
        <v>280</v>
      </c>
      <c r="C54" s="308"/>
      <c r="D54" s="113">
        <v>5.3376906318082789</v>
      </c>
      <c r="E54" s="115">
        <v>343</v>
      </c>
      <c r="F54" s="114">
        <v>241</v>
      </c>
      <c r="G54" s="114">
        <v>442</v>
      </c>
      <c r="H54" s="114">
        <v>244</v>
      </c>
      <c r="I54" s="140">
        <v>315</v>
      </c>
      <c r="J54" s="115">
        <v>28</v>
      </c>
      <c r="K54" s="116">
        <v>8.8888888888888893</v>
      </c>
    </row>
    <row r="55" spans="1:11" ht="14.1" customHeight="1" x14ac:dyDescent="0.2">
      <c r="A55" s="306">
        <v>72</v>
      </c>
      <c r="B55" s="307" t="s">
        <v>281</v>
      </c>
      <c r="C55" s="308"/>
      <c r="D55" s="113">
        <v>1.6184251478369125</v>
      </c>
      <c r="E55" s="115">
        <v>104</v>
      </c>
      <c r="F55" s="114">
        <v>68</v>
      </c>
      <c r="G55" s="114">
        <v>166</v>
      </c>
      <c r="H55" s="114">
        <v>57</v>
      </c>
      <c r="I55" s="140">
        <v>97</v>
      </c>
      <c r="J55" s="115">
        <v>7</v>
      </c>
      <c r="K55" s="116">
        <v>7.2164948453608249</v>
      </c>
    </row>
    <row r="56" spans="1:11" ht="14.1" customHeight="1" x14ac:dyDescent="0.2">
      <c r="A56" s="306" t="s">
        <v>282</v>
      </c>
      <c r="B56" s="307" t="s">
        <v>283</v>
      </c>
      <c r="C56" s="308"/>
      <c r="D56" s="113">
        <v>0.6224712107065048</v>
      </c>
      <c r="E56" s="115">
        <v>40</v>
      </c>
      <c r="F56" s="114">
        <v>23</v>
      </c>
      <c r="G56" s="114">
        <v>76</v>
      </c>
      <c r="H56" s="114">
        <v>11</v>
      </c>
      <c r="I56" s="140">
        <v>52</v>
      </c>
      <c r="J56" s="115">
        <v>-12</v>
      </c>
      <c r="K56" s="116">
        <v>-23.076923076923077</v>
      </c>
    </row>
    <row r="57" spans="1:11" ht="14.1" customHeight="1" x14ac:dyDescent="0.2">
      <c r="A57" s="306" t="s">
        <v>284</v>
      </c>
      <c r="B57" s="307" t="s">
        <v>285</v>
      </c>
      <c r="C57" s="308"/>
      <c r="D57" s="113">
        <v>0.56022408963585435</v>
      </c>
      <c r="E57" s="115">
        <v>36</v>
      </c>
      <c r="F57" s="114">
        <v>27</v>
      </c>
      <c r="G57" s="114">
        <v>26</v>
      </c>
      <c r="H57" s="114">
        <v>40</v>
      </c>
      <c r="I57" s="140">
        <v>26</v>
      </c>
      <c r="J57" s="115">
        <v>10</v>
      </c>
      <c r="K57" s="116">
        <v>38.46153846153846</v>
      </c>
    </row>
    <row r="58" spans="1:11" ht="14.1" customHeight="1" x14ac:dyDescent="0.2">
      <c r="A58" s="306">
        <v>73</v>
      </c>
      <c r="B58" s="307" t="s">
        <v>286</v>
      </c>
      <c r="C58" s="308"/>
      <c r="D58" s="113">
        <v>0.90258325552443197</v>
      </c>
      <c r="E58" s="115">
        <v>58</v>
      </c>
      <c r="F58" s="114">
        <v>46</v>
      </c>
      <c r="G58" s="114">
        <v>107</v>
      </c>
      <c r="H58" s="114">
        <v>60</v>
      </c>
      <c r="I58" s="140">
        <v>78</v>
      </c>
      <c r="J58" s="115">
        <v>-20</v>
      </c>
      <c r="K58" s="116">
        <v>-25.641025641025642</v>
      </c>
    </row>
    <row r="59" spans="1:11" ht="14.1" customHeight="1" x14ac:dyDescent="0.2">
      <c r="A59" s="306" t="s">
        <v>287</v>
      </c>
      <c r="B59" s="307" t="s">
        <v>288</v>
      </c>
      <c r="C59" s="308"/>
      <c r="D59" s="113">
        <v>0.68471833177715535</v>
      </c>
      <c r="E59" s="115">
        <v>44</v>
      </c>
      <c r="F59" s="114">
        <v>37</v>
      </c>
      <c r="G59" s="114">
        <v>83</v>
      </c>
      <c r="H59" s="114">
        <v>49</v>
      </c>
      <c r="I59" s="140">
        <v>49</v>
      </c>
      <c r="J59" s="115">
        <v>-5</v>
      </c>
      <c r="K59" s="116">
        <v>-10.204081632653061</v>
      </c>
    </row>
    <row r="60" spans="1:11" ht="14.1" customHeight="1" x14ac:dyDescent="0.2">
      <c r="A60" s="306">
        <v>81</v>
      </c>
      <c r="B60" s="307" t="s">
        <v>289</v>
      </c>
      <c r="C60" s="308"/>
      <c r="D60" s="113">
        <v>5.16651104886399</v>
      </c>
      <c r="E60" s="115">
        <v>332</v>
      </c>
      <c r="F60" s="114">
        <v>318</v>
      </c>
      <c r="G60" s="114">
        <v>545</v>
      </c>
      <c r="H60" s="114">
        <v>288</v>
      </c>
      <c r="I60" s="140">
        <v>373</v>
      </c>
      <c r="J60" s="115">
        <v>-41</v>
      </c>
      <c r="K60" s="116">
        <v>-10.99195710455764</v>
      </c>
    </row>
    <row r="61" spans="1:11" ht="14.1" customHeight="1" x14ac:dyDescent="0.2">
      <c r="A61" s="306" t="s">
        <v>290</v>
      </c>
      <c r="B61" s="307" t="s">
        <v>291</v>
      </c>
      <c r="C61" s="308"/>
      <c r="D61" s="113">
        <v>1.8829754123871771</v>
      </c>
      <c r="E61" s="115">
        <v>121</v>
      </c>
      <c r="F61" s="114">
        <v>64</v>
      </c>
      <c r="G61" s="114">
        <v>227</v>
      </c>
      <c r="H61" s="114">
        <v>90</v>
      </c>
      <c r="I61" s="140">
        <v>115</v>
      </c>
      <c r="J61" s="115">
        <v>6</v>
      </c>
      <c r="K61" s="116">
        <v>5.2173913043478262</v>
      </c>
    </row>
    <row r="62" spans="1:11" ht="14.1" customHeight="1" x14ac:dyDescent="0.2">
      <c r="A62" s="306" t="s">
        <v>292</v>
      </c>
      <c r="B62" s="307" t="s">
        <v>293</v>
      </c>
      <c r="C62" s="308"/>
      <c r="D62" s="113">
        <v>1.758481170245876</v>
      </c>
      <c r="E62" s="115">
        <v>113</v>
      </c>
      <c r="F62" s="114">
        <v>168</v>
      </c>
      <c r="G62" s="114">
        <v>205</v>
      </c>
      <c r="H62" s="114">
        <v>99</v>
      </c>
      <c r="I62" s="140">
        <v>142</v>
      </c>
      <c r="J62" s="115">
        <v>-29</v>
      </c>
      <c r="K62" s="116">
        <v>-20.422535211267604</v>
      </c>
    </row>
    <row r="63" spans="1:11" ht="14.1" customHeight="1" x14ac:dyDescent="0.2">
      <c r="A63" s="306"/>
      <c r="B63" s="307" t="s">
        <v>294</v>
      </c>
      <c r="C63" s="308"/>
      <c r="D63" s="113">
        <v>1.4472455648926237</v>
      </c>
      <c r="E63" s="115">
        <v>93</v>
      </c>
      <c r="F63" s="114">
        <v>148</v>
      </c>
      <c r="G63" s="114">
        <v>196</v>
      </c>
      <c r="H63" s="114">
        <v>94</v>
      </c>
      <c r="I63" s="140">
        <v>126</v>
      </c>
      <c r="J63" s="115">
        <v>-33</v>
      </c>
      <c r="K63" s="116">
        <v>-26.19047619047619</v>
      </c>
    </row>
    <row r="64" spans="1:11" ht="14.1" customHeight="1" x14ac:dyDescent="0.2">
      <c r="A64" s="306" t="s">
        <v>295</v>
      </c>
      <c r="B64" s="307" t="s">
        <v>296</v>
      </c>
      <c r="C64" s="308"/>
      <c r="D64" s="113">
        <v>0.66915655150949271</v>
      </c>
      <c r="E64" s="115">
        <v>43</v>
      </c>
      <c r="F64" s="114">
        <v>39</v>
      </c>
      <c r="G64" s="114">
        <v>55</v>
      </c>
      <c r="H64" s="114">
        <v>31</v>
      </c>
      <c r="I64" s="140">
        <v>56</v>
      </c>
      <c r="J64" s="115">
        <v>-13</v>
      </c>
      <c r="K64" s="116">
        <v>-23.214285714285715</v>
      </c>
    </row>
    <row r="65" spans="1:11" ht="14.1" customHeight="1" x14ac:dyDescent="0.2">
      <c r="A65" s="306" t="s">
        <v>297</v>
      </c>
      <c r="B65" s="307" t="s">
        <v>298</v>
      </c>
      <c r="C65" s="308"/>
      <c r="D65" s="113">
        <v>0.4357298474945534</v>
      </c>
      <c r="E65" s="115">
        <v>28</v>
      </c>
      <c r="F65" s="114">
        <v>25</v>
      </c>
      <c r="G65" s="114">
        <v>19</v>
      </c>
      <c r="H65" s="114">
        <v>19</v>
      </c>
      <c r="I65" s="140">
        <v>29</v>
      </c>
      <c r="J65" s="115">
        <v>-1</v>
      </c>
      <c r="K65" s="116">
        <v>-3.4482758620689653</v>
      </c>
    </row>
    <row r="66" spans="1:11" ht="14.1" customHeight="1" x14ac:dyDescent="0.2">
      <c r="A66" s="306">
        <v>82</v>
      </c>
      <c r="B66" s="307" t="s">
        <v>299</v>
      </c>
      <c r="C66" s="308"/>
      <c r="D66" s="113">
        <v>3.6258948023653907</v>
      </c>
      <c r="E66" s="115">
        <v>233</v>
      </c>
      <c r="F66" s="114">
        <v>177</v>
      </c>
      <c r="G66" s="114">
        <v>306</v>
      </c>
      <c r="H66" s="114">
        <v>155</v>
      </c>
      <c r="I66" s="140">
        <v>278</v>
      </c>
      <c r="J66" s="115">
        <v>-45</v>
      </c>
      <c r="K66" s="116">
        <v>-16.187050359712231</v>
      </c>
    </row>
    <row r="67" spans="1:11" ht="14.1" customHeight="1" x14ac:dyDescent="0.2">
      <c r="A67" s="306" t="s">
        <v>300</v>
      </c>
      <c r="B67" s="307" t="s">
        <v>301</v>
      </c>
      <c r="C67" s="308"/>
      <c r="D67" s="113">
        <v>2.6921879863056333</v>
      </c>
      <c r="E67" s="115">
        <v>173</v>
      </c>
      <c r="F67" s="114">
        <v>133</v>
      </c>
      <c r="G67" s="114">
        <v>218</v>
      </c>
      <c r="H67" s="114">
        <v>117</v>
      </c>
      <c r="I67" s="140">
        <v>203</v>
      </c>
      <c r="J67" s="115">
        <v>-30</v>
      </c>
      <c r="K67" s="116">
        <v>-14.77832512315271</v>
      </c>
    </row>
    <row r="68" spans="1:11" ht="14.1" customHeight="1" x14ac:dyDescent="0.2">
      <c r="A68" s="306" t="s">
        <v>302</v>
      </c>
      <c r="B68" s="307" t="s">
        <v>303</v>
      </c>
      <c r="C68" s="308"/>
      <c r="D68" s="113">
        <v>0.49797696856520385</v>
      </c>
      <c r="E68" s="115">
        <v>32</v>
      </c>
      <c r="F68" s="114">
        <v>30</v>
      </c>
      <c r="G68" s="114">
        <v>52</v>
      </c>
      <c r="H68" s="114">
        <v>21</v>
      </c>
      <c r="I68" s="140">
        <v>46</v>
      </c>
      <c r="J68" s="115">
        <v>-14</v>
      </c>
      <c r="K68" s="116">
        <v>-30.434782608695652</v>
      </c>
    </row>
    <row r="69" spans="1:11" ht="14.1" customHeight="1" x14ac:dyDescent="0.2">
      <c r="A69" s="306">
        <v>83</v>
      </c>
      <c r="B69" s="307" t="s">
        <v>304</v>
      </c>
      <c r="C69" s="308"/>
      <c r="D69" s="113">
        <v>2.7855586679116091</v>
      </c>
      <c r="E69" s="115">
        <v>179</v>
      </c>
      <c r="F69" s="114">
        <v>153</v>
      </c>
      <c r="G69" s="114">
        <v>530</v>
      </c>
      <c r="H69" s="114">
        <v>119</v>
      </c>
      <c r="I69" s="140">
        <v>254</v>
      </c>
      <c r="J69" s="115">
        <v>-75</v>
      </c>
      <c r="K69" s="116">
        <v>-29.527559055118111</v>
      </c>
    </row>
    <row r="70" spans="1:11" ht="14.1" customHeight="1" x14ac:dyDescent="0.2">
      <c r="A70" s="306" t="s">
        <v>305</v>
      </c>
      <c r="B70" s="307" t="s">
        <v>306</v>
      </c>
      <c r="C70" s="308"/>
      <c r="D70" s="113">
        <v>1.9607843137254901</v>
      </c>
      <c r="E70" s="115">
        <v>126</v>
      </c>
      <c r="F70" s="114">
        <v>120</v>
      </c>
      <c r="G70" s="114">
        <v>484</v>
      </c>
      <c r="H70" s="114">
        <v>77</v>
      </c>
      <c r="I70" s="140">
        <v>191</v>
      </c>
      <c r="J70" s="115">
        <v>-65</v>
      </c>
      <c r="K70" s="116">
        <v>-34.031413612565444</v>
      </c>
    </row>
    <row r="71" spans="1:11" ht="14.1" customHeight="1" x14ac:dyDescent="0.2">
      <c r="A71" s="306"/>
      <c r="B71" s="307" t="s">
        <v>307</v>
      </c>
      <c r="C71" s="308"/>
      <c r="D71" s="113">
        <v>1.1360099595393713</v>
      </c>
      <c r="E71" s="115">
        <v>73</v>
      </c>
      <c r="F71" s="114">
        <v>65</v>
      </c>
      <c r="G71" s="114">
        <v>335</v>
      </c>
      <c r="H71" s="114">
        <v>42</v>
      </c>
      <c r="I71" s="140">
        <v>128</v>
      </c>
      <c r="J71" s="115">
        <v>-55</v>
      </c>
      <c r="K71" s="116">
        <v>-42.96875</v>
      </c>
    </row>
    <row r="72" spans="1:11" ht="14.1" customHeight="1" x14ac:dyDescent="0.2">
      <c r="A72" s="306">
        <v>84</v>
      </c>
      <c r="B72" s="307" t="s">
        <v>308</v>
      </c>
      <c r="C72" s="308"/>
      <c r="D72" s="113">
        <v>0.85589791472144416</v>
      </c>
      <c r="E72" s="115">
        <v>55</v>
      </c>
      <c r="F72" s="114">
        <v>41</v>
      </c>
      <c r="G72" s="114">
        <v>115</v>
      </c>
      <c r="H72" s="114">
        <v>27</v>
      </c>
      <c r="I72" s="140">
        <v>57</v>
      </c>
      <c r="J72" s="115">
        <v>-2</v>
      </c>
      <c r="K72" s="116">
        <v>-3.5087719298245612</v>
      </c>
    </row>
    <row r="73" spans="1:11" ht="14.1" customHeight="1" x14ac:dyDescent="0.2">
      <c r="A73" s="306" t="s">
        <v>309</v>
      </c>
      <c r="B73" s="307" t="s">
        <v>310</v>
      </c>
      <c r="C73" s="308"/>
      <c r="D73" s="113">
        <v>0.32679738562091504</v>
      </c>
      <c r="E73" s="115">
        <v>21</v>
      </c>
      <c r="F73" s="114">
        <v>16</v>
      </c>
      <c r="G73" s="114">
        <v>45</v>
      </c>
      <c r="H73" s="114">
        <v>5</v>
      </c>
      <c r="I73" s="140">
        <v>25</v>
      </c>
      <c r="J73" s="115">
        <v>-4</v>
      </c>
      <c r="K73" s="116">
        <v>-16</v>
      </c>
    </row>
    <row r="74" spans="1:11" ht="14.1" customHeight="1" x14ac:dyDescent="0.2">
      <c r="A74" s="306" t="s">
        <v>311</v>
      </c>
      <c r="B74" s="307" t="s">
        <v>312</v>
      </c>
      <c r="C74" s="308"/>
      <c r="D74" s="113">
        <v>4.6685340802987862E-2</v>
      </c>
      <c r="E74" s="115">
        <v>3</v>
      </c>
      <c r="F74" s="114">
        <v>8</v>
      </c>
      <c r="G74" s="114">
        <v>13</v>
      </c>
      <c r="H74" s="114" t="s">
        <v>514</v>
      </c>
      <c r="I74" s="140">
        <v>8</v>
      </c>
      <c r="J74" s="115">
        <v>-5</v>
      </c>
      <c r="K74" s="116">
        <v>-62.5</v>
      </c>
    </row>
    <row r="75" spans="1:11" ht="14.1" customHeight="1" x14ac:dyDescent="0.2">
      <c r="A75" s="306" t="s">
        <v>313</v>
      </c>
      <c r="B75" s="307" t="s">
        <v>314</v>
      </c>
      <c r="C75" s="308"/>
      <c r="D75" s="113">
        <v>0.17117958294428884</v>
      </c>
      <c r="E75" s="115">
        <v>11</v>
      </c>
      <c r="F75" s="114">
        <v>6</v>
      </c>
      <c r="G75" s="114">
        <v>4</v>
      </c>
      <c r="H75" s="114">
        <v>6</v>
      </c>
      <c r="I75" s="140">
        <v>7</v>
      </c>
      <c r="J75" s="115">
        <v>4</v>
      </c>
      <c r="K75" s="116">
        <v>57.142857142857146</v>
      </c>
    </row>
    <row r="76" spans="1:11" ht="14.1" customHeight="1" x14ac:dyDescent="0.2">
      <c r="A76" s="306">
        <v>91</v>
      </c>
      <c r="B76" s="307" t="s">
        <v>315</v>
      </c>
      <c r="C76" s="308"/>
      <c r="D76" s="113">
        <v>0.14005602240896359</v>
      </c>
      <c r="E76" s="115">
        <v>9</v>
      </c>
      <c r="F76" s="114">
        <v>11</v>
      </c>
      <c r="G76" s="114">
        <v>23</v>
      </c>
      <c r="H76" s="114">
        <v>11</v>
      </c>
      <c r="I76" s="140">
        <v>5</v>
      </c>
      <c r="J76" s="115">
        <v>4</v>
      </c>
      <c r="K76" s="116">
        <v>80</v>
      </c>
    </row>
    <row r="77" spans="1:11" ht="14.1" customHeight="1" x14ac:dyDescent="0.2">
      <c r="A77" s="306">
        <v>92</v>
      </c>
      <c r="B77" s="307" t="s">
        <v>316</v>
      </c>
      <c r="C77" s="308"/>
      <c r="D77" s="113">
        <v>1.3849984438219731</v>
      </c>
      <c r="E77" s="115">
        <v>89</v>
      </c>
      <c r="F77" s="114">
        <v>73</v>
      </c>
      <c r="G77" s="114">
        <v>132</v>
      </c>
      <c r="H77" s="114">
        <v>65</v>
      </c>
      <c r="I77" s="140">
        <v>83</v>
      </c>
      <c r="J77" s="115">
        <v>6</v>
      </c>
      <c r="K77" s="116">
        <v>7.2289156626506026</v>
      </c>
    </row>
    <row r="78" spans="1:11" ht="14.1" customHeight="1" x14ac:dyDescent="0.2">
      <c r="A78" s="306">
        <v>93</v>
      </c>
      <c r="B78" s="307" t="s">
        <v>317</v>
      </c>
      <c r="C78" s="308"/>
      <c r="D78" s="113">
        <v>0.14005602240896359</v>
      </c>
      <c r="E78" s="115">
        <v>9</v>
      </c>
      <c r="F78" s="114">
        <v>11</v>
      </c>
      <c r="G78" s="114">
        <v>24</v>
      </c>
      <c r="H78" s="114">
        <v>14</v>
      </c>
      <c r="I78" s="140">
        <v>12</v>
      </c>
      <c r="J78" s="115">
        <v>-3</v>
      </c>
      <c r="K78" s="116">
        <v>-25</v>
      </c>
    </row>
    <row r="79" spans="1:11" ht="14.1" customHeight="1" x14ac:dyDescent="0.2">
      <c r="A79" s="306">
        <v>94</v>
      </c>
      <c r="B79" s="307" t="s">
        <v>318</v>
      </c>
      <c r="C79" s="308"/>
      <c r="D79" s="113" t="s">
        <v>514</v>
      </c>
      <c r="E79" s="115" t="s">
        <v>514</v>
      </c>
      <c r="F79" s="114">
        <v>5</v>
      </c>
      <c r="G79" s="114">
        <v>18</v>
      </c>
      <c r="H79" s="114">
        <v>4</v>
      </c>
      <c r="I79" s="140" t="s">
        <v>514</v>
      </c>
      <c r="J79" s="115" t="s">
        <v>514</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t="s">
        <v>514</v>
      </c>
      <c r="E81" s="143" t="s">
        <v>514</v>
      </c>
      <c r="F81" s="144">
        <v>4</v>
      </c>
      <c r="G81" s="144">
        <v>28</v>
      </c>
      <c r="H81" s="144" t="s">
        <v>514</v>
      </c>
      <c r="I81" s="145">
        <v>9</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6601</v>
      </c>
      <c r="E11" s="114">
        <v>5508</v>
      </c>
      <c r="F11" s="114">
        <v>6875</v>
      </c>
      <c r="G11" s="114">
        <v>5044</v>
      </c>
      <c r="H11" s="140">
        <v>6329</v>
      </c>
      <c r="I11" s="115">
        <v>272</v>
      </c>
      <c r="J11" s="116">
        <v>4.2976773581924474</v>
      </c>
    </row>
    <row r="12" spans="1:15" s="110" customFormat="1" ht="24.95" customHeight="1" x14ac:dyDescent="0.2">
      <c r="A12" s="193" t="s">
        <v>132</v>
      </c>
      <c r="B12" s="194" t="s">
        <v>133</v>
      </c>
      <c r="C12" s="113">
        <v>1.6664141796697469</v>
      </c>
      <c r="D12" s="115">
        <v>110</v>
      </c>
      <c r="E12" s="114">
        <v>82</v>
      </c>
      <c r="F12" s="114">
        <v>85</v>
      </c>
      <c r="G12" s="114">
        <v>41</v>
      </c>
      <c r="H12" s="140">
        <v>103</v>
      </c>
      <c r="I12" s="115">
        <v>7</v>
      </c>
      <c r="J12" s="116">
        <v>6.7961165048543686</v>
      </c>
    </row>
    <row r="13" spans="1:15" s="110" customFormat="1" ht="24.95" customHeight="1" x14ac:dyDescent="0.2">
      <c r="A13" s="193" t="s">
        <v>134</v>
      </c>
      <c r="B13" s="199" t="s">
        <v>214</v>
      </c>
      <c r="C13" s="113">
        <v>0.98469928798666873</v>
      </c>
      <c r="D13" s="115">
        <v>65</v>
      </c>
      <c r="E13" s="114">
        <v>80</v>
      </c>
      <c r="F13" s="114">
        <v>31</v>
      </c>
      <c r="G13" s="114">
        <v>59</v>
      </c>
      <c r="H13" s="140">
        <v>58</v>
      </c>
      <c r="I13" s="115">
        <v>7</v>
      </c>
      <c r="J13" s="116">
        <v>12.068965517241379</v>
      </c>
    </row>
    <row r="14" spans="1:15" s="287" customFormat="1" ht="24.95" customHeight="1" x14ac:dyDescent="0.2">
      <c r="A14" s="193" t="s">
        <v>215</v>
      </c>
      <c r="B14" s="199" t="s">
        <v>137</v>
      </c>
      <c r="C14" s="113">
        <v>21.43614603847902</v>
      </c>
      <c r="D14" s="115">
        <v>1415</v>
      </c>
      <c r="E14" s="114">
        <v>1097</v>
      </c>
      <c r="F14" s="114">
        <v>1462</v>
      </c>
      <c r="G14" s="114">
        <v>1172</v>
      </c>
      <c r="H14" s="140">
        <v>1428</v>
      </c>
      <c r="I14" s="115">
        <v>-13</v>
      </c>
      <c r="J14" s="116">
        <v>-0.91036414565826329</v>
      </c>
      <c r="K14" s="110"/>
      <c r="L14" s="110"/>
      <c r="M14" s="110"/>
      <c r="N14" s="110"/>
      <c r="O14" s="110"/>
    </row>
    <row r="15" spans="1:15" s="110" customFormat="1" ht="24.95" customHeight="1" x14ac:dyDescent="0.2">
      <c r="A15" s="193" t="s">
        <v>216</v>
      </c>
      <c r="B15" s="199" t="s">
        <v>217</v>
      </c>
      <c r="C15" s="113">
        <v>4.4690198454779582</v>
      </c>
      <c r="D15" s="115">
        <v>295</v>
      </c>
      <c r="E15" s="114">
        <v>247</v>
      </c>
      <c r="F15" s="114">
        <v>385</v>
      </c>
      <c r="G15" s="114">
        <v>279</v>
      </c>
      <c r="H15" s="140">
        <v>326</v>
      </c>
      <c r="I15" s="115">
        <v>-31</v>
      </c>
      <c r="J15" s="116">
        <v>-9.5092024539877293</v>
      </c>
    </row>
    <row r="16" spans="1:15" s="287" customFormat="1" ht="24.95" customHeight="1" x14ac:dyDescent="0.2">
      <c r="A16" s="193" t="s">
        <v>218</v>
      </c>
      <c r="B16" s="199" t="s">
        <v>141</v>
      </c>
      <c r="C16" s="113">
        <v>11.861839115285562</v>
      </c>
      <c r="D16" s="115">
        <v>783</v>
      </c>
      <c r="E16" s="114">
        <v>535</v>
      </c>
      <c r="F16" s="114">
        <v>757</v>
      </c>
      <c r="G16" s="114">
        <v>642</v>
      </c>
      <c r="H16" s="140">
        <v>752</v>
      </c>
      <c r="I16" s="115">
        <v>31</v>
      </c>
      <c r="J16" s="116">
        <v>4.1223404255319149</v>
      </c>
      <c r="K16" s="110"/>
      <c r="L16" s="110"/>
      <c r="M16" s="110"/>
      <c r="N16" s="110"/>
      <c r="O16" s="110"/>
    </row>
    <row r="17" spans="1:15" s="110" customFormat="1" ht="24.95" customHeight="1" x14ac:dyDescent="0.2">
      <c r="A17" s="193" t="s">
        <v>142</v>
      </c>
      <c r="B17" s="199" t="s">
        <v>220</v>
      </c>
      <c r="C17" s="113">
        <v>5.1052870777154977</v>
      </c>
      <c r="D17" s="115">
        <v>337</v>
      </c>
      <c r="E17" s="114">
        <v>315</v>
      </c>
      <c r="F17" s="114">
        <v>320</v>
      </c>
      <c r="G17" s="114">
        <v>251</v>
      </c>
      <c r="H17" s="140">
        <v>350</v>
      </c>
      <c r="I17" s="115">
        <v>-13</v>
      </c>
      <c r="J17" s="116">
        <v>-3.7142857142857144</v>
      </c>
    </row>
    <row r="18" spans="1:15" s="287" customFormat="1" ht="24.95" customHeight="1" x14ac:dyDescent="0.2">
      <c r="A18" s="201" t="s">
        <v>144</v>
      </c>
      <c r="B18" s="202" t="s">
        <v>145</v>
      </c>
      <c r="C18" s="113">
        <v>9.4076655052264808</v>
      </c>
      <c r="D18" s="115">
        <v>621</v>
      </c>
      <c r="E18" s="114">
        <v>715</v>
      </c>
      <c r="F18" s="114">
        <v>411</v>
      </c>
      <c r="G18" s="114">
        <v>309</v>
      </c>
      <c r="H18" s="140">
        <v>615</v>
      </c>
      <c r="I18" s="115">
        <v>6</v>
      </c>
      <c r="J18" s="116">
        <v>0.97560975609756095</v>
      </c>
      <c r="K18" s="110"/>
      <c r="L18" s="110"/>
      <c r="M18" s="110"/>
      <c r="N18" s="110"/>
      <c r="O18" s="110"/>
    </row>
    <row r="19" spans="1:15" s="110" customFormat="1" ht="24.95" customHeight="1" x14ac:dyDescent="0.2">
      <c r="A19" s="193" t="s">
        <v>146</v>
      </c>
      <c r="B19" s="199" t="s">
        <v>147</v>
      </c>
      <c r="C19" s="113">
        <v>18.148765338585061</v>
      </c>
      <c r="D19" s="115">
        <v>1198</v>
      </c>
      <c r="E19" s="114">
        <v>859</v>
      </c>
      <c r="F19" s="114">
        <v>1228</v>
      </c>
      <c r="G19" s="114">
        <v>934</v>
      </c>
      <c r="H19" s="140">
        <v>1003</v>
      </c>
      <c r="I19" s="115">
        <v>195</v>
      </c>
      <c r="J19" s="116">
        <v>19.441674975074775</v>
      </c>
    </row>
    <row r="20" spans="1:15" s="287" customFormat="1" ht="24.95" customHeight="1" x14ac:dyDescent="0.2">
      <c r="A20" s="193" t="s">
        <v>148</v>
      </c>
      <c r="B20" s="199" t="s">
        <v>149</v>
      </c>
      <c r="C20" s="113">
        <v>6.9231934555370396</v>
      </c>
      <c r="D20" s="115">
        <v>457</v>
      </c>
      <c r="E20" s="114">
        <v>381</v>
      </c>
      <c r="F20" s="114">
        <v>324</v>
      </c>
      <c r="G20" s="114">
        <v>445</v>
      </c>
      <c r="H20" s="140">
        <v>361</v>
      </c>
      <c r="I20" s="115">
        <v>96</v>
      </c>
      <c r="J20" s="116">
        <v>26.592797783933516</v>
      </c>
      <c r="K20" s="110"/>
      <c r="L20" s="110"/>
      <c r="M20" s="110"/>
      <c r="N20" s="110"/>
      <c r="O20" s="110"/>
    </row>
    <row r="21" spans="1:15" s="110" customFormat="1" ht="24.95" customHeight="1" x14ac:dyDescent="0.2">
      <c r="A21" s="201" t="s">
        <v>150</v>
      </c>
      <c r="B21" s="202" t="s">
        <v>151</v>
      </c>
      <c r="C21" s="113">
        <v>4.7114073625208306</v>
      </c>
      <c r="D21" s="115">
        <v>311</v>
      </c>
      <c r="E21" s="114">
        <v>275</v>
      </c>
      <c r="F21" s="114">
        <v>270</v>
      </c>
      <c r="G21" s="114">
        <v>222</v>
      </c>
      <c r="H21" s="140">
        <v>279</v>
      </c>
      <c r="I21" s="115">
        <v>32</v>
      </c>
      <c r="J21" s="116">
        <v>11.469534050179211</v>
      </c>
    </row>
    <row r="22" spans="1:15" s="110" customFormat="1" ht="24.95" customHeight="1" x14ac:dyDescent="0.2">
      <c r="A22" s="201" t="s">
        <v>152</v>
      </c>
      <c r="B22" s="199" t="s">
        <v>153</v>
      </c>
      <c r="C22" s="113">
        <v>0.95440084835630967</v>
      </c>
      <c r="D22" s="115">
        <v>63</v>
      </c>
      <c r="E22" s="114">
        <v>32</v>
      </c>
      <c r="F22" s="114">
        <v>97</v>
      </c>
      <c r="G22" s="114">
        <v>41</v>
      </c>
      <c r="H22" s="140">
        <v>49</v>
      </c>
      <c r="I22" s="115">
        <v>14</v>
      </c>
      <c r="J22" s="116">
        <v>28.571428571428573</v>
      </c>
    </row>
    <row r="23" spans="1:15" s="110" customFormat="1" ht="24.95" customHeight="1" x14ac:dyDescent="0.2">
      <c r="A23" s="193" t="s">
        <v>154</v>
      </c>
      <c r="B23" s="199" t="s">
        <v>155</v>
      </c>
      <c r="C23" s="113">
        <v>1.9088016967126193</v>
      </c>
      <c r="D23" s="115">
        <v>126</v>
      </c>
      <c r="E23" s="114">
        <v>64</v>
      </c>
      <c r="F23" s="114">
        <v>90</v>
      </c>
      <c r="G23" s="114">
        <v>59</v>
      </c>
      <c r="H23" s="140">
        <v>86</v>
      </c>
      <c r="I23" s="115">
        <v>40</v>
      </c>
      <c r="J23" s="116">
        <v>46.511627906976742</v>
      </c>
    </row>
    <row r="24" spans="1:15" s="110" customFormat="1" ht="24.95" customHeight="1" x14ac:dyDescent="0.2">
      <c r="A24" s="193" t="s">
        <v>156</v>
      </c>
      <c r="B24" s="199" t="s">
        <v>221</v>
      </c>
      <c r="C24" s="113">
        <v>4.8326011210422664</v>
      </c>
      <c r="D24" s="115">
        <v>319</v>
      </c>
      <c r="E24" s="114">
        <v>177</v>
      </c>
      <c r="F24" s="114">
        <v>276</v>
      </c>
      <c r="G24" s="114">
        <v>184</v>
      </c>
      <c r="H24" s="140">
        <v>235</v>
      </c>
      <c r="I24" s="115">
        <v>84</v>
      </c>
      <c r="J24" s="116">
        <v>35.744680851063826</v>
      </c>
    </row>
    <row r="25" spans="1:15" s="110" customFormat="1" ht="24.95" customHeight="1" x14ac:dyDescent="0.2">
      <c r="A25" s="193" t="s">
        <v>222</v>
      </c>
      <c r="B25" s="204" t="s">
        <v>159</v>
      </c>
      <c r="C25" s="113">
        <v>3.7721557339796998</v>
      </c>
      <c r="D25" s="115">
        <v>249</v>
      </c>
      <c r="E25" s="114">
        <v>245</v>
      </c>
      <c r="F25" s="114">
        <v>271</v>
      </c>
      <c r="G25" s="114">
        <v>189</v>
      </c>
      <c r="H25" s="140">
        <v>273</v>
      </c>
      <c r="I25" s="115">
        <v>-24</v>
      </c>
      <c r="J25" s="116">
        <v>-8.791208791208792</v>
      </c>
    </row>
    <row r="26" spans="1:15" s="110" customFormat="1" ht="24.95" customHeight="1" x14ac:dyDescent="0.2">
      <c r="A26" s="201">
        <v>782.78300000000002</v>
      </c>
      <c r="B26" s="203" t="s">
        <v>160</v>
      </c>
      <c r="C26" s="113">
        <v>7.9684896227844266</v>
      </c>
      <c r="D26" s="115">
        <v>526</v>
      </c>
      <c r="E26" s="114">
        <v>598</v>
      </c>
      <c r="F26" s="114">
        <v>662</v>
      </c>
      <c r="G26" s="114">
        <v>528</v>
      </c>
      <c r="H26" s="140">
        <v>561</v>
      </c>
      <c r="I26" s="115">
        <v>-35</v>
      </c>
      <c r="J26" s="116">
        <v>-6.238859180035651</v>
      </c>
    </row>
    <row r="27" spans="1:15" s="110" customFormat="1" ht="24.95" customHeight="1" x14ac:dyDescent="0.2">
      <c r="A27" s="193" t="s">
        <v>161</v>
      </c>
      <c r="B27" s="199" t="s">
        <v>162</v>
      </c>
      <c r="C27" s="113">
        <v>2.4390243902439024</v>
      </c>
      <c r="D27" s="115">
        <v>161</v>
      </c>
      <c r="E27" s="114">
        <v>132</v>
      </c>
      <c r="F27" s="114">
        <v>168</v>
      </c>
      <c r="G27" s="114">
        <v>114</v>
      </c>
      <c r="H27" s="140">
        <v>161</v>
      </c>
      <c r="I27" s="115">
        <v>0</v>
      </c>
      <c r="J27" s="116">
        <v>0</v>
      </c>
    </row>
    <row r="28" spans="1:15" s="110" customFormat="1" ht="24.95" customHeight="1" x14ac:dyDescent="0.2">
      <c r="A28" s="193" t="s">
        <v>163</v>
      </c>
      <c r="B28" s="199" t="s">
        <v>164</v>
      </c>
      <c r="C28" s="113">
        <v>1.7876079381911831</v>
      </c>
      <c r="D28" s="115">
        <v>118</v>
      </c>
      <c r="E28" s="114">
        <v>99</v>
      </c>
      <c r="F28" s="114">
        <v>371</v>
      </c>
      <c r="G28" s="114">
        <v>57</v>
      </c>
      <c r="H28" s="140">
        <v>147</v>
      </c>
      <c r="I28" s="115">
        <v>-29</v>
      </c>
      <c r="J28" s="116">
        <v>-19.727891156462587</v>
      </c>
    </row>
    <row r="29" spans="1:15" s="110" customFormat="1" ht="24.95" customHeight="1" x14ac:dyDescent="0.2">
      <c r="A29" s="193">
        <v>86</v>
      </c>
      <c r="B29" s="199" t="s">
        <v>165</v>
      </c>
      <c r="C29" s="113">
        <v>4.7114073625208306</v>
      </c>
      <c r="D29" s="115">
        <v>311</v>
      </c>
      <c r="E29" s="114">
        <v>240</v>
      </c>
      <c r="F29" s="114">
        <v>412</v>
      </c>
      <c r="G29" s="114">
        <v>287</v>
      </c>
      <c r="H29" s="140">
        <v>346</v>
      </c>
      <c r="I29" s="115">
        <v>-35</v>
      </c>
      <c r="J29" s="116">
        <v>-10.115606936416185</v>
      </c>
    </row>
    <row r="30" spans="1:15" s="110" customFormat="1" ht="24.95" customHeight="1" x14ac:dyDescent="0.2">
      <c r="A30" s="193">
        <v>87.88</v>
      </c>
      <c r="B30" s="204" t="s">
        <v>166</v>
      </c>
      <c r="C30" s="113">
        <v>6.0596879260718071</v>
      </c>
      <c r="D30" s="115">
        <v>400</v>
      </c>
      <c r="E30" s="114">
        <v>317</v>
      </c>
      <c r="F30" s="114">
        <v>538</v>
      </c>
      <c r="G30" s="114">
        <v>276</v>
      </c>
      <c r="H30" s="140">
        <v>429</v>
      </c>
      <c r="I30" s="115">
        <v>-29</v>
      </c>
      <c r="J30" s="116">
        <v>-6.7599067599067597</v>
      </c>
    </row>
    <row r="31" spans="1:15" s="110" customFormat="1" ht="24.95" customHeight="1" x14ac:dyDescent="0.2">
      <c r="A31" s="193" t="s">
        <v>167</v>
      </c>
      <c r="B31" s="199" t="s">
        <v>168</v>
      </c>
      <c r="C31" s="113">
        <v>2.2875321920921072</v>
      </c>
      <c r="D31" s="115">
        <v>151</v>
      </c>
      <c r="E31" s="114">
        <v>115</v>
      </c>
      <c r="F31" s="114">
        <v>179</v>
      </c>
      <c r="G31" s="114">
        <v>127</v>
      </c>
      <c r="H31" s="140">
        <v>195</v>
      </c>
      <c r="I31" s="115">
        <v>-44</v>
      </c>
      <c r="J31" s="116">
        <v>-22.564102564102566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1.6664141796697469</v>
      </c>
      <c r="D34" s="115">
        <v>110</v>
      </c>
      <c r="E34" s="114">
        <v>82</v>
      </c>
      <c r="F34" s="114">
        <v>85</v>
      </c>
      <c r="G34" s="114">
        <v>41</v>
      </c>
      <c r="H34" s="140">
        <v>103</v>
      </c>
      <c r="I34" s="115">
        <v>7</v>
      </c>
      <c r="J34" s="116">
        <v>6.7961165048543686</v>
      </c>
    </row>
    <row r="35" spans="1:10" s="110" customFormat="1" ht="24.95" customHeight="1" x14ac:dyDescent="0.2">
      <c r="A35" s="292" t="s">
        <v>171</v>
      </c>
      <c r="B35" s="293" t="s">
        <v>172</v>
      </c>
      <c r="C35" s="113">
        <v>31.828510831692167</v>
      </c>
      <c r="D35" s="115">
        <v>2101</v>
      </c>
      <c r="E35" s="114">
        <v>1892</v>
      </c>
      <c r="F35" s="114">
        <v>1904</v>
      </c>
      <c r="G35" s="114">
        <v>1540</v>
      </c>
      <c r="H35" s="140">
        <v>2101</v>
      </c>
      <c r="I35" s="115">
        <v>0</v>
      </c>
      <c r="J35" s="116">
        <v>0</v>
      </c>
    </row>
    <row r="36" spans="1:10" s="110" customFormat="1" ht="24.95" customHeight="1" x14ac:dyDescent="0.2">
      <c r="A36" s="294" t="s">
        <v>173</v>
      </c>
      <c r="B36" s="295" t="s">
        <v>174</v>
      </c>
      <c r="C36" s="125">
        <v>66.505074988638086</v>
      </c>
      <c r="D36" s="143">
        <v>4390</v>
      </c>
      <c r="E36" s="144">
        <v>3534</v>
      </c>
      <c r="F36" s="144">
        <v>4886</v>
      </c>
      <c r="G36" s="144">
        <v>3463</v>
      </c>
      <c r="H36" s="145">
        <v>4125</v>
      </c>
      <c r="I36" s="143">
        <v>265</v>
      </c>
      <c r="J36" s="146">
        <v>6.4242424242424239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6601</v>
      </c>
      <c r="F11" s="264">
        <v>5508</v>
      </c>
      <c r="G11" s="264">
        <v>6875</v>
      </c>
      <c r="H11" s="264">
        <v>5044</v>
      </c>
      <c r="I11" s="265">
        <v>6329</v>
      </c>
      <c r="J11" s="263">
        <v>272</v>
      </c>
      <c r="K11" s="266">
        <v>4.2976773581924474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24.617482199666718</v>
      </c>
      <c r="E13" s="115">
        <v>1625</v>
      </c>
      <c r="F13" s="114">
        <v>1861</v>
      </c>
      <c r="G13" s="114">
        <v>2052</v>
      </c>
      <c r="H13" s="114">
        <v>1625</v>
      </c>
      <c r="I13" s="140">
        <v>1688</v>
      </c>
      <c r="J13" s="115">
        <v>-63</v>
      </c>
      <c r="K13" s="116">
        <v>-3.7322274881516586</v>
      </c>
    </row>
    <row r="14" spans="1:17" ht="15.95" customHeight="1" x14ac:dyDescent="0.2">
      <c r="A14" s="306" t="s">
        <v>230</v>
      </c>
      <c r="B14" s="307"/>
      <c r="C14" s="308"/>
      <c r="D14" s="113">
        <v>62.884411452810177</v>
      </c>
      <c r="E14" s="115">
        <v>4151</v>
      </c>
      <c r="F14" s="114">
        <v>3054</v>
      </c>
      <c r="G14" s="114">
        <v>3969</v>
      </c>
      <c r="H14" s="114">
        <v>2805</v>
      </c>
      <c r="I14" s="140">
        <v>3882</v>
      </c>
      <c r="J14" s="115">
        <v>269</v>
      </c>
      <c r="K14" s="116">
        <v>6.9294178258629575</v>
      </c>
    </row>
    <row r="15" spans="1:17" ht="15.95" customHeight="1" x14ac:dyDescent="0.2">
      <c r="A15" s="306" t="s">
        <v>231</v>
      </c>
      <c r="B15" s="307"/>
      <c r="C15" s="308"/>
      <c r="D15" s="113">
        <v>6.9534918951673985</v>
      </c>
      <c r="E15" s="115">
        <v>459</v>
      </c>
      <c r="F15" s="114">
        <v>307</v>
      </c>
      <c r="G15" s="114">
        <v>404</v>
      </c>
      <c r="H15" s="114">
        <v>315</v>
      </c>
      <c r="I15" s="140">
        <v>407</v>
      </c>
      <c r="J15" s="115">
        <v>52</v>
      </c>
      <c r="K15" s="116">
        <v>12.776412776412776</v>
      </c>
    </row>
    <row r="16" spans="1:17" ht="15.95" customHeight="1" x14ac:dyDescent="0.2">
      <c r="A16" s="306" t="s">
        <v>232</v>
      </c>
      <c r="B16" s="307"/>
      <c r="C16" s="308"/>
      <c r="D16" s="113">
        <v>5.4537191334646264</v>
      </c>
      <c r="E16" s="115">
        <v>360</v>
      </c>
      <c r="F16" s="114">
        <v>274</v>
      </c>
      <c r="G16" s="114">
        <v>434</v>
      </c>
      <c r="H16" s="114">
        <v>285</v>
      </c>
      <c r="I16" s="140">
        <v>343</v>
      </c>
      <c r="J16" s="115">
        <v>17</v>
      </c>
      <c r="K16" s="116">
        <v>4.9562682215743443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1.8482048174519012</v>
      </c>
      <c r="E18" s="115">
        <v>122</v>
      </c>
      <c r="F18" s="114">
        <v>73</v>
      </c>
      <c r="G18" s="114">
        <v>73</v>
      </c>
      <c r="H18" s="114">
        <v>31</v>
      </c>
      <c r="I18" s="140">
        <v>88</v>
      </c>
      <c r="J18" s="115">
        <v>34</v>
      </c>
      <c r="K18" s="116">
        <v>38.636363636363633</v>
      </c>
    </row>
    <row r="19" spans="1:11" ht="14.1" customHeight="1" x14ac:dyDescent="0.2">
      <c r="A19" s="306" t="s">
        <v>235</v>
      </c>
      <c r="B19" s="307" t="s">
        <v>236</v>
      </c>
      <c r="C19" s="308"/>
      <c r="D19" s="113">
        <v>0.75746099075897588</v>
      </c>
      <c r="E19" s="115">
        <v>50</v>
      </c>
      <c r="F19" s="114">
        <v>50</v>
      </c>
      <c r="G19" s="114">
        <v>61</v>
      </c>
      <c r="H19" s="114">
        <v>22</v>
      </c>
      <c r="I19" s="140">
        <v>35</v>
      </c>
      <c r="J19" s="115">
        <v>15</v>
      </c>
      <c r="K19" s="116">
        <v>42.857142857142854</v>
      </c>
    </row>
    <row r="20" spans="1:11" ht="14.1" customHeight="1" x14ac:dyDescent="0.2">
      <c r="A20" s="306">
        <v>12</v>
      </c>
      <c r="B20" s="307" t="s">
        <v>237</v>
      </c>
      <c r="C20" s="308"/>
      <c r="D20" s="113">
        <v>0.71201333131343736</v>
      </c>
      <c r="E20" s="115">
        <v>47</v>
      </c>
      <c r="F20" s="114">
        <v>102</v>
      </c>
      <c r="G20" s="114">
        <v>57</v>
      </c>
      <c r="H20" s="114">
        <v>37</v>
      </c>
      <c r="I20" s="140">
        <v>88</v>
      </c>
      <c r="J20" s="115">
        <v>-41</v>
      </c>
      <c r="K20" s="116">
        <v>-46.590909090909093</v>
      </c>
    </row>
    <row r="21" spans="1:11" ht="14.1" customHeight="1" x14ac:dyDescent="0.2">
      <c r="A21" s="306">
        <v>21</v>
      </c>
      <c r="B21" s="307" t="s">
        <v>238</v>
      </c>
      <c r="C21" s="308"/>
      <c r="D21" s="113">
        <v>1.9239509165277988</v>
      </c>
      <c r="E21" s="115">
        <v>127</v>
      </c>
      <c r="F21" s="114">
        <v>210</v>
      </c>
      <c r="G21" s="114">
        <v>123</v>
      </c>
      <c r="H21" s="114">
        <v>116</v>
      </c>
      <c r="I21" s="140">
        <v>136</v>
      </c>
      <c r="J21" s="115">
        <v>-9</v>
      </c>
      <c r="K21" s="116">
        <v>-6.617647058823529</v>
      </c>
    </row>
    <row r="22" spans="1:11" ht="14.1" customHeight="1" x14ac:dyDescent="0.2">
      <c r="A22" s="306">
        <v>22</v>
      </c>
      <c r="B22" s="307" t="s">
        <v>239</v>
      </c>
      <c r="C22" s="308"/>
      <c r="D22" s="113">
        <v>2.7117103469171338</v>
      </c>
      <c r="E22" s="115">
        <v>179</v>
      </c>
      <c r="F22" s="114">
        <v>184</v>
      </c>
      <c r="G22" s="114">
        <v>239</v>
      </c>
      <c r="H22" s="114">
        <v>172</v>
      </c>
      <c r="I22" s="140">
        <v>168</v>
      </c>
      <c r="J22" s="115">
        <v>11</v>
      </c>
      <c r="K22" s="116">
        <v>6.5476190476190474</v>
      </c>
    </row>
    <row r="23" spans="1:11" ht="14.1" customHeight="1" x14ac:dyDescent="0.2">
      <c r="A23" s="306">
        <v>23</v>
      </c>
      <c r="B23" s="307" t="s">
        <v>240</v>
      </c>
      <c r="C23" s="308"/>
      <c r="D23" s="113">
        <v>0.69686411149825789</v>
      </c>
      <c r="E23" s="115">
        <v>46</v>
      </c>
      <c r="F23" s="114">
        <v>27</v>
      </c>
      <c r="G23" s="114">
        <v>65</v>
      </c>
      <c r="H23" s="114">
        <v>68</v>
      </c>
      <c r="I23" s="140">
        <v>92</v>
      </c>
      <c r="J23" s="115">
        <v>-46</v>
      </c>
      <c r="K23" s="116">
        <v>-50</v>
      </c>
    </row>
    <row r="24" spans="1:11" ht="14.1" customHeight="1" x14ac:dyDescent="0.2">
      <c r="A24" s="306">
        <v>24</v>
      </c>
      <c r="B24" s="307" t="s">
        <v>241</v>
      </c>
      <c r="C24" s="308"/>
      <c r="D24" s="113">
        <v>6.3323738827450384</v>
      </c>
      <c r="E24" s="115">
        <v>418</v>
      </c>
      <c r="F24" s="114">
        <v>325</v>
      </c>
      <c r="G24" s="114">
        <v>406</v>
      </c>
      <c r="H24" s="114">
        <v>316</v>
      </c>
      <c r="I24" s="140">
        <v>460</v>
      </c>
      <c r="J24" s="115">
        <v>-42</v>
      </c>
      <c r="K24" s="116">
        <v>-9.1304347826086953</v>
      </c>
    </row>
    <row r="25" spans="1:11" ht="14.1" customHeight="1" x14ac:dyDescent="0.2">
      <c r="A25" s="306">
        <v>25</v>
      </c>
      <c r="B25" s="307" t="s">
        <v>242</v>
      </c>
      <c r="C25" s="308"/>
      <c r="D25" s="113">
        <v>7.7412513255567337</v>
      </c>
      <c r="E25" s="115">
        <v>511</v>
      </c>
      <c r="F25" s="114">
        <v>303</v>
      </c>
      <c r="G25" s="114">
        <v>382</v>
      </c>
      <c r="H25" s="114">
        <v>332</v>
      </c>
      <c r="I25" s="140">
        <v>382</v>
      </c>
      <c r="J25" s="115">
        <v>129</v>
      </c>
      <c r="K25" s="116">
        <v>33.769633507853406</v>
      </c>
    </row>
    <row r="26" spans="1:11" ht="14.1" customHeight="1" x14ac:dyDescent="0.2">
      <c r="A26" s="306">
        <v>26</v>
      </c>
      <c r="B26" s="307" t="s">
        <v>243</v>
      </c>
      <c r="C26" s="308"/>
      <c r="D26" s="113">
        <v>4.2720799878806242</v>
      </c>
      <c r="E26" s="115">
        <v>282</v>
      </c>
      <c r="F26" s="114">
        <v>142</v>
      </c>
      <c r="G26" s="114">
        <v>236</v>
      </c>
      <c r="H26" s="114">
        <v>178</v>
      </c>
      <c r="I26" s="140">
        <v>271</v>
      </c>
      <c r="J26" s="115">
        <v>11</v>
      </c>
      <c r="K26" s="116">
        <v>4.0590405904059041</v>
      </c>
    </row>
    <row r="27" spans="1:11" ht="14.1" customHeight="1" x14ac:dyDescent="0.2">
      <c r="A27" s="306">
        <v>27</v>
      </c>
      <c r="B27" s="307" t="s">
        <v>244</v>
      </c>
      <c r="C27" s="308"/>
      <c r="D27" s="113">
        <v>1.8179063778215423</v>
      </c>
      <c r="E27" s="115">
        <v>120</v>
      </c>
      <c r="F27" s="114">
        <v>89</v>
      </c>
      <c r="G27" s="114">
        <v>118</v>
      </c>
      <c r="H27" s="114">
        <v>118</v>
      </c>
      <c r="I27" s="140">
        <v>111</v>
      </c>
      <c r="J27" s="115">
        <v>9</v>
      </c>
      <c r="K27" s="116">
        <v>8.1081081081081088</v>
      </c>
    </row>
    <row r="28" spans="1:11" ht="14.1" customHeight="1" x14ac:dyDescent="0.2">
      <c r="A28" s="306">
        <v>28</v>
      </c>
      <c r="B28" s="307" t="s">
        <v>245</v>
      </c>
      <c r="C28" s="308"/>
      <c r="D28" s="113">
        <v>0.16664141796697471</v>
      </c>
      <c r="E28" s="115">
        <v>11</v>
      </c>
      <c r="F28" s="114">
        <v>9</v>
      </c>
      <c r="G28" s="114">
        <v>28</v>
      </c>
      <c r="H28" s="114">
        <v>10</v>
      </c>
      <c r="I28" s="140">
        <v>15</v>
      </c>
      <c r="J28" s="115">
        <v>-4</v>
      </c>
      <c r="K28" s="116">
        <v>-26.666666666666668</v>
      </c>
    </row>
    <row r="29" spans="1:11" ht="14.1" customHeight="1" x14ac:dyDescent="0.2">
      <c r="A29" s="306">
        <v>29</v>
      </c>
      <c r="B29" s="307" t="s">
        <v>246</v>
      </c>
      <c r="C29" s="308"/>
      <c r="D29" s="113">
        <v>3.7721557339796998</v>
      </c>
      <c r="E29" s="115">
        <v>249</v>
      </c>
      <c r="F29" s="114">
        <v>239</v>
      </c>
      <c r="G29" s="114">
        <v>291</v>
      </c>
      <c r="H29" s="114">
        <v>214</v>
      </c>
      <c r="I29" s="140">
        <v>263</v>
      </c>
      <c r="J29" s="115">
        <v>-14</v>
      </c>
      <c r="K29" s="116">
        <v>-5.3231939163498101</v>
      </c>
    </row>
    <row r="30" spans="1:11" ht="14.1" customHeight="1" x14ac:dyDescent="0.2">
      <c r="A30" s="306" t="s">
        <v>247</v>
      </c>
      <c r="B30" s="307" t="s">
        <v>248</v>
      </c>
      <c r="C30" s="308"/>
      <c r="D30" s="113">
        <v>1.4997727617027723</v>
      </c>
      <c r="E30" s="115">
        <v>99</v>
      </c>
      <c r="F30" s="114">
        <v>123</v>
      </c>
      <c r="G30" s="114">
        <v>154</v>
      </c>
      <c r="H30" s="114" t="s">
        <v>514</v>
      </c>
      <c r="I30" s="140">
        <v>115</v>
      </c>
      <c r="J30" s="115">
        <v>-16</v>
      </c>
      <c r="K30" s="116">
        <v>-13.913043478260869</v>
      </c>
    </row>
    <row r="31" spans="1:11" ht="14.1" customHeight="1" x14ac:dyDescent="0.2">
      <c r="A31" s="306" t="s">
        <v>249</v>
      </c>
      <c r="B31" s="307" t="s">
        <v>250</v>
      </c>
      <c r="C31" s="308"/>
      <c r="D31" s="113">
        <v>2.19663687320103</v>
      </c>
      <c r="E31" s="115">
        <v>145</v>
      </c>
      <c r="F31" s="114" t="s">
        <v>514</v>
      </c>
      <c r="G31" s="114">
        <v>129</v>
      </c>
      <c r="H31" s="114">
        <v>108</v>
      </c>
      <c r="I31" s="140">
        <v>145</v>
      </c>
      <c r="J31" s="115">
        <v>0</v>
      </c>
      <c r="K31" s="116">
        <v>0</v>
      </c>
    </row>
    <row r="32" spans="1:11" ht="14.1" customHeight="1" x14ac:dyDescent="0.2">
      <c r="A32" s="306">
        <v>31</v>
      </c>
      <c r="B32" s="307" t="s">
        <v>251</v>
      </c>
      <c r="C32" s="308"/>
      <c r="D32" s="113">
        <v>0.4999242539009241</v>
      </c>
      <c r="E32" s="115">
        <v>33</v>
      </c>
      <c r="F32" s="114">
        <v>21</v>
      </c>
      <c r="G32" s="114">
        <v>33</v>
      </c>
      <c r="H32" s="114">
        <v>23</v>
      </c>
      <c r="I32" s="140">
        <v>27</v>
      </c>
      <c r="J32" s="115">
        <v>6</v>
      </c>
      <c r="K32" s="116">
        <v>22.222222222222221</v>
      </c>
    </row>
    <row r="33" spans="1:11" ht="14.1" customHeight="1" x14ac:dyDescent="0.2">
      <c r="A33" s="306">
        <v>32</v>
      </c>
      <c r="B33" s="307" t="s">
        <v>252</v>
      </c>
      <c r="C33" s="308"/>
      <c r="D33" s="113">
        <v>3.1964853810028782</v>
      </c>
      <c r="E33" s="115">
        <v>211</v>
      </c>
      <c r="F33" s="114">
        <v>291</v>
      </c>
      <c r="G33" s="114">
        <v>160</v>
      </c>
      <c r="H33" s="114">
        <v>123</v>
      </c>
      <c r="I33" s="140">
        <v>221</v>
      </c>
      <c r="J33" s="115">
        <v>-10</v>
      </c>
      <c r="K33" s="116">
        <v>-4.5248868778280542</v>
      </c>
    </row>
    <row r="34" spans="1:11" ht="14.1" customHeight="1" x14ac:dyDescent="0.2">
      <c r="A34" s="306">
        <v>33</v>
      </c>
      <c r="B34" s="307" t="s">
        <v>253</v>
      </c>
      <c r="C34" s="308"/>
      <c r="D34" s="113">
        <v>3.1358885017421603</v>
      </c>
      <c r="E34" s="115">
        <v>207</v>
      </c>
      <c r="F34" s="114">
        <v>244</v>
      </c>
      <c r="G34" s="114">
        <v>109</v>
      </c>
      <c r="H34" s="114">
        <v>72</v>
      </c>
      <c r="I34" s="140">
        <v>174</v>
      </c>
      <c r="J34" s="115">
        <v>33</v>
      </c>
      <c r="K34" s="116">
        <v>18.96551724137931</v>
      </c>
    </row>
    <row r="35" spans="1:11" ht="14.1" customHeight="1" x14ac:dyDescent="0.2">
      <c r="A35" s="306">
        <v>34</v>
      </c>
      <c r="B35" s="307" t="s">
        <v>254</v>
      </c>
      <c r="C35" s="308"/>
      <c r="D35" s="113">
        <v>2.0905923344947737</v>
      </c>
      <c r="E35" s="115">
        <v>138</v>
      </c>
      <c r="F35" s="114">
        <v>144</v>
      </c>
      <c r="G35" s="114">
        <v>122</v>
      </c>
      <c r="H35" s="114">
        <v>105</v>
      </c>
      <c r="I35" s="140">
        <v>166</v>
      </c>
      <c r="J35" s="115">
        <v>-28</v>
      </c>
      <c r="K35" s="116">
        <v>-16.867469879518072</v>
      </c>
    </row>
    <row r="36" spans="1:11" ht="14.1" customHeight="1" x14ac:dyDescent="0.2">
      <c r="A36" s="306">
        <v>41</v>
      </c>
      <c r="B36" s="307" t="s">
        <v>255</v>
      </c>
      <c r="C36" s="308"/>
      <c r="D36" s="113">
        <v>0.24238751704287229</v>
      </c>
      <c r="E36" s="115">
        <v>16</v>
      </c>
      <c r="F36" s="114">
        <v>10</v>
      </c>
      <c r="G36" s="114">
        <v>21</v>
      </c>
      <c r="H36" s="114">
        <v>14</v>
      </c>
      <c r="I36" s="140">
        <v>17</v>
      </c>
      <c r="J36" s="115">
        <v>-1</v>
      </c>
      <c r="K36" s="116">
        <v>-5.882352941176471</v>
      </c>
    </row>
    <row r="37" spans="1:11" ht="14.1" customHeight="1" x14ac:dyDescent="0.2">
      <c r="A37" s="306">
        <v>42</v>
      </c>
      <c r="B37" s="307" t="s">
        <v>256</v>
      </c>
      <c r="C37" s="308"/>
      <c r="D37" s="113" t="s">
        <v>514</v>
      </c>
      <c r="E37" s="115" t="s">
        <v>514</v>
      </c>
      <c r="F37" s="114">
        <v>3</v>
      </c>
      <c r="G37" s="114">
        <v>18</v>
      </c>
      <c r="H37" s="114">
        <v>5</v>
      </c>
      <c r="I37" s="140">
        <v>6</v>
      </c>
      <c r="J37" s="115" t="s">
        <v>514</v>
      </c>
      <c r="K37" s="116" t="s">
        <v>514</v>
      </c>
    </row>
    <row r="38" spans="1:11" ht="14.1" customHeight="1" x14ac:dyDescent="0.2">
      <c r="A38" s="306">
        <v>43</v>
      </c>
      <c r="B38" s="307" t="s">
        <v>257</v>
      </c>
      <c r="C38" s="308"/>
      <c r="D38" s="113">
        <v>1.1513407059536434</v>
      </c>
      <c r="E38" s="115">
        <v>76</v>
      </c>
      <c r="F38" s="114">
        <v>54</v>
      </c>
      <c r="G38" s="114">
        <v>114</v>
      </c>
      <c r="H38" s="114">
        <v>51</v>
      </c>
      <c r="I38" s="140">
        <v>43</v>
      </c>
      <c r="J38" s="115">
        <v>33</v>
      </c>
      <c r="K38" s="116">
        <v>76.744186046511629</v>
      </c>
    </row>
    <row r="39" spans="1:11" ht="14.1" customHeight="1" x14ac:dyDescent="0.2">
      <c r="A39" s="306">
        <v>51</v>
      </c>
      <c r="B39" s="307" t="s">
        <v>258</v>
      </c>
      <c r="C39" s="308"/>
      <c r="D39" s="113">
        <v>8.5290107559460679</v>
      </c>
      <c r="E39" s="115">
        <v>563</v>
      </c>
      <c r="F39" s="114">
        <v>649</v>
      </c>
      <c r="G39" s="114">
        <v>686</v>
      </c>
      <c r="H39" s="114">
        <v>667</v>
      </c>
      <c r="I39" s="140">
        <v>500</v>
      </c>
      <c r="J39" s="115">
        <v>63</v>
      </c>
      <c r="K39" s="116">
        <v>12.6</v>
      </c>
    </row>
    <row r="40" spans="1:11" ht="14.1" customHeight="1" x14ac:dyDescent="0.2">
      <c r="A40" s="306" t="s">
        <v>259</v>
      </c>
      <c r="B40" s="307" t="s">
        <v>260</v>
      </c>
      <c r="C40" s="308"/>
      <c r="D40" s="113">
        <v>7.8775943038933498</v>
      </c>
      <c r="E40" s="115">
        <v>520</v>
      </c>
      <c r="F40" s="114">
        <v>595</v>
      </c>
      <c r="G40" s="114">
        <v>640</v>
      </c>
      <c r="H40" s="114">
        <v>620</v>
      </c>
      <c r="I40" s="140">
        <v>455</v>
      </c>
      <c r="J40" s="115">
        <v>65</v>
      </c>
      <c r="K40" s="116">
        <v>14.285714285714286</v>
      </c>
    </row>
    <row r="41" spans="1:11" ht="14.1" customHeight="1" x14ac:dyDescent="0.2">
      <c r="A41" s="306"/>
      <c r="B41" s="307" t="s">
        <v>261</v>
      </c>
      <c r="C41" s="308"/>
      <c r="D41" s="113">
        <v>6.8474473564611422</v>
      </c>
      <c r="E41" s="115">
        <v>452</v>
      </c>
      <c r="F41" s="114">
        <v>546</v>
      </c>
      <c r="G41" s="114">
        <v>556</v>
      </c>
      <c r="H41" s="114">
        <v>416</v>
      </c>
      <c r="I41" s="140">
        <v>405</v>
      </c>
      <c r="J41" s="115">
        <v>47</v>
      </c>
      <c r="K41" s="116">
        <v>11.604938271604938</v>
      </c>
    </row>
    <row r="42" spans="1:11" ht="14.1" customHeight="1" x14ac:dyDescent="0.2">
      <c r="A42" s="306">
        <v>52</v>
      </c>
      <c r="B42" s="307" t="s">
        <v>262</v>
      </c>
      <c r="C42" s="308"/>
      <c r="D42" s="113">
        <v>5.3325253749431907</v>
      </c>
      <c r="E42" s="115">
        <v>352</v>
      </c>
      <c r="F42" s="114">
        <v>265</v>
      </c>
      <c r="G42" s="114">
        <v>223</v>
      </c>
      <c r="H42" s="114">
        <v>265</v>
      </c>
      <c r="I42" s="140">
        <v>341</v>
      </c>
      <c r="J42" s="115">
        <v>11</v>
      </c>
      <c r="K42" s="116">
        <v>3.225806451612903</v>
      </c>
    </row>
    <row r="43" spans="1:11" ht="14.1" customHeight="1" x14ac:dyDescent="0.2">
      <c r="A43" s="306" t="s">
        <v>263</v>
      </c>
      <c r="B43" s="307" t="s">
        <v>264</v>
      </c>
      <c r="C43" s="308"/>
      <c r="D43" s="113">
        <v>4.5750643841842145</v>
      </c>
      <c r="E43" s="115">
        <v>302</v>
      </c>
      <c r="F43" s="114">
        <v>217</v>
      </c>
      <c r="G43" s="114">
        <v>183</v>
      </c>
      <c r="H43" s="114">
        <v>232</v>
      </c>
      <c r="I43" s="140">
        <v>270</v>
      </c>
      <c r="J43" s="115">
        <v>32</v>
      </c>
      <c r="K43" s="116">
        <v>11.851851851851851</v>
      </c>
    </row>
    <row r="44" spans="1:11" ht="14.1" customHeight="1" x14ac:dyDescent="0.2">
      <c r="A44" s="306">
        <v>53</v>
      </c>
      <c r="B44" s="307" t="s">
        <v>265</v>
      </c>
      <c r="C44" s="308"/>
      <c r="D44" s="113">
        <v>0.46962581427056505</v>
      </c>
      <c r="E44" s="115">
        <v>31</v>
      </c>
      <c r="F44" s="114">
        <v>37</v>
      </c>
      <c r="G44" s="114">
        <v>27</v>
      </c>
      <c r="H44" s="114">
        <v>20</v>
      </c>
      <c r="I44" s="140">
        <v>22</v>
      </c>
      <c r="J44" s="115">
        <v>9</v>
      </c>
      <c r="K44" s="116">
        <v>40.909090909090907</v>
      </c>
    </row>
    <row r="45" spans="1:11" ht="14.1" customHeight="1" x14ac:dyDescent="0.2">
      <c r="A45" s="306" t="s">
        <v>266</v>
      </c>
      <c r="B45" s="307" t="s">
        <v>267</v>
      </c>
      <c r="C45" s="308"/>
      <c r="D45" s="113">
        <v>0.43932737464020605</v>
      </c>
      <c r="E45" s="115">
        <v>29</v>
      </c>
      <c r="F45" s="114">
        <v>34</v>
      </c>
      <c r="G45" s="114">
        <v>24</v>
      </c>
      <c r="H45" s="114">
        <v>20</v>
      </c>
      <c r="I45" s="140">
        <v>20</v>
      </c>
      <c r="J45" s="115">
        <v>9</v>
      </c>
      <c r="K45" s="116">
        <v>45</v>
      </c>
    </row>
    <row r="46" spans="1:11" ht="14.1" customHeight="1" x14ac:dyDescent="0.2">
      <c r="A46" s="306">
        <v>54</v>
      </c>
      <c r="B46" s="307" t="s">
        <v>268</v>
      </c>
      <c r="C46" s="308"/>
      <c r="D46" s="113">
        <v>2.5602181487653386</v>
      </c>
      <c r="E46" s="115">
        <v>169</v>
      </c>
      <c r="F46" s="114">
        <v>143</v>
      </c>
      <c r="G46" s="114">
        <v>150</v>
      </c>
      <c r="H46" s="114">
        <v>144</v>
      </c>
      <c r="I46" s="140">
        <v>176</v>
      </c>
      <c r="J46" s="115">
        <v>-7</v>
      </c>
      <c r="K46" s="116">
        <v>-3.9772727272727271</v>
      </c>
    </row>
    <row r="47" spans="1:11" ht="14.1" customHeight="1" x14ac:dyDescent="0.2">
      <c r="A47" s="306">
        <v>61</v>
      </c>
      <c r="B47" s="307" t="s">
        <v>269</v>
      </c>
      <c r="C47" s="308"/>
      <c r="D47" s="113">
        <v>1.9239509165277988</v>
      </c>
      <c r="E47" s="115">
        <v>127</v>
      </c>
      <c r="F47" s="114">
        <v>90</v>
      </c>
      <c r="G47" s="114">
        <v>122</v>
      </c>
      <c r="H47" s="114">
        <v>79</v>
      </c>
      <c r="I47" s="140">
        <v>107</v>
      </c>
      <c r="J47" s="115">
        <v>20</v>
      </c>
      <c r="K47" s="116">
        <v>18.691588785046729</v>
      </c>
    </row>
    <row r="48" spans="1:11" ht="14.1" customHeight="1" x14ac:dyDescent="0.2">
      <c r="A48" s="306">
        <v>62</v>
      </c>
      <c r="B48" s="307" t="s">
        <v>270</v>
      </c>
      <c r="C48" s="308"/>
      <c r="D48" s="113">
        <v>7.9230419633388882</v>
      </c>
      <c r="E48" s="115">
        <v>523</v>
      </c>
      <c r="F48" s="114">
        <v>399</v>
      </c>
      <c r="G48" s="114">
        <v>575</v>
      </c>
      <c r="H48" s="114">
        <v>453</v>
      </c>
      <c r="I48" s="140">
        <v>440</v>
      </c>
      <c r="J48" s="115">
        <v>83</v>
      </c>
      <c r="K48" s="116">
        <v>18.863636363636363</v>
      </c>
    </row>
    <row r="49" spans="1:11" ht="14.1" customHeight="1" x14ac:dyDescent="0.2">
      <c r="A49" s="306">
        <v>63</v>
      </c>
      <c r="B49" s="307" t="s">
        <v>271</v>
      </c>
      <c r="C49" s="308"/>
      <c r="D49" s="113">
        <v>2.9995455234055446</v>
      </c>
      <c r="E49" s="115">
        <v>198</v>
      </c>
      <c r="F49" s="114">
        <v>160</v>
      </c>
      <c r="G49" s="114">
        <v>168</v>
      </c>
      <c r="H49" s="114">
        <v>140</v>
      </c>
      <c r="I49" s="140">
        <v>173</v>
      </c>
      <c r="J49" s="115">
        <v>25</v>
      </c>
      <c r="K49" s="116">
        <v>14.450867052023121</v>
      </c>
    </row>
    <row r="50" spans="1:11" ht="14.1" customHeight="1" x14ac:dyDescent="0.2">
      <c r="A50" s="306" t="s">
        <v>272</v>
      </c>
      <c r="B50" s="307" t="s">
        <v>273</v>
      </c>
      <c r="C50" s="308"/>
      <c r="D50" s="113">
        <v>0.48477503408574457</v>
      </c>
      <c r="E50" s="115">
        <v>32</v>
      </c>
      <c r="F50" s="114">
        <v>28</v>
      </c>
      <c r="G50" s="114">
        <v>33</v>
      </c>
      <c r="H50" s="114">
        <v>26</v>
      </c>
      <c r="I50" s="140">
        <v>22</v>
      </c>
      <c r="J50" s="115">
        <v>10</v>
      </c>
      <c r="K50" s="116">
        <v>45.454545454545453</v>
      </c>
    </row>
    <row r="51" spans="1:11" ht="14.1" customHeight="1" x14ac:dyDescent="0.2">
      <c r="A51" s="306" t="s">
        <v>274</v>
      </c>
      <c r="B51" s="307" t="s">
        <v>275</v>
      </c>
      <c r="C51" s="308"/>
      <c r="D51" s="113">
        <v>2.2420845326465688</v>
      </c>
      <c r="E51" s="115">
        <v>148</v>
      </c>
      <c r="F51" s="114">
        <v>125</v>
      </c>
      <c r="G51" s="114">
        <v>121</v>
      </c>
      <c r="H51" s="114">
        <v>105</v>
      </c>
      <c r="I51" s="140">
        <v>116</v>
      </c>
      <c r="J51" s="115">
        <v>32</v>
      </c>
      <c r="K51" s="116">
        <v>27.586206896551722</v>
      </c>
    </row>
    <row r="52" spans="1:11" ht="14.1" customHeight="1" x14ac:dyDescent="0.2">
      <c r="A52" s="306">
        <v>71</v>
      </c>
      <c r="B52" s="307" t="s">
        <v>276</v>
      </c>
      <c r="C52" s="308"/>
      <c r="D52" s="113">
        <v>10.210574155430995</v>
      </c>
      <c r="E52" s="115">
        <v>674</v>
      </c>
      <c r="F52" s="114">
        <v>453</v>
      </c>
      <c r="G52" s="114">
        <v>596</v>
      </c>
      <c r="H52" s="114">
        <v>425</v>
      </c>
      <c r="I52" s="140">
        <v>558</v>
      </c>
      <c r="J52" s="115">
        <v>116</v>
      </c>
      <c r="K52" s="116">
        <v>20.788530465949822</v>
      </c>
    </row>
    <row r="53" spans="1:11" ht="14.1" customHeight="1" x14ac:dyDescent="0.2">
      <c r="A53" s="306" t="s">
        <v>277</v>
      </c>
      <c r="B53" s="307" t="s">
        <v>278</v>
      </c>
      <c r="C53" s="308"/>
      <c r="D53" s="113">
        <v>3.7570065141645204</v>
      </c>
      <c r="E53" s="115">
        <v>248</v>
      </c>
      <c r="F53" s="114">
        <v>146</v>
      </c>
      <c r="G53" s="114">
        <v>173</v>
      </c>
      <c r="H53" s="114">
        <v>144</v>
      </c>
      <c r="I53" s="140">
        <v>186</v>
      </c>
      <c r="J53" s="115">
        <v>62</v>
      </c>
      <c r="K53" s="116">
        <v>33.333333333333336</v>
      </c>
    </row>
    <row r="54" spans="1:11" ht="14.1" customHeight="1" x14ac:dyDescent="0.2">
      <c r="A54" s="306" t="s">
        <v>279</v>
      </c>
      <c r="B54" s="307" t="s">
        <v>280</v>
      </c>
      <c r="C54" s="308"/>
      <c r="D54" s="113">
        <v>5.9536433873655508</v>
      </c>
      <c r="E54" s="115">
        <v>393</v>
      </c>
      <c r="F54" s="114">
        <v>281</v>
      </c>
      <c r="G54" s="114">
        <v>393</v>
      </c>
      <c r="H54" s="114">
        <v>250</v>
      </c>
      <c r="I54" s="140">
        <v>325</v>
      </c>
      <c r="J54" s="115">
        <v>68</v>
      </c>
      <c r="K54" s="116">
        <v>20.923076923076923</v>
      </c>
    </row>
    <row r="55" spans="1:11" ht="14.1" customHeight="1" x14ac:dyDescent="0.2">
      <c r="A55" s="306">
        <v>72</v>
      </c>
      <c r="B55" s="307" t="s">
        <v>281</v>
      </c>
      <c r="C55" s="308"/>
      <c r="D55" s="113">
        <v>2.3026814119072867</v>
      </c>
      <c r="E55" s="115">
        <v>152</v>
      </c>
      <c r="F55" s="114">
        <v>89</v>
      </c>
      <c r="G55" s="114">
        <v>146</v>
      </c>
      <c r="H55" s="114">
        <v>80</v>
      </c>
      <c r="I55" s="140">
        <v>120</v>
      </c>
      <c r="J55" s="115">
        <v>32</v>
      </c>
      <c r="K55" s="116">
        <v>26.666666666666668</v>
      </c>
    </row>
    <row r="56" spans="1:11" ht="14.1" customHeight="1" x14ac:dyDescent="0.2">
      <c r="A56" s="306" t="s">
        <v>282</v>
      </c>
      <c r="B56" s="307" t="s">
        <v>283</v>
      </c>
      <c r="C56" s="308"/>
      <c r="D56" s="113">
        <v>1.3937282229965158</v>
      </c>
      <c r="E56" s="115">
        <v>92</v>
      </c>
      <c r="F56" s="114">
        <v>44</v>
      </c>
      <c r="G56" s="114">
        <v>64</v>
      </c>
      <c r="H56" s="114">
        <v>37</v>
      </c>
      <c r="I56" s="140">
        <v>68</v>
      </c>
      <c r="J56" s="115">
        <v>24</v>
      </c>
      <c r="K56" s="116">
        <v>35.294117647058826</v>
      </c>
    </row>
    <row r="57" spans="1:11" ht="14.1" customHeight="1" x14ac:dyDescent="0.2">
      <c r="A57" s="306" t="s">
        <v>284</v>
      </c>
      <c r="B57" s="307" t="s">
        <v>285</v>
      </c>
      <c r="C57" s="308"/>
      <c r="D57" s="113">
        <v>0.51507347371610357</v>
      </c>
      <c r="E57" s="115">
        <v>34</v>
      </c>
      <c r="F57" s="114">
        <v>22</v>
      </c>
      <c r="G57" s="114">
        <v>28</v>
      </c>
      <c r="H57" s="114">
        <v>31</v>
      </c>
      <c r="I57" s="140">
        <v>32</v>
      </c>
      <c r="J57" s="115">
        <v>2</v>
      </c>
      <c r="K57" s="116">
        <v>6.25</v>
      </c>
    </row>
    <row r="58" spans="1:11" ht="14.1" customHeight="1" x14ac:dyDescent="0.2">
      <c r="A58" s="306">
        <v>73</v>
      </c>
      <c r="B58" s="307" t="s">
        <v>286</v>
      </c>
      <c r="C58" s="308"/>
      <c r="D58" s="113">
        <v>0.80290865020451452</v>
      </c>
      <c r="E58" s="115">
        <v>53</v>
      </c>
      <c r="F58" s="114">
        <v>43</v>
      </c>
      <c r="G58" s="114">
        <v>79</v>
      </c>
      <c r="H58" s="114">
        <v>46</v>
      </c>
      <c r="I58" s="140">
        <v>63</v>
      </c>
      <c r="J58" s="115">
        <v>-10</v>
      </c>
      <c r="K58" s="116">
        <v>-15.873015873015873</v>
      </c>
    </row>
    <row r="59" spans="1:11" ht="14.1" customHeight="1" x14ac:dyDescent="0.2">
      <c r="A59" s="306" t="s">
        <v>287</v>
      </c>
      <c r="B59" s="307" t="s">
        <v>288</v>
      </c>
      <c r="C59" s="308"/>
      <c r="D59" s="113">
        <v>0.66656567186789883</v>
      </c>
      <c r="E59" s="115">
        <v>44</v>
      </c>
      <c r="F59" s="114">
        <v>32</v>
      </c>
      <c r="G59" s="114">
        <v>58</v>
      </c>
      <c r="H59" s="114">
        <v>36</v>
      </c>
      <c r="I59" s="140">
        <v>41</v>
      </c>
      <c r="J59" s="115">
        <v>3</v>
      </c>
      <c r="K59" s="116">
        <v>7.3170731707317076</v>
      </c>
    </row>
    <row r="60" spans="1:11" ht="14.1" customHeight="1" x14ac:dyDescent="0.2">
      <c r="A60" s="306">
        <v>81</v>
      </c>
      <c r="B60" s="307" t="s">
        <v>289</v>
      </c>
      <c r="C60" s="308"/>
      <c r="D60" s="113">
        <v>6.1657324647780642</v>
      </c>
      <c r="E60" s="115">
        <v>407</v>
      </c>
      <c r="F60" s="114">
        <v>283</v>
      </c>
      <c r="G60" s="114">
        <v>465</v>
      </c>
      <c r="H60" s="114">
        <v>319</v>
      </c>
      <c r="I60" s="140">
        <v>469</v>
      </c>
      <c r="J60" s="115">
        <v>-62</v>
      </c>
      <c r="K60" s="116">
        <v>-13.219616204690832</v>
      </c>
    </row>
    <row r="61" spans="1:11" ht="14.1" customHeight="1" x14ac:dyDescent="0.2">
      <c r="A61" s="306" t="s">
        <v>290</v>
      </c>
      <c r="B61" s="307" t="s">
        <v>291</v>
      </c>
      <c r="C61" s="308"/>
      <c r="D61" s="113">
        <v>1.7876079381911831</v>
      </c>
      <c r="E61" s="115">
        <v>118</v>
      </c>
      <c r="F61" s="114">
        <v>82</v>
      </c>
      <c r="G61" s="114">
        <v>183</v>
      </c>
      <c r="H61" s="114">
        <v>106</v>
      </c>
      <c r="I61" s="140">
        <v>143</v>
      </c>
      <c r="J61" s="115">
        <v>-25</v>
      </c>
      <c r="K61" s="116">
        <v>-17.482517482517483</v>
      </c>
    </row>
    <row r="62" spans="1:11" ht="14.1" customHeight="1" x14ac:dyDescent="0.2">
      <c r="A62" s="306" t="s">
        <v>292</v>
      </c>
      <c r="B62" s="307" t="s">
        <v>293</v>
      </c>
      <c r="C62" s="308"/>
      <c r="D62" s="113">
        <v>2.6814119072867748</v>
      </c>
      <c r="E62" s="115">
        <v>177</v>
      </c>
      <c r="F62" s="114">
        <v>137</v>
      </c>
      <c r="G62" s="114">
        <v>181</v>
      </c>
      <c r="H62" s="114">
        <v>113</v>
      </c>
      <c r="I62" s="140">
        <v>212</v>
      </c>
      <c r="J62" s="115">
        <v>-35</v>
      </c>
      <c r="K62" s="116">
        <v>-16.509433962264151</v>
      </c>
    </row>
    <row r="63" spans="1:11" ht="14.1" customHeight="1" x14ac:dyDescent="0.2">
      <c r="A63" s="306"/>
      <c r="B63" s="307" t="s">
        <v>294</v>
      </c>
      <c r="C63" s="308"/>
      <c r="D63" s="113">
        <v>2.4996212695046207</v>
      </c>
      <c r="E63" s="115">
        <v>165</v>
      </c>
      <c r="F63" s="114">
        <v>118</v>
      </c>
      <c r="G63" s="114">
        <v>162</v>
      </c>
      <c r="H63" s="114">
        <v>105</v>
      </c>
      <c r="I63" s="140">
        <v>207</v>
      </c>
      <c r="J63" s="115">
        <v>-42</v>
      </c>
      <c r="K63" s="116">
        <v>-20.289855072463769</v>
      </c>
    </row>
    <row r="64" spans="1:11" ht="14.1" customHeight="1" x14ac:dyDescent="0.2">
      <c r="A64" s="306" t="s">
        <v>295</v>
      </c>
      <c r="B64" s="307" t="s">
        <v>296</v>
      </c>
      <c r="C64" s="308"/>
      <c r="D64" s="113">
        <v>0.63626723223753978</v>
      </c>
      <c r="E64" s="115">
        <v>42</v>
      </c>
      <c r="F64" s="114">
        <v>30</v>
      </c>
      <c r="G64" s="114">
        <v>43</v>
      </c>
      <c r="H64" s="114">
        <v>40</v>
      </c>
      <c r="I64" s="140">
        <v>45</v>
      </c>
      <c r="J64" s="115">
        <v>-3</v>
      </c>
      <c r="K64" s="116">
        <v>-6.666666666666667</v>
      </c>
    </row>
    <row r="65" spans="1:11" ht="14.1" customHeight="1" x14ac:dyDescent="0.2">
      <c r="A65" s="306" t="s">
        <v>297</v>
      </c>
      <c r="B65" s="307" t="s">
        <v>298</v>
      </c>
      <c r="C65" s="308"/>
      <c r="D65" s="113">
        <v>0.48477503408574457</v>
      </c>
      <c r="E65" s="115">
        <v>32</v>
      </c>
      <c r="F65" s="114">
        <v>20</v>
      </c>
      <c r="G65" s="114">
        <v>19</v>
      </c>
      <c r="H65" s="114">
        <v>18</v>
      </c>
      <c r="I65" s="140">
        <v>41</v>
      </c>
      <c r="J65" s="115">
        <v>-9</v>
      </c>
      <c r="K65" s="116">
        <v>-21.951219512195124</v>
      </c>
    </row>
    <row r="66" spans="1:11" ht="14.1" customHeight="1" x14ac:dyDescent="0.2">
      <c r="A66" s="306">
        <v>82</v>
      </c>
      <c r="B66" s="307" t="s">
        <v>299</v>
      </c>
      <c r="C66" s="308"/>
      <c r="D66" s="113">
        <v>3.4691713376761095</v>
      </c>
      <c r="E66" s="115">
        <v>229</v>
      </c>
      <c r="F66" s="114">
        <v>172</v>
      </c>
      <c r="G66" s="114">
        <v>293</v>
      </c>
      <c r="H66" s="114">
        <v>173</v>
      </c>
      <c r="I66" s="140">
        <v>230</v>
      </c>
      <c r="J66" s="115">
        <v>-1</v>
      </c>
      <c r="K66" s="116">
        <v>-0.43478260869565216</v>
      </c>
    </row>
    <row r="67" spans="1:11" ht="14.1" customHeight="1" x14ac:dyDescent="0.2">
      <c r="A67" s="306" t="s">
        <v>300</v>
      </c>
      <c r="B67" s="307" t="s">
        <v>301</v>
      </c>
      <c r="C67" s="308"/>
      <c r="D67" s="113">
        <v>2.4087259506135434</v>
      </c>
      <c r="E67" s="115">
        <v>159</v>
      </c>
      <c r="F67" s="114">
        <v>127</v>
      </c>
      <c r="G67" s="114">
        <v>202</v>
      </c>
      <c r="H67" s="114">
        <v>122</v>
      </c>
      <c r="I67" s="140">
        <v>150</v>
      </c>
      <c r="J67" s="115">
        <v>9</v>
      </c>
      <c r="K67" s="116">
        <v>6</v>
      </c>
    </row>
    <row r="68" spans="1:11" ht="14.1" customHeight="1" x14ac:dyDescent="0.2">
      <c r="A68" s="306" t="s">
        <v>302</v>
      </c>
      <c r="B68" s="307" t="s">
        <v>303</v>
      </c>
      <c r="C68" s="308"/>
      <c r="D68" s="113">
        <v>0.75746099075897588</v>
      </c>
      <c r="E68" s="115">
        <v>50</v>
      </c>
      <c r="F68" s="114">
        <v>28</v>
      </c>
      <c r="G68" s="114">
        <v>58</v>
      </c>
      <c r="H68" s="114">
        <v>32</v>
      </c>
      <c r="I68" s="140">
        <v>49</v>
      </c>
      <c r="J68" s="115">
        <v>1</v>
      </c>
      <c r="K68" s="116">
        <v>2.0408163265306123</v>
      </c>
    </row>
    <row r="69" spans="1:11" ht="14.1" customHeight="1" x14ac:dyDescent="0.2">
      <c r="A69" s="306">
        <v>83</v>
      </c>
      <c r="B69" s="307" t="s">
        <v>304</v>
      </c>
      <c r="C69" s="308"/>
      <c r="D69" s="113">
        <v>2.5147704893198002</v>
      </c>
      <c r="E69" s="115">
        <v>166</v>
      </c>
      <c r="F69" s="114">
        <v>139</v>
      </c>
      <c r="G69" s="114">
        <v>439</v>
      </c>
      <c r="H69" s="114">
        <v>118</v>
      </c>
      <c r="I69" s="140">
        <v>217</v>
      </c>
      <c r="J69" s="115">
        <v>-51</v>
      </c>
      <c r="K69" s="116">
        <v>-23.502304147465438</v>
      </c>
    </row>
    <row r="70" spans="1:11" ht="14.1" customHeight="1" x14ac:dyDescent="0.2">
      <c r="A70" s="306" t="s">
        <v>305</v>
      </c>
      <c r="B70" s="307" t="s">
        <v>306</v>
      </c>
      <c r="C70" s="308"/>
      <c r="D70" s="113">
        <v>2.0299954552340553</v>
      </c>
      <c r="E70" s="115">
        <v>134</v>
      </c>
      <c r="F70" s="114">
        <v>111</v>
      </c>
      <c r="G70" s="114">
        <v>398</v>
      </c>
      <c r="H70" s="114">
        <v>88</v>
      </c>
      <c r="I70" s="140">
        <v>188</v>
      </c>
      <c r="J70" s="115">
        <v>-54</v>
      </c>
      <c r="K70" s="116">
        <v>-28.723404255319149</v>
      </c>
    </row>
    <row r="71" spans="1:11" ht="14.1" customHeight="1" x14ac:dyDescent="0.2">
      <c r="A71" s="306"/>
      <c r="B71" s="307" t="s">
        <v>307</v>
      </c>
      <c r="C71" s="308"/>
      <c r="D71" s="113">
        <v>1.3179821239206182</v>
      </c>
      <c r="E71" s="115">
        <v>87</v>
      </c>
      <c r="F71" s="114">
        <v>55</v>
      </c>
      <c r="G71" s="114">
        <v>274</v>
      </c>
      <c r="H71" s="114">
        <v>55</v>
      </c>
      <c r="I71" s="140">
        <v>116</v>
      </c>
      <c r="J71" s="115">
        <v>-29</v>
      </c>
      <c r="K71" s="116">
        <v>-25</v>
      </c>
    </row>
    <row r="72" spans="1:11" ht="14.1" customHeight="1" x14ac:dyDescent="0.2">
      <c r="A72" s="306">
        <v>84</v>
      </c>
      <c r="B72" s="307" t="s">
        <v>308</v>
      </c>
      <c r="C72" s="308"/>
      <c r="D72" s="113">
        <v>0.72716255112861683</v>
      </c>
      <c r="E72" s="115">
        <v>48</v>
      </c>
      <c r="F72" s="114">
        <v>27</v>
      </c>
      <c r="G72" s="114">
        <v>163</v>
      </c>
      <c r="H72" s="114">
        <v>31</v>
      </c>
      <c r="I72" s="140">
        <v>48</v>
      </c>
      <c r="J72" s="115">
        <v>0</v>
      </c>
      <c r="K72" s="116">
        <v>0</v>
      </c>
    </row>
    <row r="73" spans="1:11" ht="14.1" customHeight="1" x14ac:dyDescent="0.2">
      <c r="A73" s="306" t="s">
        <v>309</v>
      </c>
      <c r="B73" s="307" t="s">
        <v>310</v>
      </c>
      <c r="C73" s="308"/>
      <c r="D73" s="113">
        <v>0.18179063778215421</v>
      </c>
      <c r="E73" s="115">
        <v>12</v>
      </c>
      <c r="F73" s="114">
        <v>5</v>
      </c>
      <c r="G73" s="114">
        <v>97</v>
      </c>
      <c r="H73" s="114">
        <v>6</v>
      </c>
      <c r="I73" s="140">
        <v>22</v>
      </c>
      <c r="J73" s="115">
        <v>-10</v>
      </c>
      <c r="K73" s="116">
        <v>-45.454545454545453</v>
      </c>
    </row>
    <row r="74" spans="1:11" ht="14.1" customHeight="1" x14ac:dyDescent="0.2">
      <c r="A74" s="306" t="s">
        <v>311</v>
      </c>
      <c r="B74" s="307" t="s">
        <v>312</v>
      </c>
      <c r="C74" s="308"/>
      <c r="D74" s="113" t="s">
        <v>514</v>
      </c>
      <c r="E74" s="115" t="s">
        <v>514</v>
      </c>
      <c r="F74" s="114">
        <v>4</v>
      </c>
      <c r="G74" s="114">
        <v>23</v>
      </c>
      <c r="H74" s="114">
        <v>5</v>
      </c>
      <c r="I74" s="140">
        <v>6</v>
      </c>
      <c r="J74" s="115" t="s">
        <v>514</v>
      </c>
      <c r="K74" s="116" t="s">
        <v>514</v>
      </c>
    </row>
    <row r="75" spans="1:11" ht="14.1" customHeight="1" x14ac:dyDescent="0.2">
      <c r="A75" s="306" t="s">
        <v>313</v>
      </c>
      <c r="B75" s="307" t="s">
        <v>314</v>
      </c>
      <c r="C75" s="308"/>
      <c r="D75" s="113">
        <v>0.12119375852143614</v>
      </c>
      <c r="E75" s="115">
        <v>8</v>
      </c>
      <c r="F75" s="114">
        <v>6</v>
      </c>
      <c r="G75" s="114">
        <v>10</v>
      </c>
      <c r="H75" s="114" t="s">
        <v>514</v>
      </c>
      <c r="I75" s="140">
        <v>4</v>
      </c>
      <c r="J75" s="115">
        <v>4</v>
      </c>
      <c r="K75" s="116">
        <v>100</v>
      </c>
    </row>
    <row r="76" spans="1:11" ht="14.1" customHeight="1" x14ac:dyDescent="0.2">
      <c r="A76" s="306">
        <v>91</v>
      </c>
      <c r="B76" s="307" t="s">
        <v>315</v>
      </c>
      <c r="C76" s="308"/>
      <c r="D76" s="113" t="s">
        <v>514</v>
      </c>
      <c r="E76" s="115" t="s">
        <v>514</v>
      </c>
      <c r="F76" s="114">
        <v>7</v>
      </c>
      <c r="G76" s="114">
        <v>17</v>
      </c>
      <c r="H76" s="114">
        <v>3</v>
      </c>
      <c r="I76" s="140" t="s">
        <v>514</v>
      </c>
      <c r="J76" s="115" t="s">
        <v>514</v>
      </c>
      <c r="K76" s="116" t="s">
        <v>514</v>
      </c>
    </row>
    <row r="77" spans="1:11" ht="14.1" customHeight="1" x14ac:dyDescent="0.2">
      <c r="A77" s="306">
        <v>92</v>
      </c>
      <c r="B77" s="307" t="s">
        <v>316</v>
      </c>
      <c r="C77" s="308"/>
      <c r="D77" s="113">
        <v>1.196788365399182</v>
      </c>
      <c r="E77" s="115">
        <v>79</v>
      </c>
      <c r="F77" s="114">
        <v>56</v>
      </c>
      <c r="G77" s="114">
        <v>91</v>
      </c>
      <c r="H77" s="114">
        <v>66</v>
      </c>
      <c r="I77" s="140">
        <v>99</v>
      </c>
      <c r="J77" s="115">
        <v>-20</v>
      </c>
      <c r="K77" s="116">
        <v>-20.202020202020201</v>
      </c>
    </row>
    <row r="78" spans="1:11" ht="14.1" customHeight="1" x14ac:dyDescent="0.2">
      <c r="A78" s="306">
        <v>93</v>
      </c>
      <c r="B78" s="307" t="s">
        <v>317</v>
      </c>
      <c r="C78" s="308"/>
      <c r="D78" s="113">
        <v>0.25753673685805178</v>
      </c>
      <c r="E78" s="115">
        <v>17</v>
      </c>
      <c r="F78" s="114">
        <v>8</v>
      </c>
      <c r="G78" s="114">
        <v>16</v>
      </c>
      <c r="H78" s="114">
        <v>11</v>
      </c>
      <c r="I78" s="140">
        <v>15</v>
      </c>
      <c r="J78" s="115">
        <v>2</v>
      </c>
      <c r="K78" s="116">
        <v>13.333333333333334</v>
      </c>
    </row>
    <row r="79" spans="1:11" ht="14.1" customHeight="1" x14ac:dyDescent="0.2">
      <c r="A79" s="306">
        <v>94</v>
      </c>
      <c r="B79" s="307" t="s">
        <v>318</v>
      </c>
      <c r="C79" s="308"/>
      <c r="D79" s="113">
        <v>0.10604453870625663</v>
      </c>
      <c r="E79" s="115">
        <v>7</v>
      </c>
      <c r="F79" s="114">
        <v>6</v>
      </c>
      <c r="G79" s="114">
        <v>8</v>
      </c>
      <c r="H79" s="114">
        <v>5</v>
      </c>
      <c r="I79" s="140">
        <v>10</v>
      </c>
      <c r="J79" s="115">
        <v>-3</v>
      </c>
      <c r="K79" s="116">
        <v>-30</v>
      </c>
    </row>
    <row r="80" spans="1:11" ht="14.1" customHeight="1" x14ac:dyDescent="0.2">
      <c r="A80" s="306" t="s">
        <v>319</v>
      </c>
      <c r="B80" s="307" t="s">
        <v>320</v>
      </c>
      <c r="C80" s="308"/>
      <c r="D80" s="113">
        <v>0</v>
      </c>
      <c r="E80" s="115">
        <v>0</v>
      </c>
      <c r="F80" s="114">
        <v>0</v>
      </c>
      <c r="G80" s="114">
        <v>0</v>
      </c>
      <c r="H80" s="114">
        <v>0</v>
      </c>
      <c r="I80" s="140" t="s">
        <v>514</v>
      </c>
      <c r="J80" s="115" t="s">
        <v>514</v>
      </c>
      <c r="K80" s="116" t="s">
        <v>514</v>
      </c>
    </row>
    <row r="81" spans="1:11" ht="14.1" customHeight="1" x14ac:dyDescent="0.2">
      <c r="A81" s="310" t="s">
        <v>321</v>
      </c>
      <c r="B81" s="311" t="s">
        <v>334</v>
      </c>
      <c r="C81" s="312"/>
      <c r="D81" s="125">
        <v>9.0895318891077104E-2</v>
      </c>
      <c r="E81" s="143">
        <v>6</v>
      </c>
      <c r="F81" s="144">
        <v>12</v>
      </c>
      <c r="G81" s="144">
        <v>16</v>
      </c>
      <c r="H81" s="144">
        <v>14</v>
      </c>
      <c r="I81" s="145">
        <v>9</v>
      </c>
      <c r="J81" s="143">
        <v>-3</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69204</v>
      </c>
      <c r="C10" s="114">
        <v>38001</v>
      </c>
      <c r="D10" s="114">
        <v>31203</v>
      </c>
      <c r="E10" s="114">
        <v>53615</v>
      </c>
      <c r="F10" s="114">
        <v>14862</v>
      </c>
      <c r="G10" s="114">
        <v>10665</v>
      </c>
      <c r="H10" s="114">
        <v>16891</v>
      </c>
      <c r="I10" s="115">
        <v>18824</v>
      </c>
      <c r="J10" s="114">
        <v>13894</v>
      </c>
      <c r="K10" s="114">
        <v>4930</v>
      </c>
      <c r="L10" s="423">
        <v>5637</v>
      </c>
      <c r="M10" s="424">
        <v>5868</v>
      </c>
    </row>
    <row r="11" spans="1:13" ht="11.1" customHeight="1" x14ac:dyDescent="0.2">
      <c r="A11" s="422" t="s">
        <v>388</v>
      </c>
      <c r="B11" s="115">
        <v>70994</v>
      </c>
      <c r="C11" s="114">
        <v>39622</v>
      </c>
      <c r="D11" s="114">
        <v>31372</v>
      </c>
      <c r="E11" s="114">
        <v>55318</v>
      </c>
      <c r="F11" s="114">
        <v>14958</v>
      </c>
      <c r="G11" s="114">
        <v>10615</v>
      </c>
      <c r="H11" s="114">
        <v>17702</v>
      </c>
      <c r="I11" s="115">
        <v>19066</v>
      </c>
      <c r="J11" s="114">
        <v>13910</v>
      </c>
      <c r="K11" s="114">
        <v>5156</v>
      </c>
      <c r="L11" s="423">
        <v>5686</v>
      </c>
      <c r="M11" s="424">
        <v>3994</v>
      </c>
    </row>
    <row r="12" spans="1:13" ht="11.1" customHeight="1" x14ac:dyDescent="0.2">
      <c r="A12" s="422" t="s">
        <v>389</v>
      </c>
      <c r="B12" s="115">
        <v>72735</v>
      </c>
      <c r="C12" s="114">
        <v>40630</v>
      </c>
      <c r="D12" s="114">
        <v>32105</v>
      </c>
      <c r="E12" s="114">
        <v>56778</v>
      </c>
      <c r="F12" s="114">
        <v>15220</v>
      </c>
      <c r="G12" s="114">
        <v>11672</v>
      </c>
      <c r="H12" s="114">
        <v>18104</v>
      </c>
      <c r="I12" s="115">
        <v>19179</v>
      </c>
      <c r="J12" s="114">
        <v>13751</v>
      </c>
      <c r="K12" s="114">
        <v>5428</v>
      </c>
      <c r="L12" s="423">
        <v>7448</v>
      </c>
      <c r="M12" s="424">
        <v>5901</v>
      </c>
    </row>
    <row r="13" spans="1:13" s="110" customFormat="1" ht="11.1" customHeight="1" x14ac:dyDescent="0.2">
      <c r="A13" s="422" t="s">
        <v>390</v>
      </c>
      <c r="B13" s="115">
        <v>71545</v>
      </c>
      <c r="C13" s="114">
        <v>39537</v>
      </c>
      <c r="D13" s="114">
        <v>32008</v>
      </c>
      <c r="E13" s="114">
        <v>55520</v>
      </c>
      <c r="F13" s="114">
        <v>15288</v>
      </c>
      <c r="G13" s="114">
        <v>11156</v>
      </c>
      <c r="H13" s="114">
        <v>18058</v>
      </c>
      <c r="I13" s="115">
        <v>19310</v>
      </c>
      <c r="J13" s="114">
        <v>13951</v>
      </c>
      <c r="K13" s="114">
        <v>5359</v>
      </c>
      <c r="L13" s="423">
        <v>3916</v>
      </c>
      <c r="M13" s="424">
        <v>5557</v>
      </c>
    </row>
    <row r="14" spans="1:13" ht="15" customHeight="1" x14ac:dyDescent="0.2">
      <c r="A14" s="422" t="s">
        <v>391</v>
      </c>
      <c r="B14" s="115">
        <v>72053</v>
      </c>
      <c r="C14" s="114">
        <v>39939</v>
      </c>
      <c r="D14" s="114">
        <v>32114</v>
      </c>
      <c r="E14" s="114">
        <v>54162</v>
      </c>
      <c r="F14" s="114">
        <v>17244</v>
      </c>
      <c r="G14" s="114">
        <v>10882</v>
      </c>
      <c r="H14" s="114">
        <v>18393</v>
      </c>
      <c r="I14" s="115">
        <v>19162</v>
      </c>
      <c r="J14" s="114">
        <v>13759</v>
      </c>
      <c r="K14" s="114">
        <v>5403</v>
      </c>
      <c r="L14" s="423">
        <v>6094</v>
      </c>
      <c r="M14" s="424">
        <v>5638</v>
      </c>
    </row>
    <row r="15" spans="1:13" ht="11.1" customHeight="1" x14ac:dyDescent="0.2">
      <c r="A15" s="422" t="s">
        <v>388</v>
      </c>
      <c r="B15" s="115">
        <v>73416</v>
      </c>
      <c r="C15" s="114">
        <v>41138</v>
      </c>
      <c r="D15" s="114">
        <v>32278</v>
      </c>
      <c r="E15" s="114">
        <v>55100</v>
      </c>
      <c r="F15" s="114">
        <v>17683</v>
      </c>
      <c r="G15" s="114">
        <v>10770</v>
      </c>
      <c r="H15" s="114">
        <v>19158</v>
      </c>
      <c r="I15" s="115">
        <v>19335</v>
      </c>
      <c r="J15" s="114">
        <v>13830</v>
      </c>
      <c r="K15" s="114">
        <v>5505</v>
      </c>
      <c r="L15" s="423">
        <v>5165</v>
      </c>
      <c r="M15" s="424">
        <v>3902</v>
      </c>
    </row>
    <row r="16" spans="1:13" ht="11.1" customHeight="1" x14ac:dyDescent="0.2">
      <c r="A16" s="422" t="s">
        <v>389</v>
      </c>
      <c r="B16" s="115">
        <v>75054</v>
      </c>
      <c r="C16" s="114">
        <v>42163</v>
      </c>
      <c r="D16" s="114">
        <v>32891</v>
      </c>
      <c r="E16" s="114">
        <v>56644</v>
      </c>
      <c r="F16" s="114">
        <v>17914</v>
      </c>
      <c r="G16" s="114">
        <v>11813</v>
      </c>
      <c r="H16" s="114">
        <v>19497</v>
      </c>
      <c r="I16" s="115">
        <v>19613</v>
      </c>
      <c r="J16" s="114">
        <v>13727</v>
      </c>
      <c r="K16" s="114">
        <v>5886</v>
      </c>
      <c r="L16" s="423">
        <v>7415</v>
      </c>
      <c r="M16" s="424">
        <v>5972</v>
      </c>
    </row>
    <row r="17" spans="1:13" s="110" customFormat="1" ht="11.1" customHeight="1" x14ac:dyDescent="0.2">
      <c r="A17" s="422" t="s">
        <v>390</v>
      </c>
      <c r="B17" s="115">
        <v>73744</v>
      </c>
      <c r="C17" s="114">
        <v>40915</v>
      </c>
      <c r="D17" s="114">
        <v>32829</v>
      </c>
      <c r="E17" s="114">
        <v>55843</v>
      </c>
      <c r="F17" s="114">
        <v>17860</v>
      </c>
      <c r="G17" s="114">
        <v>11367</v>
      </c>
      <c r="H17" s="114">
        <v>19420</v>
      </c>
      <c r="I17" s="115">
        <v>19674</v>
      </c>
      <c r="J17" s="114">
        <v>13852</v>
      </c>
      <c r="K17" s="114">
        <v>5822</v>
      </c>
      <c r="L17" s="423">
        <v>3846</v>
      </c>
      <c r="M17" s="424">
        <v>5359</v>
      </c>
    </row>
    <row r="18" spans="1:13" ht="15" customHeight="1" x14ac:dyDescent="0.2">
      <c r="A18" s="422" t="s">
        <v>392</v>
      </c>
      <c r="B18" s="115">
        <v>73983</v>
      </c>
      <c r="C18" s="114">
        <v>41046</v>
      </c>
      <c r="D18" s="114">
        <v>32937</v>
      </c>
      <c r="E18" s="114">
        <v>55661</v>
      </c>
      <c r="F18" s="114">
        <v>18268</v>
      </c>
      <c r="G18" s="114">
        <v>11060</v>
      </c>
      <c r="H18" s="114">
        <v>19712</v>
      </c>
      <c r="I18" s="115">
        <v>19490</v>
      </c>
      <c r="J18" s="114">
        <v>13649</v>
      </c>
      <c r="K18" s="114">
        <v>5841</v>
      </c>
      <c r="L18" s="423">
        <v>7275</v>
      </c>
      <c r="M18" s="424">
        <v>7087</v>
      </c>
    </row>
    <row r="19" spans="1:13" ht="11.1" customHeight="1" x14ac:dyDescent="0.2">
      <c r="A19" s="422" t="s">
        <v>388</v>
      </c>
      <c r="B19" s="115">
        <v>74963</v>
      </c>
      <c r="C19" s="114">
        <v>41849</v>
      </c>
      <c r="D19" s="114">
        <v>33114</v>
      </c>
      <c r="E19" s="114">
        <v>56356</v>
      </c>
      <c r="F19" s="114">
        <v>18559</v>
      </c>
      <c r="G19" s="114">
        <v>10894</v>
      </c>
      <c r="H19" s="114">
        <v>20355</v>
      </c>
      <c r="I19" s="115">
        <v>19735</v>
      </c>
      <c r="J19" s="114">
        <v>13655</v>
      </c>
      <c r="K19" s="114">
        <v>6080</v>
      </c>
      <c r="L19" s="423">
        <v>4851</v>
      </c>
      <c r="M19" s="424">
        <v>3909</v>
      </c>
    </row>
    <row r="20" spans="1:13" ht="11.1" customHeight="1" x14ac:dyDescent="0.2">
      <c r="A20" s="422" t="s">
        <v>389</v>
      </c>
      <c r="B20" s="115">
        <v>76540</v>
      </c>
      <c r="C20" s="114">
        <v>42631</v>
      </c>
      <c r="D20" s="114">
        <v>33909</v>
      </c>
      <c r="E20" s="114">
        <v>57451</v>
      </c>
      <c r="F20" s="114">
        <v>19017</v>
      </c>
      <c r="G20" s="114">
        <v>11870</v>
      </c>
      <c r="H20" s="114">
        <v>20747</v>
      </c>
      <c r="I20" s="115">
        <v>19777</v>
      </c>
      <c r="J20" s="114">
        <v>13487</v>
      </c>
      <c r="K20" s="114">
        <v>6290</v>
      </c>
      <c r="L20" s="423">
        <v>7399</v>
      </c>
      <c r="M20" s="424">
        <v>5944</v>
      </c>
    </row>
    <row r="21" spans="1:13" s="110" customFormat="1" ht="11.1" customHeight="1" x14ac:dyDescent="0.2">
      <c r="A21" s="422" t="s">
        <v>390</v>
      </c>
      <c r="B21" s="115">
        <v>74846</v>
      </c>
      <c r="C21" s="114">
        <v>40972</v>
      </c>
      <c r="D21" s="114">
        <v>33874</v>
      </c>
      <c r="E21" s="114">
        <v>56043</v>
      </c>
      <c r="F21" s="114">
        <v>18782</v>
      </c>
      <c r="G21" s="114">
        <v>11307</v>
      </c>
      <c r="H21" s="114">
        <v>20523</v>
      </c>
      <c r="I21" s="115">
        <v>20006</v>
      </c>
      <c r="J21" s="114">
        <v>13784</v>
      </c>
      <c r="K21" s="114">
        <v>6222</v>
      </c>
      <c r="L21" s="423">
        <v>3535</v>
      </c>
      <c r="M21" s="424">
        <v>5360</v>
      </c>
    </row>
    <row r="22" spans="1:13" ht="15" customHeight="1" x14ac:dyDescent="0.2">
      <c r="A22" s="422" t="s">
        <v>393</v>
      </c>
      <c r="B22" s="115">
        <v>74495</v>
      </c>
      <c r="C22" s="114">
        <v>40687</v>
      </c>
      <c r="D22" s="114">
        <v>33808</v>
      </c>
      <c r="E22" s="114">
        <v>55668</v>
      </c>
      <c r="F22" s="114">
        <v>18727</v>
      </c>
      <c r="G22" s="114">
        <v>10888</v>
      </c>
      <c r="H22" s="114">
        <v>20683</v>
      </c>
      <c r="I22" s="115">
        <v>19942</v>
      </c>
      <c r="J22" s="114">
        <v>13712</v>
      </c>
      <c r="K22" s="114">
        <v>6230</v>
      </c>
      <c r="L22" s="423">
        <v>5096</v>
      </c>
      <c r="M22" s="424">
        <v>5428</v>
      </c>
    </row>
    <row r="23" spans="1:13" ht="11.1" customHeight="1" x14ac:dyDescent="0.2">
      <c r="A23" s="422" t="s">
        <v>388</v>
      </c>
      <c r="B23" s="115">
        <v>75975</v>
      </c>
      <c r="C23" s="114">
        <v>42076</v>
      </c>
      <c r="D23" s="114">
        <v>33899</v>
      </c>
      <c r="E23" s="114">
        <v>56968</v>
      </c>
      <c r="F23" s="114">
        <v>18888</v>
      </c>
      <c r="G23" s="114">
        <v>10755</v>
      </c>
      <c r="H23" s="114">
        <v>21567</v>
      </c>
      <c r="I23" s="115">
        <v>20136</v>
      </c>
      <c r="J23" s="114">
        <v>13753</v>
      </c>
      <c r="K23" s="114">
        <v>6383</v>
      </c>
      <c r="L23" s="423">
        <v>5238</v>
      </c>
      <c r="M23" s="424">
        <v>3869</v>
      </c>
    </row>
    <row r="24" spans="1:13" ht="11.1" customHeight="1" x14ac:dyDescent="0.2">
      <c r="A24" s="422" t="s">
        <v>389</v>
      </c>
      <c r="B24" s="115">
        <v>77835</v>
      </c>
      <c r="C24" s="114">
        <v>43137</v>
      </c>
      <c r="D24" s="114">
        <v>34698</v>
      </c>
      <c r="E24" s="114">
        <v>57854</v>
      </c>
      <c r="F24" s="114">
        <v>19270</v>
      </c>
      <c r="G24" s="114">
        <v>11774</v>
      </c>
      <c r="H24" s="114">
        <v>22047</v>
      </c>
      <c r="I24" s="115">
        <v>20310</v>
      </c>
      <c r="J24" s="114">
        <v>13702</v>
      </c>
      <c r="K24" s="114">
        <v>6608</v>
      </c>
      <c r="L24" s="423">
        <v>7772</v>
      </c>
      <c r="M24" s="424">
        <v>6194</v>
      </c>
    </row>
    <row r="25" spans="1:13" s="110" customFormat="1" ht="11.1" customHeight="1" x14ac:dyDescent="0.2">
      <c r="A25" s="422" t="s">
        <v>390</v>
      </c>
      <c r="B25" s="115">
        <v>76008</v>
      </c>
      <c r="C25" s="114">
        <v>41591</v>
      </c>
      <c r="D25" s="114">
        <v>34417</v>
      </c>
      <c r="E25" s="114">
        <v>56087</v>
      </c>
      <c r="F25" s="114">
        <v>19184</v>
      </c>
      <c r="G25" s="114">
        <v>11232</v>
      </c>
      <c r="H25" s="114">
        <v>21855</v>
      </c>
      <c r="I25" s="115">
        <v>20393</v>
      </c>
      <c r="J25" s="114">
        <v>13921</v>
      </c>
      <c r="K25" s="114">
        <v>6472</v>
      </c>
      <c r="L25" s="423">
        <v>3513</v>
      </c>
      <c r="M25" s="424">
        <v>5396</v>
      </c>
    </row>
    <row r="26" spans="1:13" ht="15" customHeight="1" x14ac:dyDescent="0.2">
      <c r="A26" s="422" t="s">
        <v>394</v>
      </c>
      <c r="B26" s="115">
        <v>76575</v>
      </c>
      <c r="C26" s="114">
        <v>42019</v>
      </c>
      <c r="D26" s="114">
        <v>34556</v>
      </c>
      <c r="E26" s="114">
        <v>56524</v>
      </c>
      <c r="F26" s="114">
        <v>19315</v>
      </c>
      <c r="G26" s="114">
        <v>10868</v>
      </c>
      <c r="H26" s="114">
        <v>22374</v>
      </c>
      <c r="I26" s="115">
        <v>20340</v>
      </c>
      <c r="J26" s="114">
        <v>13837</v>
      </c>
      <c r="K26" s="114">
        <v>6503</v>
      </c>
      <c r="L26" s="423">
        <v>5855</v>
      </c>
      <c r="M26" s="424">
        <v>5355</v>
      </c>
    </row>
    <row r="27" spans="1:13" ht="11.1" customHeight="1" x14ac:dyDescent="0.2">
      <c r="A27" s="422" t="s">
        <v>388</v>
      </c>
      <c r="B27" s="115">
        <v>77558</v>
      </c>
      <c r="C27" s="114">
        <v>42731</v>
      </c>
      <c r="D27" s="114">
        <v>34827</v>
      </c>
      <c r="E27" s="114">
        <v>57316</v>
      </c>
      <c r="F27" s="114">
        <v>19518</v>
      </c>
      <c r="G27" s="114">
        <v>10630</v>
      </c>
      <c r="H27" s="114">
        <v>23080</v>
      </c>
      <c r="I27" s="115">
        <v>20601</v>
      </c>
      <c r="J27" s="114">
        <v>13831</v>
      </c>
      <c r="K27" s="114">
        <v>6770</v>
      </c>
      <c r="L27" s="423">
        <v>4691</v>
      </c>
      <c r="M27" s="424">
        <v>3872</v>
      </c>
    </row>
    <row r="28" spans="1:13" ht="11.1" customHeight="1" x14ac:dyDescent="0.2">
      <c r="A28" s="422" t="s">
        <v>389</v>
      </c>
      <c r="B28" s="115">
        <v>78815</v>
      </c>
      <c r="C28" s="114">
        <v>43359</v>
      </c>
      <c r="D28" s="114">
        <v>35456</v>
      </c>
      <c r="E28" s="114">
        <v>58804</v>
      </c>
      <c r="F28" s="114">
        <v>19943</v>
      </c>
      <c r="G28" s="114">
        <v>11456</v>
      </c>
      <c r="H28" s="114">
        <v>23389</v>
      </c>
      <c r="I28" s="115">
        <v>20785</v>
      </c>
      <c r="J28" s="114">
        <v>13722</v>
      </c>
      <c r="K28" s="114">
        <v>7063</v>
      </c>
      <c r="L28" s="423">
        <v>6999</v>
      </c>
      <c r="M28" s="424">
        <v>5970</v>
      </c>
    </row>
    <row r="29" spans="1:13" s="110" customFormat="1" ht="11.1" customHeight="1" x14ac:dyDescent="0.2">
      <c r="A29" s="422" t="s">
        <v>390</v>
      </c>
      <c r="B29" s="115">
        <v>76963</v>
      </c>
      <c r="C29" s="114">
        <v>41702</v>
      </c>
      <c r="D29" s="114">
        <v>35261</v>
      </c>
      <c r="E29" s="114">
        <v>56981</v>
      </c>
      <c r="F29" s="114">
        <v>19971</v>
      </c>
      <c r="G29" s="114">
        <v>10907</v>
      </c>
      <c r="H29" s="114">
        <v>23125</v>
      </c>
      <c r="I29" s="115">
        <v>20835</v>
      </c>
      <c r="J29" s="114">
        <v>13911</v>
      </c>
      <c r="K29" s="114">
        <v>6924</v>
      </c>
      <c r="L29" s="423">
        <v>3543</v>
      </c>
      <c r="M29" s="424">
        <v>5488</v>
      </c>
    </row>
    <row r="30" spans="1:13" ht="15" customHeight="1" x14ac:dyDescent="0.2">
      <c r="A30" s="422" t="s">
        <v>395</v>
      </c>
      <c r="B30" s="115">
        <v>77548</v>
      </c>
      <c r="C30" s="114">
        <v>42079</v>
      </c>
      <c r="D30" s="114">
        <v>35469</v>
      </c>
      <c r="E30" s="114">
        <v>57194</v>
      </c>
      <c r="F30" s="114">
        <v>20345</v>
      </c>
      <c r="G30" s="114">
        <v>10559</v>
      </c>
      <c r="H30" s="114">
        <v>23573</v>
      </c>
      <c r="I30" s="115">
        <v>20310</v>
      </c>
      <c r="J30" s="114">
        <v>13454</v>
      </c>
      <c r="K30" s="114">
        <v>6856</v>
      </c>
      <c r="L30" s="423">
        <v>5987</v>
      </c>
      <c r="M30" s="424">
        <v>5485</v>
      </c>
    </row>
    <row r="31" spans="1:13" ht="11.1" customHeight="1" x14ac:dyDescent="0.2">
      <c r="A31" s="422" t="s">
        <v>388</v>
      </c>
      <c r="B31" s="115">
        <v>78679</v>
      </c>
      <c r="C31" s="114">
        <v>43087</v>
      </c>
      <c r="D31" s="114">
        <v>35592</v>
      </c>
      <c r="E31" s="114">
        <v>58071</v>
      </c>
      <c r="F31" s="114">
        <v>20600</v>
      </c>
      <c r="G31" s="114">
        <v>10466</v>
      </c>
      <c r="H31" s="114">
        <v>24197</v>
      </c>
      <c r="I31" s="115">
        <v>20498</v>
      </c>
      <c r="J31" s="114">
        <v>13516</v>
      </c>
      <c r="K31" s="114">
        <v>6982</v>
      </c>
      <c r="L31" s="423">
        <v>6350</v>
      </c>
      <c r="M31" s="424">
        <v>5270</v>
      </c>
    </row>
    <row r="32" spans="1:13" ht="11.1" customHeight="1" x14ac:dyDescent="0.2">
      <c r="A32" s="422" t="s">
        <v>389</v>
      </c>
      <c r="B32" s="115">
        <v>80133</v>
      </c>
      <c r="C32" s="114">
        <v>43799</v>
      </c>
      <c r="D32" s="114">
        <v>36334</v>
      </c>
      <c r="E32" s="114">
        <v>59217</v>
      </c>
      <c r="F32" s="114">
        <v>20913</v>
      </c>
      <c r="G32" s="114">
        <v>11381</v>
      </c>
      <c r="H32" s="114">
        <v>24508</v>
      </c>
      <c r="I32" s="115">
        <v>20727</v>
      </c>
      <c r="J32" s="114">
        <v>13336</v>
      </c>
      <c r="K32" s="114">
        <v>7391</v>
      </c>
      <c r="L32" s="423">
        <v>7467</v>
      </c>
      <c r="M32" s="424">
        <v>6156</v>
      </c>
    </row>
    <row r="33" spans="1:13" s="110" customFormat="1" ht="11.1" customHeight="1" x14ac:dyDescent="0.2">
      <c r="A33" s="422" t="s">
        <v>390</v>
      </c>
      <c r="B33" s="115">
        <v>78722</v>
      </c>
      <c r="C33" s="114">
        <v>42535</v>
      </c>
      <c r="D33" s="114">
        <v>36187</v>
      </c>
      <c r="E33" s="114">
        <v>57756</v>
      </c>
      <c r="F33" s="114">
        <v>20965</v>
      </c>
      <c r="G33" s="114">
        <v>10849</v>
      </c>
      <c r="H33" s="114">
        <v>24324</v>
      </c>
      <c r="I33" s="115">
        <v>20745</v>
      </c>
      <c r="J33" s="114">
        <v>13491</v>
      </c>
      <c r="K33" s="114">
        <v>7254</v>
      </c>
      <c r="L33" s="423">
        <v>3949</v>
      </c>
      <c r="M33" s="424">
        <v>5368</v>
      </c>
    </row>
    <row r="34" spans="1:13" ht="15" customHeight="1" x14ac:dyDescent="0.2">
      <c r="A34" s="422" t="s">
        <v>396</v>
      </c>
      <c r="B34" s="115">
        <v>79666</v>
      </c>
      <c r="C34" s="114">
        <v>43314</v>
      </c>
      <c r="D34" s="114">
        <v>36352</v>
      </c>
      <c r="E34" s="114">
        <v>58425</v>
      </c>
      <c r="F34" s="114">
        <v>21241</v>
      </c>
      <c r="G34" s="114">
        <v>10514</v>
      </c>
      <c r="H34" s="114">
        <v>24944</v>
      </c>
      <c r="I34" s="115">
        <v>20764</v>
      </c>
      <c r="J34" s="114">
        <v>13399</v>
      </c>
      <c r="K34" s="114">
        <v>7365</v>
      </c>
      <c r="L34" s="423">
        <v>6277</v>
      </c>
      <c r="M34" s="424">
        <v>5569</v>
      </c>
    </row>
    <row r="35" spans="1:13" ht="11.1" customHeight="1" x14ac:dyDescent="0.2">
      <c r="A35" s="422" t="s">
        <v>388</v>
      </c>
      <c r="B35" s="115">
        <v>80661</v>
      </c>
      <c r="C35" s="114">
        <v>44210</v>
      </c>
      <c r="D35" s="114">
        <v>36451</v>
      </c>
      <c r="E35" s="114">
        <v>59103</v>
      </c>
      <c r="F35" s="114">
        <v>21558</v>
      </c>
      <c r="G35" s="114">
        <v>10357</v>
      </c>
      <c r="H35" s="114">
        <v>25551</v>
      </c>
      <c r="I35" s="115">
        <v>20876</v>
      </c>
      <c r="J35" s="114">
        <v>13313</v>
      </c>
      <c r="K35" s="114">
        <v>7563</v>
      </c>
      <c r="L35" s="423">
        <v>5199</v>
      </c>
      <c r="M35" s="424">
        <v>4191</v>
      </c>
    </row>
    <row r="36" spans="1:13" ht="11.1" customHeight="1" x14ac:dyDescent="0.2">
      <c r="A36" s="422" t="s">
        <v>389</v>
      </c>
      <c r="B36" s="115">
        <v>82589</v>
      </c>
      <c r="C36" s="114">
        <v>45288</v>
      </c>
      <c r="D36" s="114">
        <v>37301</v>
      </c>
      <c r="E36" s="114">
        <v>60747</v>
      </c>
      <c r="F36" s="114">
        <v>21842</v>
      </c>
      <c r="G36" s="114">
        <v>11414</v>
      </c>
      <c r="H36" s="114">
        <v>25967</v>
      </c>
      <c r="I36" s="115">
        <v>21060</v>
      </c>
      <c r="J36" s="114">
        <v>13290</v>
      </c>
      <c r="K36" s="114">
        <v>7770</v>
      </c>
      <c r="L36" s="423">
        <v>7870</v>
      </c>
      <c r="M36" s="424">
        <v>6328</v>
      </c>
    </row>
    <row r="37" spans="1:13" s="110" customFormat="1" ht="11.1" customHeight="1" x14ac:dyDescent="0.2">
      <c r="A37" s="422" t="s">
        <v>390</v>
      </c>
      <c r="B37" s="115">
        <v>81399</v>
      </c>
      <c r="C37" s="114">
        <v>44123</v>
      </c>
      <c r="D37" s="114">
        <v>37276</v>
      </c>
      <c r="E37" s="114">
        <v>59515</v>
      </c>
      <c r="F37" s="114">
        <v>21884</v>
      </c>
      <c r="G37" s="114">
        <v>11002</v>
      </c>
      <c r="H37" s="114">
        <v>25830</v>
      </c>
      <c r="I37" s="115">
        <v>21080</v>
      </c>
      <c r="J37" s="114">
        <v>13295</v>
      </c>
      <c r="K37" s="114">
        <v>7785</v>
      </c>
      <c r="L37" s="423">
        <v>4004</v>
      </c>
      <c r="M37" s="424">
        <v>5171</v>
      </c>
    </row>
    <row r="38" spans="1:13" ht="15" customHeight="1" x14ac:dyDescent="0.2">
      <c r="A38" s="425" t="s">
        <v>397</v>
      </c>
      <c r="B38" s="115">
        <v>82110</v>
      </c>
      <c r="C38" s="114">
        <v>44714</v>
      </c>
      <c r="D38" s="114">
        <v>37396</v>
      </c>
      <c r="E38" s="114">
        <v>60015</v>
      </c>
      <c r="F38" s="114">
        <v>22095</v>
      </c>
      <c r="G38" s="114">
        <v>10740</v>
      </c>
      <c r="H38" s="114">
        <v>26241</v>
      </c>
      <c r="I38" s="115">
        <v>21044</v>
      </c>
      <c r="J38" s="114">
        <v>13168</v>
      </c>
      <c r="K38" s="114">
        <v>7876</v>
      </c>
      <c r="L38" s="423">
        <v>7024</v>
      </c>
      <c r="M38" s="424">
        <v>6240</v>
      </c>
    </row>
    <row r="39" spans="1:13" ht="11.1" customHeight="1" x14ac:dyDescent="0.2">
      <c r="A39" s="422" t="s">
        <v>388</v>
      </c>
      <c r="B39" s="115">
        <v>83055</v>
      </c>
      <c r="C39" s="114">
        <v>45462</v>
      </c>
      <c r="D39" s="114">
        <v>37593</v>
      </c>
      <c r="E39" s="114">
        <v>60726</v>
      </c>
      <c r="F39" s="114">
        <v>22329</v>
      </c>
      <c r="G39" s="114">
        <v>10543</v>
      </c>
      <c r="H39" s="114">
        <v>26841</v>
      </c>
      <c r="I39" s="115">
        <v>21359</v>
      </c>
      <c r="J39" s="114">
        <v>13275</v>
      </c>
      <c r="K39" s="114">
        <v>8084</v>
      </c>
      <c r="L39" s="423">
        <v>5243</v>
      </c>
      <c r="M39" s="424">
        <v>4237</v>
      </c>
    </row>
    <row r="40" spans="1:13" ht="11.1" customHeight="1" x14ac:dyDescent="0.2">
      <c r="A40" s="425" t="s">
        <v>389</v>
      </c>
      <c r="B40" s="115">
        <v>84674</v>
      </c>
      <c r="C40" s="114">
        <v>46430</v>
      </c>
      <c r="D40" s="114">
        <v>38244</v>
      </c>
      <c r="E40" s="114">
        <v>62013</v>
      </c>
      <c r="F40" s="114">
        <v>22661</v>
      </c>
      <c r="G40" s="114">
        <v>11437</v>
      </c>
      <c r="H40" s="114">
        <v>27186</v>
      </c>
      <c r="I40" s="115">
        <v>21518</v>
      </c>
      <c r="J40" s="114">
        <v>13094</v>
      </c>
      <c r="K40" s="114">
        <v>8424</v>
      </c>
      <c r="L40" s="423">
        <v>7978</v>
      </c>
      <c r="M40" s="424">
        <v>6609</v>
      </c>
    </row>
    <row r="41" spans="1:13" s="110" customFormat="1" ht="11.1" customHeight="1" x14ac:dyDescent="0.2">
      <c r="A41" s="422" t="s">
        <v>390</v>
      </c>
      <c r="B41" s="115">
        <v>83425</v>
      </c>
      <c r="C41" s="114">
        <v>45298</v>
      </c>
      <c r="D41" s="114">
        <v>38127</v>
      </c>
      <c r="E41" s="114">
        <v>60774</v>
      </c>
      <c r="F41" s="114">
        <v>22651</v>
      </c>
      <c r="G41" s="114">
        <v>10978</v>
      </c>
      <c r="H41" s="114">
        <v>27055</v>
      </c>
      <c r="I41" s="115">
        <v>21504</v>
      </c>
      <c r="J41" s="114">
        <v>13149</v>
      </c>
      <c r="K41" s="114">
        <v>8355</v>
      </c>
      <c r="L41" s="423">
        <v>4206</v>
      </c>
      <c r="M41" s="424">
        <v>5463</v>
      </c>
    </row>
    <row r="42" spans="1:13" ht="15" customHeight="1" x14ac:dyDescent="0.2">
      <c r="A42" s="422" t="s">
        <v>398</v>
      </c>
      <c r="B42" s="115">
        <v>84197</v>
      </c>
      <c r="C42" s="114">
        <v>45834</v>
      </c>
      <c r="D42" s="114">
        <v>38363</v>
      </c>
      <c r="E42" s="114">
        <v>61249</v>
      </c>
      <c r="F42" s="114">
        <v>22948</v>
      </c>
      <c r="G42" s="114">
        <v>10734</v>
      </c>
      <c r="H42" s="114">
        <v>27398</v>
      </c>
      <c r="I42" s="115">
        <v>21336</v>
      </c>
      <c r="J42" s="114">
        <v>12901</v>
      </c>
      <c r="K42" s="114">
        <v>8435</v>
      </c>
      <c r="L42" s="423">
        <v>6760</v>
      </c>
      <c r="M42" s="424">
        <v>6083</v>
      </c>
    </row>
    <row r="43" spans="1:13" ht="11.1" customHeight="1" x14ac:dyDescent="0.2">
      <c r="A43" s="422" t="s">
        <v>388</v>
      </c>
      <c r="B43" s="115">
        <v>85184</v>
      </c>
      <c r="C43" s="114">
        <v>46781</v>
      </c>
      <c r="D43" s="114">
        <v>38403</v>
      </c>
      <c r="E43" s="114">
        <v>61963</v>
      </c>
      <c r="F43" s="114">
        <v>23221</v>
      </c>
      <c r="G43" s="114">
        <v>10534</v>
      </c>
      <c r="H43" s="114">
        <v>27995</v>
      </c>
      <c r="I43" s="115">
        <v>21569</v>
      </c>
      <c r="J43" s="114">
        <v>12960</v>
      </c>
      <c r="K43" s="114">
        <v>8609</v>
      </c>
      <c r="L43" s="423">
        <v>5874</v>
      </c>
      <c r="M43" s="424">
        <v>4920</v>
      </c>
    </row>
    <row r="44" spans="1:13" ht="11.1" customHeight="1" x14ac:dyDescent="0.2">
      <c r="A44" s="422" t="s">
        <v>389</v>
      </c>
      <c r="B44" s="115">
        <v>86955</v>
      </c>
      <c r="C44" s="114">
        <v>47840</v>
      </c>
      <c r="D44" s="114">
        <v>39115</v>
      </c>
      <c r="E44" s="114">
        <v>63374</v>
      </c>
      <c r="F44" s="114">
        <v>23581</v>
      </c>
      <c r="G44" s="114">
        <v>11511</v>
      </c>
      <c r="H44" s="114">
        <v>28357</v>
      </c>
      <c r="I44" s="115">
        <v>21580</v>
      </c>
      <c r="J44" s="114">
        <v>12745</v>
      </c>
      <c r="K44" s="114">
        <v>8835</v>
      </c>
      <c r="L44" s="423">
        <v>8790</v>
      </c>
      <c r="M44" s="424">
        <v>7313</v>
      </c>
    </row>
    <row r="45" spans="1:13" s="110" customFormat="1" ht="11.1" customHeight="1" x14ac:dyDescent="0.2">
      <c r="A45" s="422" t="s">
        <v>390</v>
      </c>
      <c r="B45" s="115">
        <v>85800</v>
      </c>
      <c r="C45" s="114">
        <v>46807</v>
      </c>
      <c r="D45" s="114">
        <v>38993</v>
      </c>
      <c r="E45" s="114">
        <v>62236</v>
      </c>
      <c r="F45" s="114">
        <v>23564</v>
      </c>
      <c r="G45" s="114">
        <v>11074</v>
      </c>
      <c r="H45" s="114">
        <v>28229</v>
      </c>
      <c r="I45" s="115">
        <v>21587</v>
      </c>
      <c r="J45" s="114">
        <v>12875</v>
      </c>
      <c r="K45" s="114">
        <v>8712</v>
      </c>
      <c r="L45" s="423">
        <v>4395</v>
      </c>
      <c r="M45" s="424">
        <v>5676</v>
      </c>
    </row>
    <row r="46" spans="1:13" ht="15" customHeight="1" x14ac:dyDescent="0.2">
      <c r="A46" s="422" t="s">
        <v>399</v>
      </c>
      <c r="B46" s="115">
        <v>86215</v>
      </c>
      <c r="C46" s="114">
        <v>47203</v>
      </c>
      <c r="D46" s="114">
        <v>39012</v>
      </c>
      <c r="E46" s="114">
        <v>62447</v>
      </c>
      <c r="F46" s="114">
        <v>23768</v>
      </c>
      <c r="G46" s="114">
        <v>10804</v>
      </c>
      <c r="H46" s="114">
        <v>28586</v>
      </c>
      <c r="I46" s="115">
        <v>21467</v>
      </c>
      <c r="J46" s="114">
        <v>12722</v>
      </c>
      <c r="K46" s="114">
        <v>8745</v>
      </c>
      <c r="L46" s="423">
        <v>6760</v>
      </c>
      <c r="M46" s="424">
        <v>6329</v>
      </c>
    </row>
    <row r="47" spans="1:13" ht="11.1" customHeight="1" x14ac:dyDescent="0.2">
      <c r="A47" s="422" t="s">
        <v>388</v>
      </c>
      <c r="B47" s="115">
        <v>86809</v>
      </c>
      <c r="C47" s="114">
        <v>47765</v>
      </c>
      <c r="D47" s="114">
        <v>39044</v>
      </c>
      <c r="E47" s="114">
        <v>62780</v>
      </c>
      <c r="F47" s="114">
        <v>24029</v>
      </c>
      <c r="G47" s="114">
        <v>10563</v>
      </c>
      <c r="H47" s="114">
        <v>29077</v>
      </c>
      <c r="I47" s="115">
        <v>21652</v>
      </c>
      <c r="J47" s="114">
        <v>12601</v>
      </c>
      <c r="K47" s="114">
        <v>9051</v>
      </c>
      <c r="L47" s="423">
        <v>5554</v>
      </c>
      <c r="M47" s="424">
        <v>5044</v>
      </c>
    </row>
    <row r="48" spans="1:13" ht="11.1" customHeight="1" x14ac:dyDescent="0.2">
      <c r="A48" s="422" t="s">
        <v>389</v>
      </c>
      <c r="B48" s="115">
        <v>88178</v>
      </c>
      <c r="C48" s="114">
        <v>48481</v>
      </c>
      <c r="D48" s="114">
        <v>39697</v>
      </c>
      <c r="E48" s="114">
        <v>63793</v>
      </c>
      <c r="F48" s="114">
        <v>24385</v>
      </c>
      <c r="G48" s="114">
        <v>11484</v>
      </c>
      <c r="H48" s="114">
        <v>29355</v>
      </c>
      <c r="I48" s="115">
        <v>21630</v>
      </c>
      <c r="J48" s="114">
        <v>12432</v>
      </c>
      <c r="K48" s="114">
        <v>9198</v>
      </c>
      <c r="L48" s="423">
        <v>8123</v>
      </c>
      <c r="M48" s="424">
        <v>6875</v>
      </c>
    </row>
    <row r="49" spans="1:17" s="110" customFormat="1" ht="11.1" customHeight="1" x14ac:dyDescent="0.2">
      <c r="A49" s="422" t="s">
        <v>390</v>
      </c>
      <c r="B49" s="115">
        <v>86900</v>
      </c>
      <c r="C49" s="114">
        <v>47353</v>
      </c>
      <c r="D49" s="114">
        <v>39547</v>
      </c>
      <c r="E49" s="114">
        <v>62438</v>
      </c>
      <c r="F49" s="114">
        <v>24462</v>
      </c>
      <c r="G49" s="114">
        <v>11034</v>
      </c>
      <c r="H49" s="114">
        <v>29121</v>
      </c>
      <c r="I49" s="115">
        <v>21596</v>
      </c>
      <c r="J49" s="114">
        <v>12438</v>
      </c>
      <c r="K49" s="114">
        <v>9158</v>
      </c>
      <c r="L49" s="423">
        <v>4241</v>
      </c>
      <c r="M49" s="424">
        <v>5508</v>
      </c>
    </row>
    <row r="50" spans="1:17" ht="15" customHeight="1" x14ac:dyDescent="0.2">
      <c r="A50" s="422" t="s">
        <v>400</v>
      </c>
      <c r="B50" s="143">
        <v>86881</v>
      </c>
      <c r="C50" s="144">
        <v>47475</v>
      </c>
      <c r="D50" s="144">
        <v>39406</v>
      </c>
      <c r="E50" s="144">
        <v>62409</v>
      </c>
      <c r="F50" s="144">
        <v>24472</v>
      </c>
      <c r="G50" s="144">
        <v>10689</v>
      </c>
      <c r="H50" s="144">
        <v>29280</v>
      </c>
      <c r="I50" s="143">
        <v>20945</v>
      </c>
      <c r="J50" s="144">
        <v>12013</v>
      </c>
      <c r="K50" s="144">
        <v>8932</v>
      </c>
      <c r="L50" s="426">
        <v>6426</v>
      </c>
      <c r="M50" s="427">
        <v>6601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0.77248738618569857</v>
      </c>
      <c r="C6" s="480">
        <f>'Tabelle 3.3'!J11</f>
        <v>-2.4316392602599337</v>
      </c>
      <c r="D6" s="481">
        <f t="shared" ref="D6:E9" si="0">IF(OR(AND(B6&gt;=-50,B6&lt;=50),ISNUMBER(B6)=FALSE),B6,"")</f>
        <v>0.77248738618569857</v>
      </c>
      <c r="E6" s="481">
        <f t="shared" si="0"/>
        <v>-2.4316392602599337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0.77248738618569857</v>
      </c>
      <c r="C14" s="480">
        <f>'Tabelle 3.3'!J11</f>
        <v>-2.4316392602599337</v>
      </c>
      <c r="D14" s="481">
        <f>IF(OR(AND(B14&gt;=-50,B14&lt;=50),ISNUMBER(B14)=FALSE),B14,"")</f>
        <v>0.77248738618569857</v>
      </c>
      <c r="E14" s="481">
        <f>IF(OR(AND(C14&gt;=-50,C14&lt;=50),ISNUMBER(C14)=FALSE),C14,"")</f>
        <v>-2.4316392602599337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5.1460361613351875</v>
      </c>
      <c r="C15" s="480">
        <f>'Tabelle 3.3'!J12</f>
        <v>15.74585635359116</v>
      </c>
      <c r="D15" s="481">
        <f t="shared" ref="D15:E45" si="3">IF(OR(AND(B15&gt;=-50,B15&lt;=50),ISNUMBER(B15)=FALSE),B15,"")</f>
        <v>5.1460361613351875</v>
      </c>
      <c r="E15" s="481">
        <f t="shared" si="3"/>
        <v>15.74585635359116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0.56550424128180965</v>
      </c>
      <c r="C16" s="480">
        <f>'Tabelle 3.3'!J13</f>
        <v>12.834224598930481</v>
      </c>
      <c r="D16" s="481">
        <f t="shared" si="3"/>
        <v>0.56550424128180965</v>
      </c>
      <c r="E16" s="481">
        <f t="shared" si="3"/>
        <v>12.834224598930481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-0.97550401040537615</v>
      </c>
      <c r="C17" s="480">
        <f>'Tabelle 3.3'!J14</f>
        <v>-4.4425087108013939</v>
      </c>
      <c r="D17" s="481">
        <f t="shared" si="3"/>
        <v>-0.97550401040537615</v>
      </c>
      <c r="E17" s="481">
        <f t="shared" si="3"/>
        <v>-4.4425087108013939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-2.9688273132112815</v>
      </c>
      <c r="C18" s="480">
        <f>'Tabelle 3.3'!J15</f>
        <v>-6.5420560747663554</v>
      </c>
      <c r="D18" s="481">
        <f t="shared" si="3"/>
        <v>-2.9688273132112815</v>
      </c>
      <c r="E18" s="481">
        <f t="shared" si="3"/>
        <v>-6.5420560747663554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-0.97304947809164355</v>
      </c>
      <c r="C19" s="480">
        <f>'Tabelle 3.3'!J16</f>
        <v>-4.342723004694836</v>
      </c>
      <c r="D19" s="481">
        <f t="shared" si="3"/>
        <v>-0.97304947809164355</v>
      </c>
      <c r="E19" s="481">
        <f t="shared" si="3"/>
        <v>-4.342723004694836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0.22458451864051504</v>
      </c>
      <c r="C20" s="480">
        <f>'Tabelle 3.3'!J17</f>
        <v>1.3368983957219251</v>
      </c>
      <c r="D20" s="481">
        <f t="shared" si="3"/>
        <v>0.22458451864051504</v>
      </c>
      <c r="E20" s="481">
        <f t="shared" si="3"/>
        <v>1.3368983957219251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1.9597989949748744</v>
      </c>
      <c r="C21" s="480">
        <f>'Tabelle 3.3'!J18</f>
        <v>4.3570669500531354</v>
      </c>
      <c r="D21" s="481">
        <f t="shared" si="3"/>
        <v>1.9597989949748744</v>
      </c>
      <c r="E21" s="481">
        <f t="shared" si="3"/>
        <v>4.3570669500531354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-1.2644889357218125</v>
      </c>
      <c r="C22" s="480">
        <f>'Tabelle 3.3'!J19</f>
        <v>-0.49397962334053719</v>
      </c>
      <c r="D22" s="481">
        <f t="shared" si="3"/>
        <v>-1.2644889357218125</v>
      </c>
      <c r="E22" s="481">
        <f t="shared" si="3"/>
        <v>-0.49397962334053719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-2.1733073279465032</v>
      </c>
      <c r="C23" s="480">
        <f>'Tabelle 3.3'!J20</f>
        <v>-7.7498300475866762</v>
      </c>
      <c r="D23" s="481">
        <f t="shared" si="3"/>
        <v>-2.1733073279465032</v>
      </c>
      <c r="E23" s="481">
        <f t="shared" si="3"/>
        <v>-7.7498300475866762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7.0389761489237932</v>
      </c>
      <c r="C24" s="480">
        <f>'Tabelle 3.3'!J21</f>
        <v>-8.5910652920962196</v>
      </c>
      <c r="D24" s="481">
        <f t="shared" si="3"/>
        <v>7.0389761489237932</v>
      </c>
      <c r="E24" s="481">
        <f t="shared" si="3"/>
        <v>-8.5910652920962196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6.8620443173695493</v>
      </c>
      <c r="C25" s="480">
        <f>'Tabelle 3.3'!J22</f>
        <v>0</v>
      </c>
      <c r="D25" s="481">
        <f t="shared" si="3"/>
        <v>6.8620443173695493</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0.15447991761071062</v>
      </c>
      <c r="C26" s="480">
        <f>'Tabelle 3.3'!J23</f>
        <v>0.81967213114754101</v>
      </c>
      <c r="D26" s="481">
        <f t="shared" si="3"/>
        <v>0.15447991761071062</v>
      </c>
      <c r="E26" s="481">
        <f t="shared" si="3"/>
        <v>0.81967213114754101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11.709874745120885</v>
      </c>
      <c r="C27" s="480">
        <f>'Tabelle 3.3'!J24</f>
        <v>-1.1164274322169059</v>
      </c>
      <c r="D27" s="481">
        <f t="shared" si="3"/>
        <v>11.709874745120885</v>
      </c>
      <c r="E27" s="481">
        <f t="shared" si="3"/>
        <v>-1.1164274322169059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16.607414931437276</v>
      </c>
      <c r="C28" s="480">
        <f>'Tabelle 3.3'!J25</f>
        <v>3.1266846361185983</v>
      </c>
      <c r="D28" s="481">
        <f t="shared" si="3"/>
        <v>16.607414931437276</v>
      </c>
      <c r="E28" s="481">
        <f t="shared" si="3"/>
        <v>3.1266846361185983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-14.485165794066317</v>
      </c>
      <c r="C29" s="480">
        <f>'Tabelle 3.3'!J26</f>
        <v>-16.455696202531644</v>
      </c>
      <c r="D29" s="481">
        <f t="shared" si="3"/>
        <v>-14.485165794066317</v>
      </c>
      <c r="E29" s="481">
        <f t="shared" si="3"/>
        <v>-16.455696202531644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1.9921802271457829</v>
      </c>
      <c r="C30" s="480">
        <f>'Tabelle 3.3'!J27</f>
        <v>-5.0314465408805029</v>
      </c>
      <c r="D30" s="481">
        <f t="shared" si="3"/>
        <v>1.9921802271457829</v>
      </c>
      <c r="E30" s="481">
        <f t="shared" si="3"/>
        <v>-5.0314465408805029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1.4505893019038985</v>
      </c>
      <c r="C31" s="480">
        <f>'Tabelle 3.3'!J28</f>
        <v>5.942622950819672</v>
      </c>
      <c r="D31" s="481">
        <f t="shared" si="3"/>
        <v>1.4505893019038985</v>
      </c>
      <c r="E31" s="481">
        <f t="shared" si="3"/>
        <v>5.942622950819672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1.1696843454574588</v>
      </c>
      <c r="C32" s="480">
        <f>'Tabelle 3.3'!J29</f>
        <v>4.1152263374485596</v>
      </c>
      <c r="D32" s="481">
        <f t="shared" si="3"/>
        <v>1.1696843454574588</v>
      </c>
      <c r="E32" s="481">
        <f t="shared" si="3"/>
        <v>4.1152263374485596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1.8236600063431652</v>
      </c>
      <c r="C33" s="480">
        <f>'Tabelle 3.3'!J30</f>
        <v>-3.8262668045501553</v>
      </c>
      <c r="D33" s="481">
        <f t="shared" si="3"/>
        <v>1.8236600063431652</v>
      </c>
      <c r="E33" s="481">
        <f t="shared" si="3"/>
        <v>-3.8262668045501553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-0.31113876789047917</v>
      </c>
      <c r="C34" s="480">
        <f>'Tabelle 3.3'!J31</f>
        <v>-4.3078412391093899</v>
      </c>
      <c r="D34" s="481">
        <f t="shared" si="3"/>
        <v>-0.31113876789047917</v>
      </c>
      <c r="E34" s="481">
        <f t="shared" si="3"/>
        <v>-4.3078412391093899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5.1460361613351875</v>
      </c>
      <c r="C37" s="480">
        <f>'Tabelle 3.3'!J34</f>
        <v>15.74585635359116</v>
      </c>
      <c r="D37" s="481">
        <f t="shared" si="3"/>
        <v>5.1460361613351875</v>
      </c>
      <c r="E37" s="481">
        <f t="shared" si="3"/>
        <v>15.74585635359116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-0.42352127690224439</v>
      </c>
      <c r="C38" s="480">
        <f>'Tabelle 3.3'!J35</f>
        <v>-1.080607476635514</v>
      </c>
      <c r="D38" s="481">
        <f t="shared" si="3"/>
        <v>-0.42352127690224439</v>
      </c>
      <c r="E38" s="481">
        <f t="shared" si="3"/>
        <v>-1.080607476635514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1.527950065961762</v>
      </c>
      <c r="C39" s="480">
        <f>'Tabelle 3.3'!J36</f>
        <v>-3.0663045937995022</v>
      </c>
      <c r="D39" s="481">
        <f t="shared" si="3"/>
        <v>1.527950065961762</v>
      </c>
      <c r="E39" s="481">
        <f t="shared" si="3"/>
        <v>-3.0663045937995022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1.527950065961762</v>
      </c>
      <c r="C45" s="480">
        <f>'Tabelle 3.3'!J36</f>
        <v>-3.0663045937995022</v>
      </c>
      <c r="D45" s="481">
        <f t="shared" si="3"/>
        <v>1.527950065961762</v>
      </c>
      <c r="E45" s="481">
        <f t="shared" si="3"/>
        <v>-3.0663045937995022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76575</v>
      </c>
      <c r="C51" s="487">
        <v>13837</v>
      </c>
      <c r="D51" s="487">
        <v>6503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77558</v>
      </c>
      <c r="C52" s="487">
        <v>13831</v>
      </c>
      <c r="D52" s="487">
        <v>6770</v>
      </c>
      <c r="E52" s="488">
        <f t="shared" ref="E52:G70" si="11">IF($A$51=37802,IF(COUNTBLANK(B$51:B$70)&gt;0,#N/A,B52/B$51*100),IF(COUNTBLANK(B$51:B$75)&gt;0,#N/A,B52/B$51*100))</f>
        <v>101.28370878223964</v>
      </c>
      <c r="F52" s="488">
        <f t="shared" si="11"/>
        <v>99.956637999566382</v>
      </c>
      <c r="G52" s="488">
        <f t="shared" si="11"/>
        <v>104.10579732431187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78815</v>
      </c>
      <c r="C53" s="487">
        <v>13722</v>
      </c>
      <c r="D53" s="487">
        <v>7063</v>
      </c>
      <c r="E53" s="488">
        <f t="shared" si="11"/>
        <v>102.92523669604962</v>
      </c>
      <c r="F53" s="488">
        <f t="shared" si="11"/>
        <v>99.168894991688944</v>
      </c>
      <c r="G53" s="488">
        <f t="shared" si="11"/>
        <v>108.61141011840689</v>
      </c>
      <c r="H53" s="489">
        <f>IF(ISERROR(L53)=TRUE,IF(MONTH(A53)=MONTH(MAX(A$51:A$75)),A53,""),"")</f>
        <v>41883</v>
      </c>
      <c r="I53" s="488">
        <f t="shared" si="12"/>
        <v>102.92523669604962</v>
      </c>
      <c r="J53" s="488">
        <f t="shared" si="10"/>
        <v>99.168894991688944</v>
      </c>
      <c r="K53" s="488">
        <f t="shared" si="10"/>
        <v>108.61141011840689</v>
      </c>
      <c r="L53" s="488" t="e">
        <f t="shared" si="13"/>
        <v>#N/A</v>
      </c>
    </row>
    <row r="54" spans="1:14" ht="15" customHeight="1" x14ac:dyDescent="0.2">
      <c r="A54" s="490" t="s">
        <v>463</v>
      </c>
      <c r="B54" s="487">
        <v>76963</v>
      </c>
      <c r="C54" s="487">
        <v>13911</v>
      </c>
      <c r="D54" s="487">
        <v>6924</v>
      </c>
      <c r="E54" s="488">
        <f t="shared" si="11"/>
        <v>100.50669278485145</v>
      </c>
      <c r="F54" s="488">
        <f t="shared" si="11"/>
        <v>100.53479800534797</v>
      </c>
      <c r="G54" s="488">
        <f t="shared" si="11"/>
        <v>106.47393510687375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77548</v>
      </c>
      <c r="C55" s="487">
        <v>13454</v>
      </c>
      <c r="D55" s="487">
        <v>6856</v>
      </c>
      <c r="E55" s="488">
        <f t="shared" si="11"/>
        <v>101.27064968984656</v>
      </c>
      <c r="F55" s="488">
        <f t="shared" si="11"/>
        <v>97.232058972320587</v>
      </c>
      <c r="G55" s="488">
        <f t="shared" si="11"/>
        <v>105.42826387821005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78679</v>
      </c>
      <c r="C56" s="487">
        <v>13516</v>
      </c>
      <c r="D56" s="487">
        <v>6982</v>
      </c>
      <c r="E56" s="488">
        <f t="shared" si="11"/>
        <v>102.74763303950377</v>
      </c>
      <c r="F56" s="488">
        <f t="shared" si="11"/>
        <v>97.680132976801332</v>
      </c>
      <c r="G56" s="488">
        <f t="shared" si="11"/>
        <v>107.36583115485161</v>
      </c>
      <c r="H56" s="489" t="str">
        <f t="shared" si="14"/>
        <v/>
      </c>
      <c r="I56" s="488" t="str">
        <f t="shared" si="12"/>
        <v/>
      </c>
      <c r="J56" s="488" t="str">
        <f t="shared" si="10"/>
        <v/>
      </c>
      <c r="K56" s="488" t="str">
        <f t="shared" si="10"/>
        <v/>
      </c>
      <c r="L56" s="488" t="e">
        <f t="shared" si="13"/>
        <v>#N/A</v>
      </c>
    </row>
    <row r="57" spans="1:14" ht="15" customHeight="1" x14ac:dyDescent="0.2">
      <c r="A57" s="490">
        <v>42248</v>
      </c>
      <c r="B57" s="487">
        <v>80133</v>
      </c>
      <c r="C57" s="487">
        <v>13336</v>
      </c>
      <c r="D57" s="487">
        <v>7391</v>
      </c>
      <c r="E57" s="488">
        <f t="shared" si="11"/>
        <v>104.64642507345741</v>
      </c>
      <c r="F57" s="488">
        <f t="shared" si="11"/>
        <v>96.379272963792729</v>
      </c>
      <c r="G57" s="488">
        <f t="shared" si="11"/>
        <v>113.65523604490235</v>
      </c>
      <c r="H57" s="489">
        <f t="shared" si="14"/>
        <v>42248</v>
      </c>
      <c r="I57" s="488">
        <f t="shared" si="12"/>
        <v>104.64642507345741</v>
      </c>
      <c r="J57" s="488">
        <f t="shared" si="10"/>
        <v>96.379272963792729</v>
      </c>
      <c r="K57" s="488">
        <f t="shared" si="10"/>
        <v>113.65523604490235</v>
      </c>
      <c r="L57" s="488" t="e">
        <f t="shared" si="13"/>
        <v>#N/A</v>
      </c>
    </row>
    <row r="58" spans="1:14" ht="15" customHeight="1" x14ac:dyDescent="0.2">
      <c r="A58" s="490" t="s">
        <v>466</v>
      </c>
      <c r="B58" s="487">
        <v>78722</v>
      </c>
      <c r="C58" s="487">
        <v>13491</v>
      </c>
      <c r="D58" s="487">
        <v>7254</v>
      </c>
      <c r="E58" s="488">
        <f t="shared" si="11"/>
        <v>102.80378713679399</v>
      </c>
      <c r="F58" s="488">
        <f t="shared" si="11"/>
        <v>97.49945797499457</v>
      </c>
      <c r="G58" s="488">
        <f t="shared" si="11"/>
        <v>111.54851606950638</v>
      </c>
      <c r="H58" s="489" t="str">
        <f t="shared" si="14"/>
        <v/>
      </c>
      <c r="I58" s="488" t="str">
        <f t="shared" si="12"/>
        <v/>
      </c>
      <c r="J58" s="488" t="str">
        <f t="shared" si="10"/>
        <v/>
      </c>
      <c r="K58" s="488" t="str">
        <f t="shared" si="10"/>
        <v/>
      </c>
      <c r="L58" s="488" t="e">
        <f t="shared" si="13"/>
        <v>#N/A</v>
      </c>
    </row>
    <row r="59" spans="1:14" ht="15" customHeight="1" x14ac:dyDescent="0.2">
      <c r="A59" s="490" t="s">
        <v>467</v>
      </c>
      <c r="B59" s="487">
        <v>79666</v>
      </c>
      <c r="C59" s="487">
        <v>13399</v>
      </c>
      <c r="D59" s="487">
        <v>7365</v>
      </c>
      <c r="E59" s="488">
        <f t="shared" si="11"/>
        <v>104.03656545870061</v>
      </c>
      <c r="F59" s="488">
        <f t="shared" si="11"/>
        <v>96.834573968345737</v>
      </c>
      <c r="G59" s="488">
        <f t="shared" si="11"/>
        <v>113.25542057511917</v>
      </c>
      <c r="H59" s="489" t="str">
        <f t="shared" si="14"/>
        <v/>
      </c>
      <c r="I59" s="488" t="str">
        <f t="shared" si="12"/>
        <v/>
      </c>
      <c r="J59" s="488" t="str">
        <f t="shared" si="10"/>
        <v/>
      </c>
      <c r="K59" s="488" t="str">
        <f t="shared" si="10"/>
        <v/>
      </c>
      <c r="L59" s="488" t="e">
        <f t="shared" si="13"/>
        <v>#N/A</v>
      </c>
    </row>
    <row r="60" spans="1:14" ht="15" customHeight="1" x14ac:dyDescent="0.2">
      <c r="A60" s="490" t="s">
        <v>468</v>
      </c>
      <c r="B60" s="487">
        <v>80661</v>
      </c>
      <c r="C60" s="487">
        <v>13313</v>
      </c>
      <c r="D60" s="487">
        <v>7563</v>
      </c>
      <c r="E60" s="488">
        <f t="shared" si="11"/>
        <v>105.33594515181196</v>
      </c>
      <c r="F60" s="488">
        <f t="shared" si="11"/>
        <v>96.213051962130521</v>
      </c>
      <c r="G60" s="488">
        <f t="shared" si="11"/>
        <v>116.30016915269876</v>
      </c>
      <c r="H60" s="489" t="str">
        <f t="shared" si="14"/>
        <v/>
      </c>
      <c r="I60" s="488" t="str">
        <f t="shared" si="12"/>
        <v/>
      </c>
      <c r="J60" s="488" t="str">
        <f t="shared" si="10"/>
        <v/>
      </c>
      <c r="K60" s="488" t="str">
        <f t="shared" si="10"/>
        <v/>
      </c>
      <c r="L60" s="488" t="e">
        <f t="shared" si="13"/>
        <v>#N/A</v>
      </c>
    </row>
    <row r="61" spans="1:14" ht="15" customHeight="1" x14ac:dyDescent="0.2">
      <c r="A61" s="490">
        <v>42614</v>
      </c>
      <c r="B61" s="487">
        <v>82589</v>
      </c>
      <c r="C61" s="487">
        <v>13290</v>
      </c>
      <c r="D61" s="487">
        <v>7770</v>
      </c>
      <c r="E61" s="488">
        <f t="shared" si="11"/>
        <v>107.85373816519753</v>
      </c>
      <c r="F61" s="488">
        <f t="shared" si="11"/>
        <v>96.046830960468313</v>
      </c>
      <c r="G61" s="488">
        <f t="shared" si="11"/>
        <v>119.48331539289558</v>
      </c>
      <c r="H61" s="489">
        <f t="shared" si="14"/>
        <v>42614</v>
      </c>
      <c r="I61" s="488">
        <f t="shared" si="12"/>
        <v>107.85373816519753</v>
      </c>
      <c r="J61" s="488">
        <f t="shared" si="10"/>
        <v>96.046830960468313</v>
      </c>
      <c r="K61" s="488">
        <f t="shared" si="10"/>
        <v>119.48331539289558</v>
      </c>
      <c r="L61" s="488" t="e">
        <f t="shared" si="13"/>
        <v>#N/A</v>
      </c>
    </row>
    <row r="62" spans="1:14" ht="15" customHeight="1" x14ac:dyDescent="0.2">
      <c r="A62" s="490" t="s">
        <v>469</v>
      </c>
      <c r="B62" s="487">
        <v>81399</v>
      </c>
      <c r="C62" s="487">
        <v>13295</v>
      </c>
      <c r="D62" s="487">
        <v>7785</v>
      </c>
      <c r="E62" s="488">
        <f t="shared" si="11"/>
        <v>106.29970617042115</v>
      </c>
      <c r="F62" s="488">
        <f t="shared" si="11"/>
        <v>96.082965960829654</v>
      </c>
      <c r="G62" s="488">
        <f t="shared" si="11"/>
        <v>119.71397816392435</v>
      </c>
      <c r="H62" s="489" t="str">
        <f t="shared" si="14"/>
        <v/>
      </c>
      <c r="I62" s="488" t="str">
        <f t="shared" si="12"/>
        <v/>
      </c>
      <c r="J62" s="488" t="str">
        <f t="shared" si="10"/>
        <v/>
      </c>
      <c r="K62" s="488" t="str">
        <f t="shared" si="10"/>
        <v/>
      </c>
      <c r="L62" s="488" t="e">
        <f t="shared" si="13"/>
        <v>#N/A</v>
      </c>
    </row>
    <row r="63" spans="1:14" ht="15" customHeight="1" x14ac:dyDescent="0.2">
      <c r="A63" s="490" t="s">
        <v>470</v>
      </c>
      <c r="B63" s="487">
        <v>82110</v>
      </c>
      <c r="C63" s="487">
        <v>13168</v>
      </c>
      <c r="D63" s="487">
        <v>7876</v>
      </c>
      <c r="E63" s="488">
        <f t="shared" si="11"/>
        <v>107.22820763956904</v>
      </c>
      <c r="F63" s="488">
        <f t="shared" si="11"/>
        <v>95.165136951651377</v>
      </c>
      <c r="G63" s="488">
        <f t="shared" si="11"/>
        <v>121.11333230816545</v>
      </c>
      <c r="H63" s="489" t="str">
        <f t="shared" si="14"/>
        <v/>
      </c>
      <c r="I63" s="488" t="str">
        <f t="shared" si="12"/>
        <v/>
      </c>
      <c r="J63" s="488" t="str">
        <f t="shared" si="10"/>
        <v/>
      </c>
      <c r="K63" s="488" t="str">
        <f t="shared" si="10"/>
        <v/>
      </c>
      <c r="L63" s="488" t="e">
        <f t="shared" si="13"/>
        <v>#N/A</v>
      </c>
    </row>
    <row r="64" spans="1:14" ht="15" customHeight="1" x14ac:dyDescent="0.2">
      <c r="A64" s="490" t="s">
        <v>471</v>
      </c>
      <c r="B64" s="487">
        <v>83055</v>
      </c>
      <c r="C64" s="487">
        <v>13275</v>
      </c>
      <c r="D64" s="487">
        <v>8084</v>
      </c>
      <c r="E64" s="488">
        <f t="shared" si="11"/>
        <v>108.46229187071499</v>
      </c>
      <c r="F64" s="488">
        <f t="shared" si="11"/>
        <v>95.938425959384261</v>
      </c>
      <c r="G64" s="488">
        <f t="shared" si="11"/>
        <v>124.31185606643086</v>
      </c>
      <c r="H64" s="489" t="str">
        <f t="shared" si="14"/>
        <v/>
      </c>
      <c r="I64" s="488" t="str">
        <f t="shared" si="12"/>
        <v/>
      </c>
      <c r="J64" s="488" t="str">
        <f t="shared" si="10"/>
        <v/>
      </c>
      <c r="K64" s="488" t="str">
        <f t="shared" si="10"/>
        <v/>
      </c>
      <c r="L64" s="488" t="e">
        <f t="shared" si="13"/>
        <v>#N/A</v>
      </c>
    </row>
    <row r="65" spans="1:12" ht="15" customHeight="1" x14ac:dyDescent="0.2">
      <c r="A65" s="490">
        <v>42979</v>
      </c>
      <c r="B65" s="487">
        <v>84674</v>
      </c>
      <c r="C65" s="487">
        <v>13094</v>
      </c>
      <c r="D65" s="487">
        <v>8424</v>
      </c>
      <c r="E65" s="488">
        <f t="shared" si="11"/>
        <v>110.57655892915443</v>
      </c>
      <c r="F65" s="488">
        <f t="shared" si="11"/>
        <v>94.630338946303397</v>
      </c>
      <c r="G65" s="488">
        <f t="shared" si="11"/>
        <v>129.54021220974934</v>
      </c>
      <c r="H65" s="489">
        <f t="shared" si="14"/>
        <v>42979</v>
      </c>
      <c r="I65" s="488">
        <f t="shared" si="12"/>
        <v>110.57655892915443</v>
      </c>
      <c r="J65" s="488">
        <f t="shared" si="10"/>
        <v>94.630338946303397</v>
      </c>
      <c r="K65" s="488">
        <f t="shared" si="10"/>
        <v>129.54021220974934</v>
      </c>
      <c r="L65" s="488" t="e">
        <f t="shared" si="13"/>
        <v>#N/A</v>
      </c>
    </row>
    <row r="66" spans="1:12" ht="15" customHeight="1" x14ac:dyDescent="0.2">
      <c r="A66" s="490" t="s">
        <v>472</v>
      </c>
      <c r="B66" s="487">
        <v>83425</v>
      </c>
      <c r="C66" s="487">
        <v>13149</v>
      </c>
      <c r="D66" s="487">
        <v>8355</v>
      </c>
      <c r="E66" s="488">
        <f t="shared" si="11"/>
        <v>108.94547828925889</v>
      </c>
      <c r="F66" s="488">
        <f t="shared" si="11"/>
        <v>95.027823950278233</v>
      </c>
      <c r="G66" s="488">
        <f t="shared" si="11"/>
        <v>128.47916346301707</v>
      </c>
      <c r="H66" s="489" t="str">
        <f t="shared" si="14"/>
        <v/>
      </c>
      <c r="I66" s="488" t="str">
        <f t="shared" si="12"/>
        <v/>
      </c>
      <c r="J66" s="488" t="str">
        <f t="shared" si="10"/>
        <v/>
      </c>
      <c r="K66" s="488" t="str">
        <f t="shared" si="10"/>
        <v/>
      </c>
      <c r="L66" s="488" t="e">
        <f t="shared" si="13"/>
        <v>#N/A</v>
      </c>
    </row>
    <row r="67" spans="1:12" ht="15" customHeight="1" x14ac:dyDescent="0.2">
      <c r="A67" s="490" t="s">
        <v>473</v>
      </c>
      <c r="B67" s="487">
        <v>84197</v>
      </c>
      <c r="C67" s="487">
        <v>12901</v>
      </c>
      <c r="D67" s="487">
        <v>8435</v>
      </c>
      <c r="E67" s="488">
        <f t="shared" si="11"/>
        <v>109.95364022200458</v>
      </c>
      <c r="F67" s="488">
        <f t="shared" si="11"/>
        <v>93.235527932355282</v>
      </c>
      <c r="G67" s="488">
        <f t="shared" si="11"/>
        <v>129.70936490850377</v>
      </c>
      <c r="H67" s="489" t="str">
        <f t="shared" si="14"/>
        <v/>
      </c>
      <c r="I67" s="488" t="str">
        <f t="shared" si="12"/>
        <v/>
      </c>
      <c r="J67" s="488" t="str">
        <f t="shared" si="12"/>
        <v/>
      </c>
      <c r="K67" s="488" t="str">
        <f t="shared" si="12"/>
        <v/>
      </c>
      <c r="L67" s="488" t="e">
        <f t="shared" si="13"/>
        <v>#N/A</v>
      </c>
    </row>
    <row r="68" spans="1:12" ht="15" customHeight="1" x14ac:dyDescent="0.2">
      <c r="A68" s="490" t="s">
        <v>474</v>
      </c>
      <c r="B68" s="487">
        <v>85184</v>
      </c>
      <c r="C68" s="487">
        <v>12960</v>
      </c>
      <c r="D68" s="487">
        <v>8609</v>
      </c>
      <c r="E68" s="488">
        <f t="shared" si="11"/>
        <v>111.24257264120143</v>
      </c>
      <c r="F68" s="488">
        <f t="shared" si="11"/>
        <v>93.661920936619211</v>
      </c>
      <c r="G68" s="488">
        <f t="shared" si="11"/>
        <v>132.38505305243734</v>
      </c>
      <c r="H68" s="489" t="str">
        <f t="shared" si="14"/>
        <v/>
      </c>
      <c r="I68" s="488" t="str">
        <f t="shared" si="12"/>
        <v/>
      </c>
      <c r="J68" s="488" t="str">
        <f t="shared" si="12"/>
        <v/>
      </c>
      <c r="K68" s="488" t="str">
        <f t="shared" si="12"/>
        <v/>
      </c>
      <c r="L68" s="488" t="e">
        <f t="shared" si="13"/>
        <v>#N/A</v>
      </c>
    </row>
    <row r="69" spans="1:12" ht="15" customHeight="1" x14ac:dyDescent="0.2">
      <c r="A69" s="490">
        <v>43344</v>
      </c>
      <c r="B69" s="487">
        <v>86955</v>
      </c>
      <c r="C69" s="487">
        <v>12745</v>
      </c>
      <c r="D69" s="487">
        <v>8835</v>
      </c>
      <c r="E69" s="488">
        <f t="shared" si="11"/>
        <v>113.55533790401566</v>
      </c>
      <c r="F69" s="488">
        <f t="shared" si="11"/>
        <v>92.108115921081151</v>
      </c>
      <c r="G69" s="488">
        <f t="shared" si="11"/>
        <v>135.86037213593727</v>
      </c>
      <c r="H69" s="489">
        <f t="shared" si="14"/>
        <v>43344</v>
      </c>
      <c r="I69" s="488">
        <f t="shared" si="12"/>
        <v>113.55533790401566</v>
      </c>
      <c r="J69" s="488">
        <f t="shared" si="12"/>
        <v>92.108115921081151</v>
      </c>
      <c r="K69" s="488">
        <f t="shared" si="12"/>
        <v>135.86037213593727</v>
      </c>
      <c r="L69" s="488" t="e">
        <f t="shared" si="13"/>
        <v>#N/A</v>
      </c>
    </row>
    <row r="70" spans="1:12" ht="15" customHeight="1" x14ac:dyDescent="0.2">
      <c r="A70" s="490" t="s">
        <v>475</v>
      </c>
      <c r="B70" s="487">
        <v>85800</v>
      </c>
      <c r="C70" s="487">
        <v>12875</v>
      </c>
      <c r="D70" s="487">
        <v>8712</v>
      </c>
      <c r="E70" s="488">
        <f t="shared" si="11"/>
        <v>112.04701273261509</v>
      </c>
      <c r="F70" s="488">
        <f t="shared" si="11"/>
        <v>93.047625930476258</v>
      </c>
      <c r="G70" s="488">
        <f t="shared" si="11"/>
        <v>133.96893741350146</v>
      </c>
      <c r="H70" s="489" t="str">
        <f t="shared" si="14"/>
        <v/>
      </c>
      <c r="I70" s="488" t="str">
        <f t="shared" si="12"/>
        <v/>
      </c>
      <c r="J70" s="488" t="str">
        <f t="shared" si="12"/>
        <v/>
      </c>
      <c r="K70" s="488" t="str">
        <f t="shared" si="12"/>
        <v/>
      </c>
      <c r="L70" s="488" t="e">
        <f t="shared" si="13"/>
        <v>#N/A</v>
      </c>
    </row>
    <row r="71" spans="1:12" ht="15" customHeight="1" x14ac:dyDescent="0.2">
      <c r="A71" s="490" t="s">
        <v>476</v>
      </c>
      <c r="B71" s="487">
        <v>86215</v>
      </c>
      <c r="C71" s="487">
        <v>12722</v>
      </c>
      <c r="D71" s="487">
        <v>8745</v>
      </c>
      <c r="E71" s="491">
        <f t="shared" ref="E71:G75" si="15">IF($A$51=37802,IF(COUNTBLANK(B$51:B$70)&gt;0,#N/A,IF(ISBLANK(B71)=FALSE,B71/B$51*100,#N/A)),IF(COUNTBLANK(B$51:B$75)&gt;0,#N/A,B71/B$51*100))</f>
        <v>112.58896506692784</v>
      </c>
      <c r="F71" s="491">
        <f t="shared" si="15"/>
        <v>91.941894919418957</v>
      </c>
      <c r="G71" s="491">
        <f t="shared" si="15"/>
        <v>134.47639550976473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86809</v>
      </c>
      <c r="C72" s="487">
        <v>12601</v>
      </c>
      <c r="D72" s="487">
        <v>9051</v>
      </c>
      <c r="E72" s="491">
        <f t="shared" si="15"/>
        <v>113.36467515507674</v>
      </c>
      <c r="F72" s="491">
        <f t="shared" si="15"/>
        <v>91.067427910674283</v>
      </c>
      <c r="G72" s="491">
        <f t="shared" si="15"/>
        <v>139.18191603875135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88178</v>
      </c>
      <c r="C73" s="487">
        <v>12432</v>
      </c>
      <c r="D73" s="487">
        <v>9198</v>
      </c>
      <c r="E73" s="491">
        <f t="shared" si="15"/>
        <v>115.15246490368921</v>
      </c>
      <c r="F73" s="491">
        <f t="shared" si="15"/>
        <v>89.846064898460654</v>
      </c>
      <c r="G73" s="491">
        <f t="shared" si="15"/>
        <v>141.44241119483317</v>
      </c>
      <c r="H73" s="492">
        <f>IF(A$51=37802,IF(ISERROR(L73)=TRUE,IF(ISBLANK(A73)=FALSE,IF(MONTH(A73)=MONTH(MAX(A$51:A$75)),A73,""),""),""),IF(ISERROR(L73)=TRUE,IF(MONTH(A73)=MONTH(MAX(A$51:A$75)),A73,""),""))</f>
        <v>43709</v>
      </c>
      <c r="I73" s="488">
        <f t="shared" si="12"/>
        <v>115.15246490368921</v>
      </c>
      <c r="J73" s="488">
        <f t="shared" si="12"/>
        <v>89.846064898460654</v>
      </c>
      <c r="K73" s="488">
        <f t="shared" si="12"/>
        <v>141.44241119483317</v>
      </c>
      <c r="L73" s="488" t="e">
        <f t="shared" si="13"/>
        <v>#N/A</v>
      </c>
    </row>
    <row r="74" spans="1:12" ht="15" customHeight="1" x14ac:dyDescent="0.2">
      <c r="A74" s="490" t="s">
        <v>478</v>
      </c>
      <c r="B74" s="487">
        <v>86900</v>
      </c>
      <c r="C74" s="487">
        <v>12438</v>
      </c>
      <c r="D74" s="487">
        <v>9158</v>
      </c>
      <c r="E74" s="491">
        <f t="shared" si="15"/>
        <v>113.48351289585375</v>
      </c>
      <c r="F74" s="491">
        <f t="shared" si="15"/>
        <v>89.889426898894271</v>
      </c>
      <c r="G74" s="491">
        <f t="shared" si="15"/>
        <v>140.82731047208981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86881</v>
      </c>
      <c r="C75" s="493">
        <v>12013</v>
      </c>
      <c r="D75" s="493">
        <v>8932</v>
      </c>
      <c r="E75" s="491">
        <f t="shared" si="15"/>
        <v>113.4587006203069</v>
      </c>
      <c r="F75" s="491">
        <f t="shared" si="15"/>
        <v>86.81795186817952</v>
      </c>
      <c r="G75" s="491">
        <f t="shared" si="15"/>
        <v>137.35199138858988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115.15246490368921</v>
      </c>
      <c r="J77" s="488">
        <f>IF(J75&lt;&gt;"",J75,IF(J74&lt;&gt;"",J74,IF(J73&lt;&gt;"",J73,IF(J72&lt;&gt;"",J72,IF(J71&lt;&gt;"",J71,IF(J70&lt;&gt;"",J70,""))))))</f>
        <v>89.846064898460654</v>
      </c>
      <c r="K77" s="488">
        <f>IF(K75&lt;&gt;"",K75,IF(K74&lt;&gt;"",K74,IF(K73&lt;&gt;"",K73,IF(K72&lt;&gt;"",K72,IF(K71&lt;&gt;"",K71,IF(K70&lt;&gt;"",K70,""))))))</f>
        <v>141.44241119483317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+15,2%</v>
      </c>
      <c r="J79" s="488" t="str">
        <f>"GeB - ausschließlich: "&amp;IF(J77&gt;100,"+","")&amp;TEXT(J77-100,"0,0")&amp;"%"</f>
        <v>GeB - ausschließlich: -10,2%</v>
      </c>
      <c r="K79" s="488" t="str">
        <f>"GeB - im Nebenjob: "&amp;IF(K77&gt;100,"+","")&amp;TEXT(K77-100,"0,0")&amp;"%"</f>
        <v>GeB - im Nebenjob: +41,4%</v>
      </c>
    </row>
    <row r="81" spans="9:9" ht="15" customHeight="1" x14ac:dyDescent="0.2">
      <c r="I81" s="488" t="str">
        <f>IF(ISERROR(HLOOKUP(1,I$78:K$79,2,FALSE)),"",HLOOKUP(1,I$78:K$79,2,FALSE))</f>
        <v>GeB - im Nebenjob: +41,4%</v>
      </c>
    </row>
    <row r="82" spans="9:9" ht="15" customHeight="1" x14ac:dyDescent="0.2">
      <c r="I82" s="488" t="str">
        <f>IF(ISERROR(HLOOKUP(2,I$78:K$79,2,FALSE)),"",HLOOKUP(2,I$78:K$79,2,FALSE))</f>
        <v>SvB: +15,2%</v>
      </c>
    </row>
    <row r="83" spans="9:9" ht="15" customHeight="1" x14ac:dyDescent="0.2">
      <c r="I83" s="488" t="str">
        <f>IF(ISERROR(HLOOKUP(3,I$78:K$79,2,FALSE)),"",HLOOKUP(3,I$78:K$79,2,FALSE))</f>
        <v>GeB - ausschließlich: -10,2%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86881</v>
      </c>
      <c r="E12" s="114">
        <v>86900</v>
      </c>
      <c r="F12" s="114">
        <v>88178</v>
      </c>
      <c r="G12" s="114">
        <v>86809</v>
      </c>
      <c r="H12" s="114">
        <v>86215</v>
      </c>
      <c r="I12" s="115">
        <v>666</v>
      </c>
      <c r="J12" s="116">
        <v>0.77248738618569857</v>
      </c>
      <c r="N12" s="117"/>
    </row>
    <row r="13" spans="1:15" s="110" customFormat="1" ht="13.5" customHeight="1" x14ac:dyDescent="0.2">
      <c r="A13" s="118" t="s">
        <v>105</v>
      </c>
      <c r="B13" s="119" t="s">
        <v>106</v>
      </c>
      <c r="C13" s="113">
        <v>54.6437080604505</v>
      </c>
      <c r="D13" s="114">
        <v>47475</v>
      </c>
      <c r="E13" s="114">
        <v>47353</v>
      </c>
      <c r="F13" s="114">
        <v>48481</v>
      </c>
      <c r="G13" s="114">
        <v>47765</v>
      </c>
      <c r="H13" s="114">
        <v>47203</v>
      </c>
      <c r="I13" s="115">
        <v>272</v>
      </c>
      <c r="J13" s="116">
        <v>0.5762345613626253</v>
      </c>
    </row>
    <row r="14" spans="1:15" s="110" customFormat="1" ht="13.5" customHeight="1" x14ac:dyDescent="0.2">
      <c r="A14" s="120"/>
      <c r="B14" s="119" t="s">
        <v>107</v>
      </c>
      <c r="C14" s="113">
        <v>45.3562919395495</v>
      </c>
      <c r="D14" s="114">
        <v>39406</v>
      </c>
      <c r="E14" s="114">
        <v>39547</v>
      </c>
      <c r="F14" s="114">
        <v>39697</v>
      </c>
      <c r="G14" s="114">
        <v>39044</v>
      </c>
      <c r="H14" s="114">
        <v>39012</v>
      </c>
      <c r="I14" s="115">
        <v>394</v>
      </c>
      <c r="J14" s="116">
        <v>1.0099456577463344</v>
      </c>
    </row>
    <row r="15" spans="1:15" s="110" customFormat="1" ht="13.5" customHeight="1" x14ac:dyDescent="0.2">
      <c r="A15" s="118" t="s">
        <v>105</v>
      </c>
      <c r="B15" s="121" t="s">
        <v>108</v>
      </c>
      <c r="C15" s="113">
        <v>12.303035186059093</v>
      </c>
      <c r="D15" s="114">
        <v>10689</v>
      </c>
      <c r="E15" s="114">
        <v>11034</v>
      </c>
      <c r="F15" s="114">
        <v>11484</v>
      </c>
      <c r="G15" s="114">
        <v>10563</v>
      </c>
      <c r="H15" s="114">
        <v>10804</v>
      </c>
      <c r="I15" s="115">
        <v>-115</v>
      </c>
      <c r="J15" s="116">
        <v>-1.0644205849685302</v>
      </c>
    </row>
    <row r="16" spans="1:15" s="110" customFormat="1" ht="13.5" customHeight="1" x14ac:dyDescent="0.2">
      <c r="A16" s="118"/>
      <c r="B16" s="121" t="s">
        <v>109</v>
      </c>
      <c r="C16" s="113">
        <v>66.580725359975133</v>
      </c>
      <c r="D16" s="114">
        <v>57846</v>
      </c>
      <c r="E16" s="114">
        <v>57689</v>
      </c>
      <c r="F16" s="114">
        <v>58540</v>
      </c>
      <c r="G16" s="114">
        <v>58354</v>
      </c>
      <c r="H16" s="114">
        <v>58013</v>
      </c>
      <c r="I16" s="115">
        <v>-167</v>
      </c>
      <c r="J16" s="116">
        <v>-0.2878665126781928</v>
      </c>
    </row>
    <row r="17" spans="1:10" s="110" customFormat="1" ht="13.5" customHeight="1" x14ac:dyDescent="0.2">
      <c r="A17" s="118"/>
      <c r="B17" s="121" t="s">
        <v>110</v>
      </c>
      <c r="C17" s="113">
        <v>20.106812766888041</v>
      </c>
      <c r="D17" s="114">
        <v>17469</v>
      </c>
      <c r="E17" s="114">
        <v>17301</v>
      </c>
      <c r="F17" s="114">
        <v>17299</v>
      </c>
      <c r="G17" s="114">
        <v>17046</v>
      </c>
      <c r="H17" s="114">
        <v>16616</v>
      </c>
      <c r="I17" s="115">
        <v>853</v>
      </c>
      <c r="J17" s="116">
        <v>5.1336061627347132</v>
      </c>
    </row>
    <row r="18" spans="1:10" s="110" customFormat="1" ht="13.5" customHeight="1" x14ac:dyDescent="0.2">
      <c r="A18" s="120"/>
      <c r="B18" s="121" t="s">
        <v>111</v>
      </c>
      <c r="C18" s="113">
        <v>1.0094266870777271</v>
      </c>
      <c r="D18" s="114">
        <v>877</v>
      </c>
      <c r="E18" s="114">
        <v>876</v>
      </c>
      <c r="F18" s="114">
        <v>855</v>
      </c>
      <c r="G18" s="114">
        <v>846</v>
      </c>
      <c r="H18" s="114">
        <v>782</v>
      </c>
      <c r="I18" s="115">
        <v>95</v>
      </c>
      <c r="J18" s="116">
        <v>12.148337595907929</v>
      </c>
    </row>
    <row r="19" spans="1:10" s="110" customFormat="1" ht="13.5" customHeight="1" x14ac:dyDescent="0.2">
      <c r="A19" s="120"/>
      <c r="B19" s="121" t="s">
        <v>112</v>
      </c>
      <c r="C19" s="113">
        <v>0.23250192792440233</v>
      </c>
      <c r="D19" s="114">
        <v>202</v>
      </c>
      <c r="E19" s="114">
        <v>214</v>
      </c>
      <c r="F19" s="114">
        <v>222</v>
      </c>
      <c r="G19" s="114">
        <v>200</v>
      </c>
      <c r="H19" s="114">
        <v>195</v>
      </c>
      <c r="I19" s="115">
        <v>7</v>
      </c>
      <c r="J19" s="116">
        <v>3.5897435897435899</v>
      </c>
    </row>
    <row r="20" spans="1:10" s="110" customFormat="1" ht="13.5" customHeight="1" x14ac:dyDescent="0.2">
      <c r="A20" s="118" t="s">
        <v>113</v>
      </c>
      <c r="B20" s="122" t="s">
        <v>114</v>
      </c>
      <c r="C20" s="113">
        <v>71.832736731851611</v>
      </c>
      <c r="D20" s="114">
        <v>62409</v>
      </c>
      <c r="E20" s="114">
        <v>62438</v>
      </c>
      <c r="F20" s="114">
        <v>63793</v>
      </c>
      <c r="G20" s="114">
        <v>62780</v>
      </c>
      <c r="H20" s="114">
        <v>62447</v>
      </c>
      <c r="I20" s="115">
        <v>-38</v>
      </c>
      <c r="J20" s="116">
        <v>-6.0851602158630516E-2</v>
      </c>
    </row>
    <row r="21" spans="1:10" s="110" customFormat="1" ht="13.5" customHeight="1" x14ac:dyDescent="0.2">
      <c r="A21" s="120"/>
      <c r="B21" s="122" t="s">
        <v>115</v>
      </c>
      <c r="C21" s="113">
        <v>28.167263268148385</v>
      </c>
      <c r="D21" s="114">
        <v>24472</v>
      </c>
      <c r="E21" s="114">
        <v>24462</v>
      </c>
      <c r="F21" s="114">
        <v>24385</v>
      </c>
      <c r="G21" s="114">
        <v>24029</v>
      </c>
      <c r="H21" s="114">
        <v>23768</v>
      </c>
      <c r="I21" s="115">
        <v>704</v>
      </c>
      <c r="J21" s="116">
        <v>2.9619656681252104</v>
      </c>
    </row>
    <row r="22" spans="1:10" s="110" customFormat="1" ht="13.5" customHeight="1" x14ac:dyDescent="0.2">
      <c r="A22" s="118" t="s">
        <v>113</v>
      </c>
      <c r="B22" s="122" t="s">
        <v>116</v>
      </c>
      <c r="C22" s="113">
        <v>88.607405531704288</v>
      </c>
      <c r="D22" s="114">
        <v>76983</v>
      </c>
      <c r="E22" s="114">
        <v>77198</v>
      </c>
      <c r="F22" s="114">
        <v>78294</v>
      </c>
      <c r="G22" s="114">
        <v>77159</v>
      </c>
      <c r="H22" s="114">
        <v>76850</v>
      </c>
      <c r="I22" s="115">
        <v>133</v>
      </c>
      <c r="J22" s="116">
        <v>0.1730644111906311</v>
      </c>
    </row>
    <row r="23" spans="1:10" s="110" customFormat="1" ht="13.5" customHeight="1" x14ac:dyDescent="0.2">
      <c r="A23" s="123"/>
      <c r="B23" s="124" t="s">
        <v>117</v>
      </c>
      <c r="C23" s="125">
        <v>11.376480473291053</v>
      </c>
      <c r="D23" s="114">
        <v>9884</v>
      </c>
      <c r="E23" s="114">
        <v>9686</v>
      </c>
      <c r="F23" s="114">
        <v>9870</v>
      </c>
      <c r="G23" s="114">
        <v>9641</v>
      </c>
      <c r="H23" s="114">
        <v>9356</v>
      </c>
      <c r="I23" s="115">
        <v>528</v>
      </c>
      <c r="J23" s="116">
        <v>5.6434373663958954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20945</v>
      </c>
      <c r="E26" s="114">
        <v>21596</v>
      </c>
      <c r="F26" s="114">
        <v>21630</v>
      </c>
      <c r="G26" s="114">
        <v>21652</v>
      </c>
      <c r="H26" s="140">
        <v>21467</v>
      </c>
      <c r="I26" s="115">
        <v>-522</v>
      </c>
      <c r="J26" s="116">
        <v>-2.4316392602599337</v>
      </c>
    </row>
    <row r="27" spans="1:10" s="110" customFormat="1" ht="13.5" customHeight="1" x14ac:dyDescent="0.2">
      <c r="A27" s="118" t="s">
        <v>105</v>
      </c>
      <c r="B27" s="119" t="s">
        <v>106</v>
      </c>
      <c r="C27" s="113">
        <v>36.815469085700641</v>
      </c>
      <c r="D27" s="115">
        <v>7711</v>
      </c>
      <c r="E27" s="114">
        <v>7923</v>
      </c>
      <c r="F27" s="114">
        <v>7921</v>
      </c>
      <c r="G27" s="114">
        <v>7943</v>
      </c>
      <c r="H27" s="140">
        <v>7836</v>
      </c>
      <c r="I27" s="115">
        <v>-125</v>
      </c>
      <c r="J27" s="116">
        <v>-1.5952016334864727</v>
      </c>
    </row>
    <row r="28" spans="1:10" s="110" customFormat="1" ht="13.5" customHeight="1" x14ac:dyDescent="0.2">
      <c r="A28" s="120"/>
      <c r="B28" s="119" t="s">
        <v>107</v>
      </c>
      <c r="C28" s="113">
        <v>63.184530914299359</v>
      </c>
      <c r="D28" s="115">
        <v>13234</v>
      </c>
      <c r="E28" s="114">
        <v>13673</v>
      </c>
      <c r="F28" s="114">
        <v>13709</v>
      </c>
      <c r="G28" s="114">
        <v>13709</v>
      </c>
      <c r="H28" s="140">
        <v>13631</v>
      </c>
      <c r="I28" s="115">
        <v>-397</v>
      </c>
      <c r="J28" s="116">
        <v>-2.912478908370626</v>
      </c>
    </row>
    <row r="29" spans="1:10" s="110" customFormat="1" ht="13.5" customHeight="1" x14ac:dyDescent="0.2">
      <c r="A29" s="118" t="s">
        <v>105</v>
      </c>
      <c r="B29" s="121" t="s">
        <v>108</v>
      </c>
      <c r="C29" s="113">
        <v>13.396992122224875</v>
      </c>
      <c r="D29" s="115">
        <v>2806</v>
      </c>
      <c r="E29" s="114">
        <v>2885</v>
      </c>
      <c r="F29" s="114">
        <v>2907</v>
      </c>
      <c r="G29" s="114">
        <v>2922</v>
      </c>
      <c r="H29" s="140">
        <v>2856</v>
      </c>
      <c r="I29" s="115">
        <v>-50</v>
      </c>
      <c r="J29" s="116">
        <v>-1.7507002801120448</v>
      </c>
    </row>
    <row r="30" spans="1:10" s="110" customFormat="1" ht="13.5" customHeight="1" x14ac:dyDescent="0.2">
      <c r="A30" s="118"/>
      <c r="B30" s="121" t="s">
        <v>109</v>
      </c>
      <c r="C30" s="113">
        <v>49.338744330389112</v>
      </c>
      <c r="D30" s="115">
        <v>10334</v>
      </c>
      <c r="E30" s="114">
        <v>10732</v>
      </c>
      <c r="F30" s="114">
        <v>10780</v>
      </c>
      <c r="G30" s="114">
        <v>10794</v>
      </c>
      <c r="H30" s="140">
        <v>10796</v>
      </c>
      <c r="I30" s="115">
        <v>-462</v>
      </c>
      <c r="J30" s="116">
        <v>-4.2793627269359025</v>
      </c>
    </row>
    <row r="31" spans="1:10" s="110" customFormat="1" ht="13.5" customHeight="1" x14ac:dyDescent="0.2">
      <c r="A31" s="118"/>
      <c r="B31" s="121" t="s">
        <v>110</v>
      </c>
      <c r="C31" s="113">
        <v>20.840296013368345</v>
      </c>
      <c r="D31" s="115">
        <v>4365</v>
      </c>
      <c r="E31" s="114">
        <v>4488</v>
      </c>
      <c r="F31" s="114">
        <v>4453</v>
      </c>
      <c r="G31" s="114">
        <v>4474</v>
      </c>
      <c r="H31" s="140">
        <v>4414</v>
      </c>
      <c r="I31" s="115">
        <v>-49</v>
      </c>
      <c r="J31" s="116">
        <v>-1.110104213864975</v>
      </c>
    </row>
    <row r="32" spans="1:10" s="110" customFormat="1" ht="13.5" customHeight="1" x14ac:dyDescent="0.2">
      <c r="A32" s="120"/>
      <c r="B32" s="121" t="s">
        <v>111</v>
      </c>
      <c r="C32" s="113">
        <v>16.423967534017667</v>
      </c>
      <c r="D32" s="115">
        <v>3440</v>
      </c>
      <c r="E32" s="114">
        <v>3491</v>
      </c>
      <c r="F32" s="114">
        <v>3490</v>
      </c>
      <c r="G32" s="114">
        <v>3462</v>
      </c>
      <c r="H32" s="140">
        <v>3401</v>
      </c>
      <c r="I32" s="115">
        <v>39</v>
      </c>
      <c r="J32" s="116">
        <v>1.1467215524845633</v>
      </c>
    </row>
    <row r="33" spans="1:10" s="110" customFormat="1" ht="13.5" customHeight="1" x14ac:dyDescent="0.2">
      <c r="A33" s="120"/>
      <c r="B33" s="121" t="s">
        <v>112</v>
      </c>
      <c r="C33" s="113">
        <v>1.5946526617331105</v>
      </c>
      <c r="D33" s="115">
        <v>334</v>
      </c>
      <c r="E33" s="114">
        <v>346</v>
      </c>
      <c r="F33" s="114">
        <v>363</v>
      </c>
      <c r="G33" s="114">
        <v>325</v>
      </c>
      <c r="H33" s="140">
        <v>325</v>
      </c>
      <c r="I33" s="115">
        <v>9</v>
      </c>
      <c r="J33" s="116">
        <v>2.7692307692307692</v>
      </c>
    </row>
    <row r="34" spans="1:10" s="110" customFormat="1" ht="13.5" customHeight="1" x14ac:dyDescent="0.2">
      <c r="A34" s="118" t="s">
        <v>113</v>
      </c>
      <c r="B34" s="122" t="s">
        <v>116</v>
      </c>
      <c r="C34" s="113">
        <v>93.396992122224873</v>
      </c>
      <c r="D34" s="115">
        <v>19562</v>
      </c>
      <c r="E34" s="114">
        <v>20148</v>
      </c>
      <c r="F34" s="114">
        <v>20213</v>
      </c>
      <c r="G34" s="114">
        <v>20221</v>
      </c>
      <c r="H34" s="140">
        <v>20096</v>
      </c>
      <c r="I34" s="115">
        <v>-534</v>
      </c>
      <c r="J34" s="116">
        <v>-2.6572452229299364</v>
      </c>
    </row>
    <row r="35" spans="1:10" s="110" customFormat="1" ht="13.5" customHeight="1" x14ac:dyDescent="0.2">
      <c r="A35" s="118"/>
      <c r="B35" s="119" t="s">
        <v>117</v>
      </c>
      <c r="C35" s="113">
        <v>6.4645500119360229</v>
      </c>
      <c r="D35" s="115">
        <v>1354</v>
      </c>
      <c r="E35" s="114">
        <v>1416</v>
      </c>
      <c r="F35" s="114">
        <v>1384</v>
      </c>
      <c r="G35" s="114">
        <v>1397</v>
      </c>
      <c r="H35" s="140">
        <v>1340</v>
      </c>
      <c r="I35" s="115">
        <v>14</v>
      </c>
      <c r="J35" s="116">
        <v>1.044776119402985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12013</v>
      </c>
      <c r="E37" s="114">
        <v>12438</v>
      </c>
      <c r="F37" s="114">
        <v>12432</v>
      </c>
      <c r="G37" s="114">
        <v>12601</v>
      </c>
      <c r="H37" s="140">
        <v>12722</v>
      </c>
      <c r="I37" s="115">
        <v>-709</v>
      </c>
      <c r="J37" s="116">
        <v>-5.573023109573966</v>
      </c>
    </row>
    <row r="38" spans="1:10" s="110" customFormat="1" ht="13.5" customHeight="1" x14ac:dyDescent="0.2">
      <c r="A38" s="118" t="s">
        <v>105</v>
      </c>
      <c r="B38" s="119" t="s">
        <v>106</v>
      </c>
      <c r="C38" s="113">
        <v>33.305585615583119</v>
      </c>
      <c r="D38" s="115">
        <v>4001</v>
      </c>
      <c r="E38" s="114">
        <v>4130</v>
      </c>
      <c r="F38" s="114">
        <v>4105</v>
      </c>
      <c r="G38" s="114">
        <v>4189</v>
      </c>
      <c r="H38" s="140">
        <v>4218</v>
      </c>
      <c r="I38" s="115">
        <v>-217</v>
      </c>
      <c r="J38" s="116">
        <v>-5.144618302513039</v>
      </c>
    </row>
    <row r="39" spans="1:10" s="110" customFormat="1" ht="13.5" customHeight="1" x14ac:dyDescent="0.2">
      <c r="A39" s="120"/>
      <c r="B39" s="119" t="s">
        <v>107</v>
      </c>
      <c r="C39" s="113">
        <v>66.694414384416888</v>
      </c>
      <c r="D39" s="115">
        <v>8012</v>
      </c>
      <c r="E39" s="114">
        <v>8308</v>
      </c>
      <c r="F39" s="114">
        <v>8327</v>
      </c>
      <c r="G39" s="114">
        <v>8412</v>
      </c>
      <c r="H39" s="140">
        <v>8504</v>
      </c>
      <c r="I39" s="115">
        <v>-492</v>
      </c>
      <c r="J39" s="116">
        <v>-5.7855126999059268</v>
      </c>
    </row>
    <row r="40" spans="1:10" s="110" customFormat="1" ht="13.5" customHeight="1" x14ac:dyDescent="0.2">
      <c r="A40" s="118" t="s">
        <v>105</v>
      </c>
      <c r="B40" s="121" t="s">
        <v>108</v>
      </c>
      <c r="C40" s="113">
        <v>14.800632647964704</v>
      </c>
      <c r="D40" s="115">
        <v>1778</v>
      </c>
      <c r="E40" s="114">
        <v>1800</v>
      </c>
      <c r="F40" s="114">
        <v>1787</v>
      </c>
      <c r="G40" s="114">
        <v>1890</v>
      </c>
      <c r="H40" s="140">
        <v>1850</v>
      </c>
      <c r="I40" s="115">
        <v>-72</v>
      </c>
      <c r="J40" s="116">
        <v>-3.8918918918918921</v>
      </c>
    </row>
    <row r="41" spans="1:10" s="110" customFormat="1" ht="13.5" customHeight="1" x14ac:dyDescent="0.2">
      <c r="A41" s="118"/>
      <c r="B41" s="121" t="s">
        <v>109</v>
      </c>
      <c r="C41" s="113">
        <v>32.989261633230669</v>
      </c>
      <c r="D41" s="115">
        <v>3963</v>
      </c>
      <c r="E41" s="114">
        <v>4247</v>
      </c>
      <c r="F41" s="114">
        <v>4254</v>
      </c>
      <c r="G41" s="114">
        <v>4314</v>
      </c>
      <c r="H41" s="140">
        <v>4509</v>
      </c>
      <c r="I41" s="115">
        <v>-546</v>
      </c>
      <c r="J41" s="116">
        <v>-12.109115103127079</v>
      </c>
    </row>
    <row r="42" spans="1:10" s="110" customFormat="1" ht="13.5" customHeight="1" x14ac:dyDescent="0.2">
      <c r="A42" s="118"/>
      <c r="B42" s="121" t="s">
        <v>110</v>
      </c>
      <c r="C42" s="113">
        <v>24.257054857237993</v>
      </c>
      <c r="D42" s="115">
        <v>2914</v>
      </c>
      <c r="E42" s="114">
        <v>2985</v>
      </c>
      <c r="F42" s="114">
        <v>2983</v>
      </c>
      <c r="G42" s="114">
        <v>3018</v>
      </c>
      <c r="H42" s="140">
        <v>3037</v>
      </c>
      <c r="I42" s="115">
        <v>-123</v>
      </c>
      <c r="J42" s="116">
        <v>-4.0500493908462296</v>
      </c>
    </row>
    <row r="43" spans="1:10" s="110" customFormat="1" ht="13.5" customHeight="1" x14ac:dyDescent="0.2">
      <c r="A43" s="120"/>
      <c r="B43" s="121" t="s">
        <v>111</v>
      </c>
      <c r="C43" s="113">
        <v>27.953050861566638</v>
      </c>
      <c r="D43" s="115">
        <v>3358</v>
      </c>
      <c r="E43" s="114">
        <v>3406</v>
      </c>
      <c r="F43" s="114">
        <v>3408</v>
      </c>
      <c r="G43" s="114">
        <v>3379</v>
      </c>
      <c r="H43" s="140">
        <v>3326</v>
      </c>
      <c r="I43" s="115">
        <v>32</v>
      </c>
      <c r="J43" s="116">
        <v>0.96211665664461821</v>
      </c>
    </row>
    <row r="44" spans="1:10" s="110" customFormat="1" ht="13.5" customHeight="1" x14ac:dyDescent="0.2">
      <c r="A44" s="120"/>
      <c r="B44" s="121" t="s">
        <v>112</v>
      </c>
      <c r="C44" s="113">
        <v>2.6304836427203862</v>
      </c>
      <c r="D44" s="115">
        <v>316</v>
      </c>
      <c r="E44" s="114">
        <v>328</v>
      </c>
      <c r="F44" s="114">
        <v>345</v>
      </c>
      <c r="G44" s="114">
        <v>310</v>
      </c>
      <c r="H44" s="140">
        <v>310</v>
      </c>
      <c r="I44" s="115">
        <v>6</v>
      </c>
      <c r="J44" s="116">
        <v>1.935483870967742</v>
      </c>
    </row>
    <row r="45" spans="1:10" s="110" customFormat="1" ht="13.5" customHeight="1" x14ac:dyDescent="0.2">
      <c r="A45" s="118" t="s">
        <v>113</v>
      </c>
      <c r="B45" s="122" t="s">
        <v>116</v>
      </c>
      <c r="C45" s="113">
        <v>93.182385748772163</v>
      </c>
      <c r="D45" s="115">
        <v>11194</v>
      </c>
      <c r="E45" s="114">
        <v>11542</v>
      </c>
      <c r="F45" s="114">
        <v>11561</v>
      </c>
      <c r="G45" s="114">
        <v>11698</v>
      </c>
      <c r="H45" s="140">
        <v>11838</v>
      </c>
      <c r="I45" s="115">
        <v>-644</v>
      </c>
      <c r="J45" s="116">
        <v>-5.4401081263726985</v>
      </c>
    </row>
    <row r="46" spans="1:10" s="110" customFormat="1" ht="13.5" customHeight="1" x14ac:dyDescent="0.2">
      <c r="A46" s="118"/>
      <c r="B46" s="119" t="s">
        <v>117</v>
      </c>
      <c r="C46" s="113">
        <v>6.5762091068009658</v>
      </c>
      <c r="D46" s="115">
        <v>790</v>
      </c>
      <c r="E46" s="114">
        <v>865</v>
      </c>
      <c r="F46" s="114">
        <v>839</v>
      </c>
      <c r="G46" s="114">
        <v>870</v>
      </c>
      <c r="H46" s="140">
        <v>853</v>
      </c>
      <c r="I46" s="115">
        <v>-63</v>
      </c>
      <c r="J46" s="116">
        <v>-7.3856975381008203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8932</v>
      </c>
      <c r="E48" s="114">
        <v>9158</v>
      </c>
      <c r="F48" s="114">
        <v>9198</v>
      </c>
      <c r="G48" s="114">
        <v>9051</v>
      </c>
      <c r="H48" s="140">
        <v>8745</v>
      </c>
      <c r="I48" s="115">
        <v>187</v>
      </c>
      <c r="J48" s="116">
        <v>2.1383647798742138</v>
      </c>
    </row>
    <row r="49" spans="1:12" s="110" customFormat="1" ht="13.5" customHeight="1" x14ac:dyDescent="0.2">
      <c r="A49" s="118" t="s">
        <v>105</v>
      </c>
      <c r="B49" s="119" t="s">
        <v>106</v>
      </c>
      <c r="C49" s="113">
        <v>41.536050156739812</v>
      </c>
      <c r="D49" s="115">
        <v>3710</v>
      </c>
      <c r="E49" s="114">
        <v>3793</v>
      </c>
      <c r="F49" s="114">
        <v>3816</v>
      </c>
      <c r="G49" s="114">
        <v>3754</v>
      </c>
      <c r="H49" s="140">
        <v>3618</v>
      </c>
      <c r="I49" s="115">
        <v>92</v>
      </c>
      <c r="J49" s="116">
        <v>2.542841348811498</v>
      </c>
    </row>
    <row r="50" spans="1:12" s="110" customFormat="1" ht="13.5" customHeight="1" x14ac:dyDescent="0.2">
      <c r="A50" s="120"/>
      <c r="B50" s="119" t="s">
        <v>107</v>
      </c>
      <c r="C50" s="113">
        <v>58.463949843260188</v>
      </c>
      <c r="D50" s="115">
        <v>5222</v>
      </c>
      <c r="E50" s="114">
        <v>5365</v>
      </c>
      <c r="F50" s="114">
        <v>5382</v>
      </c>
      <c r="G50" s="114">
        <v>5297</v>
      </c>
      <c r="H50" s="140">
        <v>5127</v>
      </c>
      <c r="I50" s="115">
        <v>95</v>
      </c>
      <c r="J50" s="116">
        <v>1.8529354398283597</v>
      </c>
    </row>
    <row r="51" spans="1:12" s="110" customFormat="1" ht="13.5" customHeight="1" x14ac:dyDescent="0.2">
      <c r="A51" s="118" t="s">
        <v>105</v>
      </c>
      <c r="B51" s="121" t="s">
        <v>108</v>
      </c>
      <c r="C51" s="113">
        <v>11.509180474697716</v>
      </c>
      <c r="D51" s="115">
        <v>1028</v>
      </c>
      <c r="E51" s="114">
        <v>1085</v>
      </c>
      <c r="F51" s="114">
        <v>1120</v>
      </c>
      <c r="G51" s="114">
        <v>1032</v>
      </c>
      <c r="H51" s="140">
        <v>1006</v>
      </c>
      <c r="I51" s="115">
        <v>22</v>
      </c>
      <c r="J51" s="116">
        <v>2.1868787276341948</v>
      </c>
    </row>
    <row r="52" spans="1:12" s="110" customFormat="1" ht="13.5" customHeight="1" x14ac:dyDescent="0.2">
      <c r="A52" s="118"/>
      <c r="B52" s="121" t="s">
        <v>109</v>
      </c>
      <c r="C52" s="113">
        <v>71.327810120913568</v>
      </c>
      <c r="D52" s="115">
        <v>6371</v>
      </c>
      <c r="E52" s="114">
        <v>6485</v>
      </c>
      <c r="F52" s="114">
        <v>6526</v>
      </c>
      <c r="G52" s="114">
        <v>6480</v>
      </c>
      <c r="H52" s="140">
        <v>6287</v>
      </c>
      <c r="I52" s="115">
        <v>84</v>
      </c>
      <c r="J52" s="116">
        <v>1.3360903451566726</v>
      </c>
    </row>
    <row r="53" spans="1:12" s="110" customFormat="1" ht="13.5" customHeight="1" x14ac:dyDescent="0.2">
      <c r="A53" s="118"/>
      <c r="B53" s="121" t="s">
        <v>110</v>
      </c>
      <c r="C53" s="113">
        <v>16.244961934617105</v>
      </c>
      <c r="D53" s="115">
        <v>1451</v>
      </c>
      <c r="E53" s="114">
        <v>1503</v>
      </c>
      <c r="F53" s="114">
        <v>1470</v>
      </c>
      <c r="G53" s="114">
        <v>1456</v>
      </c>
      <c r="H53" s="140">
        <v>1377</v>
      </c>
      <c r="I53" s="115">
        <v>74</v>
      </c>
      <c r="J53" s="116">
        <v>5.3740014524328252</v>
      </c>
    </row>
    <row r="54" spans="1:12" s="110" customFormat="1" ht="13.5" customHeight="1" x14ac:dyDescent="0.2">
      <c r="A54" s="120"/>
      <c r="B54" s="121" t="s">
        <v>111</v>
      </c>
      <c r="C54" s="113">
        <v>0.91804746977160767</v>
      </c>
      <c r="D54" s="115">
        <v>82</v>
      </c>
      <c r="E54" s="114">
        <v>85</v>
      </c>
      <c r="F54" s="114">
        <v>82</v>
      </c>
      <c r="G54" s="114">
        <v>83</v>
      </c>
      <c r="H54" s="140">
        <v>75</v>
      </c>
      <c r="I54" s="115">
        <v>7</v>
      </c>
      <c r="J54" s="116">
        <v>9.3333333333333339</v>
      </c>
    </row>
    <row r="55" spans="1:12" s="110" customFormat="1" ht="13.5" customHeight="1" x14ac:dyDescent="0.2">
      <c r="A55" s="120"/>
      <c r="B55" s="121" t="s">
        <v>112</v>
      </c>
      <c r="C55" s="113">
        <v>0.20152261531571877</v>
      </c>
      <c r="D55" s="115">
        <v>18</v>
      </c>
      <c r="E55" s="114">
        <v>18</v>
      </c>
      <c r="F55" s="114">
        <v>18</v>
      </c>
      <c r="G55" s="114">
        <v>15</v>
      </c>
      <c r="H55" s="140">
        <v>15</v>
      </c>
      <c r="I55" s="115">
        <v>3</v>
      </c>
      <c r="J55" s="116">
        <v>20</v>
      </c>
    </row>
    <row r="56" spans="1:12" s="110" customFormat="1" ht="13.5" customHeight="1" x14ac:dyDescent="0.2">
      <c r="A56" s="118" t="s">
        <v>113</v>
      </c>
      <c r="B56" s="122" t="s">
        <v>116</v>
      </c>
      <c r="C56" s="113">
        <v>93.685624720107484</v>
      </c>
      <c r="D56" s="115">
        <v>8368</v>
      </c>
      <c r="E56" s="114">
        <v>8606</v>
      </c>
      <c r="F56" s="114">
        <v>8652</v>
      </c>
      <c r="G56" s="114">
        <v>8523</v>
      </c>
      <c r="H56" s="140">
        <v>8258</v>
      </c>
      <c r="I56" s="115">
        <v>110</v>
      </c>
      <c r="J56" s="116">
        <v>1.332041656575442</v>
      </c>
    </row>
    <row r="57" spans="1:12" s="110" customFormat="1" ht="13.5" customHeight="1" x14ac:dyDescent="0.2">
      <c r="A57" s="142"/>
      <c r="B57" s="124" t="s">
        <v>117</v>
      </c>
      <c r="C57" s="125">
        <v>6.3143752798925217</v>
      </c>
      <c r="D57" s="143">
        <v>564</v>
      </c>
      <c r="E57" s="144">
        <v>551</v>
      </c>
      <c r="F57" s="144">
        <v>545</v>
      </c>
      <c r="G57" s="144">
        <v>527</v>
      </c>
      <c r="H57" s="145">
        <v>487</v>
      </c>
      <c r="I57" s="143">
        <v>77</v>
      </c>
      <c r="J57" s="146">
        <v>15.811088295687885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86881</v>
      </c>
      <c r="E12" s="236">
        <v>86900</v>
      </c>
      <c r="F12" s="114">
        <v>88178</v>
      </c>
      <c r="G12" s="114">
        <v>86809</v>
      </c>
      <c r="H12" s="140">
        <v>86215</v>
      </c>
      <c r="I12" s="115">
        <v>666</v>
      </c>
      <c r="J12" s="116">
        <v>0.77248738618569857</v>
      </c>
    </row>
    <row r="13" spans="1:15" s="110" customFormat="1" ht="12" customHeight="1" x14ac:dyDescent="0.2">
      <c r="A13" s="118" t="s">
        <v>105</v>
      </c>
      <c r="B13" s="119" t="s">
        <v>106</v>
      </c>
      <c r="C13" s="113">
        <v>54.6437080604505</v>
      </c>
      <c r="D13" s="115">
        <v>47475</v>
      </c>
      <c r="E13" s="114">
        <v>47353</v>
      </c>
      <c r="F13" s="114">
        <v>48481</v>
      </c>
      <c r="G13" s="114">
        <v>47765</v>
      </c>
      <c r="H13" s="140">
        <v>47203</v>
      </c>
      <c r="I13" s="115">
        <v>272</v>
      </c>
      <c r="J13" s="116">
        <v>0.5762345613626253</v>
      </c>
    </row>
    <row r="14" spans="1:15" s="110" customFormat="1" ht="12" customHeight="1" x14ac:dyDescent="0.2">
      <c r="A14" s="118"/>
      <c r="B14" s="119" t="s">
        <v>107</v>
      </c>
      <c r="C14" s="113">
        <v>45.3562919395495</v>
      </c>
      <c r="D14" s="115">
        <v>39406</v>
      </c>
      <c r="E14" s="114">
        <v>39547</v>
      </c>
      <c r="F14" s="114">
        <v>39697</v>
      </c>
      <c r="G14" s="114">
        <v>39044</v>
      </c>
      <c r="H14" s="140">
        <v>39012</v>
      </c>
      <c r="I14" s="115">
        <v>394</v>
      </c>
      <c r="J14" s="116">
        <v>1.0099456577463344</v>
      </c>
    </row>
    <row r="15" spans="1:15" s="110" customFormat="1" ht="12" customHeight="1" x14ac:dyDescent="0.2">
      <c r="A15" s="118" t="s">
        <v>105</v>
      </c>
      <c r="B15" s="121" t="s">
        <v>108</v>
      </c>
      <c r="C15" s="113">
        <v>12.303035186059093</v>
      </c>
      <c r="D15" s="115">
        <v>10689</v>
      </c>
      <c r="E15" s="114">
        <v>11034</v>
      </c>
      <c r="F15" s="114">
        <v>11484</v>
      </c>
      <c r="G15" s="114">
        <v>10563</v>
      </c>
      <c r="H15" s="140">
        <v>10804</v>
      </c>
      <c r="I15" s="115">
        <v>-115</v>
      </c>
      <c r="J15" s="116">
        <v>-1.0644205849685302</v>
      </c>
    </row>
    <row r="16" spans="1:15" s="110" customFormat="1" ht="12" customHeight="1" x14ac:dyDescent="0.2">
      <c r="A16" s="118"/>
      <c r="B16" s="121" t="s">
        <v>109</v>
      </c>
      <c r="C16" s="113">
        <v>66.580725359975133</v>
      </c>
      <c r="D16" s="115">
        <v>57846</v>
      </c>
      <c r="E16" s="114">
        <v>57689</v>
      </c>
      <c r="F16" s="114">
        <v>58540</v>
      </c>
      <c r="G16" s="114">
        <v>58354</v>
      </c>
      <c r="H16" s="140">
        <v>58013</v>
      </c>
      <c r="I16" s="115">
        <v>-167</v>
      </c>
      <c r="J16" s="116">
        <v>-0.2878665126781928</v>
      </c>
    </row>
    <row r="17" spans="1:10" s="110" customFormat="1" ht="12" customHeight="1" x14ac:dyDescent="0.2">
      <c r="A17" s="118"/>
      <c r="B17" s="121" t="s">
        <v>110</v>
      </c>
      <c r="C17" s="113">
        <v>20.106812766888041</v>
      </c>
      <c r="D17" s="115">
        <v>17469</v>
      </c>
      <c r="E17" s="114">
        <v>17301</v>
      </c>
      <c r="F17" s="114">
        <v>17299</v>
      </c>
      <c r="G17" s="114">
        <v>17046</v>
      </c>
      <c r="H17" s="140">
        <v>16616</v>
      </c>
      <c r="I17" s="115">
        <v>853</v>
      </c>
      <c r="J17" s="116">
        <v>5.1336061627347132</v>
      </c>
    </row>
    <row r="18" spans="1:10" s="110" customFormat="1" ht="12" customHeight="1" x14ac:dyDescent="0.2">
      <c r="A18" s="120"/>
      <c r="B18" s="121" t="s">
        <v>111</v>
      </c>
      <c r="C18" s="113">
        <v>1.0094266870777271</v>
      </c>
      <c r="D18" s="115">
        <v>877</v>
      </c>
      <c r="E18" s="114">
        <v>876</v>
      </c>
      <c r="F18" s="114">
        <v>855</v>
      </c>
      <c r="G18" s="114">
        <v>846</v>
      </c>
      <c r="H18" s="140">
        <v>782</v>
      </c>
      <c r="I18" s="115">
        <v>95</v>
      </c>
      <c r="J18" s="116">
        <v>12.148337595907929</v>
      </c>
    </row>
    <row r="19" spans="1:10" s="110" customFormat="1" ht="12" customHeight="1" x14ac:dyDescent="0.2">
      <c r="A19" s="120"/>
      <c r="B19" s="121" t="s">
        <v>112</v>
      </c>
      <c r="C19" s="113">
        <v>0.23250192792440233</v>
      </c>
      <c r="D19" s="115">
        <v>202</v>
      </c>
      <c r="E19" s="114">
        <v>214</v>
      </c>
      <c r="F19" s="114">
        <v>222</v>
      </c>
      <c r="G19" s="114">
        <v>200</v>
      </c>
      <c r="H19" s="140">
        <v>195</v>
      </c>
      <c r="I19" s="115">
        <v>7</v>
      </c>
      <c r="J19" s="116">
        <v>3.5897435897435899</v>
      </c>
    </row>
    <row r="20" spans="1:10" s="110" customFormat="1" ht="12" customHeight="1" x14ac:dyDescent="0.2">
      <c r="A20" s="118" t="s">
        <v>113</v>
      </c>
      <c r="B20" s="119" t="s">
        <v>181</v>
      </c>
      <c r="C20" s="113">
        <v>71.832736731851611</v>
      </c>
      <c r="D20" s="115">
        <v>62409</v>
      </c>
      <c r="E20" s="114">
        <v>62438</v>
      </c>
      <c r="F20" s="114">
        <v>63793</v>
      </c>
      <c r="G20" s="114">
        <v>62780</v>
      </c>
      <c r="H20" s="140">
        <v>62447</v>
      </c>
      <c r="I20" s="115">
        <v>-38</v>
      </c>
      <c r="J20" s="116">
        <v>-6.0851602158630516E-2</v>
      </c>
    </row>
    <row r="21" spans="1:10" s="110" customFormat="1" ht="12" customHeight="1" x14ac:dyDescent="0.2">
      <c r="A21" s="118"/>
      <c r="B21" s="119" t="s">
        <v>182</v>
      </c>
      <c r="C21" s="113">
        <v>28.167263268148385</v>
      </c>
      <c r="D21" s="115">
        <v>24472</v>
      </c>
      <c r="E21" s="114">
        <v>24462</v>
      </c>
      <c r="F21" s="114">
        <v>24385</v>
      </c>
      <c r="G21" s="114">
        <v>24029</v>
      </c>
      <c r="H21" s="140">
        <v>23768</v>
      </c>
      <c r="I21" s="115">
        <v>704</v>
      </c>
      <c r="J21" s="116">
        <v>2.9619656681252104</v>
      </c>
    </row>
    <row r="22" spans="1:10" s="110" customFormat="1" ht="12" customHeight="1" x14ac:dyDescent="0.2">
      <c r="A22" s="118" t="s">
        <v>113</v>
      </c>
      <c r="B22" s="119" t="s">
        <v>116</v>
      </c>
      <c r="C22" s="113">
        <v>88.607405531704288</v>
      </c>
      <c r="D22" s="115">
        <v>76983</v>
      </c>
      <c r="E22" s="114">
        <v>77198</v>
      </c>
      <c r="F22" s="114">
        <v>78294</v>
      </c>
      <c r="G22" s="114">
        <v>77159</v>
      </c>
      <c r="H22" s="140">
        <v>76850</v>
      </c>
      <c r="I22" s="115">
        <v>133</v>
      </c>
      <c r="J22" s="116">
        <v>0.1730644111906311</v>
      </c>
    </row>
    <row r="23" spans="1:10" s="110" customFormat="1" ht="12" customHeight="1" x14ac:dyDescent="0.2">
      <c r="A23" s="118"/>
      <c r="B23" s="119" t="s">
        <v>117</v>
      </c>
      <c r="C23" s="113">
        <v>11.376480473291053</v>
      </c>
      <c r="D23" s="115">
        <v>9884</v>
      </c>
      <c r="E23" s="114">
        <v>9686</v>
      </c>
      <c r="F23" s="114">
        <v>9870</v>
      </c>
      <c r="G23" s="114">
        <v>9641</v>
      </c>
      <c r="H23" s="140">
        <v>9356</v>
      </c>
      <c r="I23" s="115">
        <v>528</v>
      </c>
      <c r="J23" s="116">
        <v>5.6434373663958954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86487</v>
      </c>
      <c r="E64" s="236">
        <v>86680</v>
      </c>
      <c r="F64" s="236">
        <v>87786</v>
      </c>
      <c r="G64" s="236">
        <v>86526</v>
      </c>
      <c r="H64" s="140">
        <v>85994</v>
      </c>
      <c r="I64" s="115">
        <v>493</v>
      </c>
      <c r="J64" s="116">
        <v>0.57329581133567453</v>
      </c>
    </row>
    <row r="65" spans="1:12" s="110" customFormat="1" ht="12" customHeight="1" x14ac:dyDescent="0.2">
      <c r="A65" s="118" t="s">
        <v>105</v>
      </c>
      <c r="B65" s="119" t="s">
        <v>106</v>
      </c>
      <c r="C65" s="113">
        <v>53.27274619306948</v>
      </c>
      <c r="D65" s="235">
        <v>46074</v>
      </c>
      <c r="E65" s="236">
        <v>46124</v>
      </c>
      <c r="F65" s="236">
        <v>47075</v>
      </c>
      <c r="G65" s="236">
        <v>46422</v>
      </c>
      <c r="H65" s="140">
        <v>45942</v>
      </c>
      <c r="I65" s="115">
        <v>132</v>
      </c>
      <c r="J65" s="116">
        <v>0.28731879326106829</v>
      </c>
    </row>
    <row r="66" spans="1:12" s="110" customFormat="1" ht="12" customHeight="1" x14ac:dyDescent="0.2">
      <c r="A66" s="118"/>
      <c r="B66" s="119" t="s">
        <v>107</v>
      </c>
      <c r="C66" s="113">
        <v>46.72725380693052</v>
      </c>
      <c r="D66" s="235">
        <v>40413</v>
      </c>
      <c r="E66" s="236">
        <v>40556</v>
      </c>
      <c r="F66" s="236">
        <v>40711</v>
      </c>
      <c r="G66" s="236">
        <v>40104</v>
      </c>
      <c r="H66" s="140">
        <v>40052</v>
      </c>
      <c r="I66" s="115">
        <v>361</v>
      </c>
      <c r="J66" s="116">
        <v>0.90132827324478182</v>
      </c>
    </row>
    <row r="67" spans="1:12" s="110" customFormat="1" ht="12" customHeight="1" x14ac:dyDescent="0.2">
      <c r="A67" s="118" t="s">
        <v>105</v>
      </c>
      <c r="B67" s="121" t="s">
        <v>108</v>
      </c>
      <c r="C67" s="113">
        <v>12.662018569264745</v>
      </c>
      <c r="D67" s="235">
        <v>10951</v>
      </c>
      <c r="E67" s="236">
        <v>11344</v>
      </c>
      <c r="F67" s="236">
        <v>11767</v>
      </c>
      <c r="G67" s="236">
        <v>10925</v>
      </c>
      <c r="H67" s="140">
        <v>11149</v>
      </c>
      <c r="I67" s="115">
        <v>-198</v>
      </c>
      <c r="J67" s="116">
        <v>-1.7759440308547851</v>
      </c>
    </row>
    <row r="68" spans="1:12" s="110" customFormat="1" ht="12" customHeight="1" x14ac:dyDescent="0.2">
      <c r="A68" s="118"/>
      <c r="B68" s="121" t="s">
        <v>109</v>
      </c>
      <c r="C68" s="113">
        <v>65.539329610230439</v>
      </c>
      <c r="D68" s="235">
        <v>56683</v>
      </c>
      <c r="E68" s="236">
        <v>56644</v>
      </c>
      <c r="F68" s="236">
        <v>57372</v>
      </c>
      <c r="G68" s="236">
        <v>57244</v>
      </c>
      <c r="H68" s="140">
        <v>56955</v>
      </c>
      <c r="I68" s="115">
        <v>-272</v>
      </c>
      <c r="J68" s="116">
        <v>-0.47757001141251865</v>
      </c>
    </row>
    <row r="69" spans="1:12" s="110" customFormat="1" ht="12" customHeight="1" x14ac:dyDescent="0.2">
      <c r="A69" s="118"/>
      <c r="B69" s="121" t="s">
        <v>110</v>
      </c>
      <c r="C69" s="113">
        <v>20.807751453975744</v>
      </c>
      <c r="D69" s="235">
        <v>17996</v>
      </c>
      <c r="E69" s="236">
        <v>17843</v>
      </c>
      <c r="F69" s="236">
        <v>17825</v>
      </c>
      <c r="G69" s="236">
        <v>17538</v>
      </c>
      <c r="H69" s="140">
        <v>17114</v>
      </c>
      <c r="I69" s="115">
        <v>882</v>
      </c>
      <c r="J69" s="116">
        <v>5.153675353511745</v>
      </c>
    </row>
    <row r="70" spans="1:12" s="110" customFormat="1" ht="12" customHeight="1" x14ac:dyDescent="0.2">
      <c r="A70" s="120"/>
      <c r="B70" s="121" t="s">
        <v>111</v>
      </c>
      <c r="C70" s="113">
        <v>0.99090036652907376</v>
      </c>
      <c r="D70" s="235">
        <v>857</v>
      </c>
      <c r="E70" s="236">
        <v>849</v>
      </c>
      <c r="F70" s="236">
        <v>822</v>
      </c>
      <c r="G70" s="236">
        <v>819</v>
      </c>
      <c r="H70" s="140">
        <v>776</v>
      </c>
      <c r="I70" s="115">
        <v>81</v>
      </c>
      <c r="J70" s="116">
        <v>10.438144329896907</v>
      </c>
    </row>
    <row r="71" spans="1:12" s="110" customFormat="1" ht="12" customHeight="1" x14ac:dyDescent="0.2">
      <c r="A71" s="120"/>
      <c r="B71" s="121" t="s">
        <v>112</v>
      </c>
      <c r="C71" s="113">
        <v>0.24396730144414769</v>
      </c>
      <c r="D71" s="235">
        <v>211</v>
      </c>
      <c r="E71" s="236">
        <v>211</v>
      </c>
      <c r="F71" s="236">
        <v>217</v>
      </c>
      <c r="G71" s="236">
        <v>192</v>
      </c>
      <c r="H71" s="140">
        <v>185</v>
      </c>
      <c r="I71" s="115">
        <v>26</v>
      </c>
      <c r="J71" s="116">
        <v>14.054054054054054</v>
      </c>
    </row>
    <row r="72" spans="1:12" s="110" customFormat="1" ht="12" customHeight="1" x14ac:dyDescent="0.2">
      <c r="A72" s="118" t="s">
        <v>113</v>
      </c>
      <c r="B72" s="119" t="s">
        <v>181</v>
      </c>
      <c r="C72" s="113">
        <v>70.969047371281235</v>
      </c>
      <c r="D72" s="235">
        <v>61379</v>
      </c>
      <c r="E72" s="236">
        <v>61583</v>
      </c>
      <c r="F72" s="236">
        <v>62807</v>
      </c>
      <c r="G72" s="236">
        <v>61896</v>
      </c>
      <c r="H72" s="140">
        <v>61604</v>
      </c>
      <c r="I72" s="115">
        <v>-225</v>
      </c>
      <c r="J72" s="116">
        <v>-0.36523602363482893</v>
      </c>
    </row>
    <row r="73" spans="1:12" s="110" customFormat="1" ht="12" customHeight="1" x14ac:dyDescent="0.2">
      <c r="A73" s="118"/>
      <c r="B73" s="119" t="s">
        <v>182</v>
      </c>
      <c r="C73" s="113">
        <v>29.030952628718769</v>
      </c>
      <c r="D73" s="115">
        <v>25108</v>
      </c>
      <c r="E73" s="114">
        <v>25097</v>
      </c>
      <c r="F73" s="114">
        <v>24979</v>
      </c>
      <c r="G73" s="114">
        <v>24630</v>
      </c>
      <c r="H73" s="140">
        <v>24390</v>
      </c>
      <c r="I73" s="115">
        <v>718</v>
      </c>
      <c r="J73" s="116">
        <v>2.943829438294383</v>
      </c>
    </row>
    <row r="74" spans="1:12" s="110" customFormat="1" ht="12" customHeight="1" x14ac:dyDescent="0.2">
      <c r="A74" s="118" t="s">
        <v>113</v>
      </c>
      <c r="B74" s="119" t="s">
        <v>116</v>
      </c>
      <c r="C74" s="113">
        <v>94.23497172985536</v>
      </c>
      <c r="D74" s="115">
        <v>81501</v>
      </c>
      <c r="E74" s="114">
        <v>81841</v>
      </c>
      <c r="F74" s="114">
        <v>82892</v>
      </c>
      <c r="G74" s="114">
        <v>81792</v>
      </c>
      <c r="H74" s="140">
        <v>81470</v>
      </c>
      <c r="I74" s="115">
        <v>31</v>
      </c>
      <c r="J74" s="116">
        <v>3.8050816251380876E-2</v>
      </c>
    </row>
    <row r="75" spans="1:12" s="110" customFormat="1" ht="12" customHeight="1" x14ac:dyDescent="0.2">
      <c r="A75" s="142"/>
      <c r="B75" s="124" t="s">
        <v>117</v>
      </c>
      <c r="C75" s="125">
        <v>5.7476846231225505</v>
      </c>
      <c r="D75" s="143">
        <v>4971</v>
      </c>
      <c r="E75" s="144">
        <v>4823</v>
      </c>
      <c r="F75" s="144">
        <v>4881</v>
      </c>
      <c r="G75" s="144">
        <v>4724</v>
      </c>
      <c r="H75" s="145">
        <v>4514</v>
      </c>
      <c r="I75" s="143">
        <v>457</v>
      </c>
      <c r="J75" s="146">
        <v>10.124058484714222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86881</v>
      </c>
      <c r="G11" s="114">
        <v>86900</v>
      </c>
      <c r="H11" s="114">
        <v>88178</v>
      </c>
      <c r="I11" s="114">
        <v>86809</v>
      </c>
      <c r="J11" s="140">
        <v>86215</v>
      </c>
      <c r="K11" s="114">
        <v>666</v>
      </c>
      <c r="L11" s="116">
        <v>0.77248738618569857</v>
      </c>
    </row>
    <row r="12" spans="1:17" s="110" customFormat="1" ht="24.95" customHeight="1" x14ac:dyDescent="0.2">
      <c r="A12" s="604" t="s">
        <v>185</v>
      </c>
      <c r="B12" s="605"/>
      <c r="C12" s="605"/>
      <c r="D12" s="606"/>
      <c r="E12" s="113">
        <v>54.6437080604505</v>
      </c>
      <c r="F12" s="115">
        <v>47475</v>
      </c>
      <c r="G12" s="114">
        <v>47353</v>
      </c>
      <c r="H12" s="114">
        <v>48481</v>
      </c>
      <c r="I12" s="114">
        <v>47765</v>
      </c>
      <c r="J12" s="140">
        <v>47203</v>
      </c>
      <c r="K12" s="114">
        <v>272</v>
      </c>
      <c r="L12" s="116">
        <v>0.5762345613626253</v>
      </c>
    </row>
    <row r="13" spans="1:17" s="110" customFormat="1" ht="15" customHeight="1" x14ac:dyDescent="0.2">
      <c r="A13" s="120"/>
      <c r="B13" s="612" t="s">
        <v>107</v>
      </c>
      <c r="C13" s="612"/>
      <c r="E13" s="113">
        <v>45.3562919395495</v>
      </c>
      <c r="F13" s="115">
        <v>39406</v>
      </c>
      <c r="G13" s="114">
        <v>39547</v>
      </c>
      <c r="H13" s="114">
        <v>39697</v>
      </c>
      <c r="I13" s="114">
        <v>39044</v>
      </c>
      <c r="J13" s="140">
        <v>39012</v>
      </c>
      <c r="K13" s="114">
        <v>394</v>
      </c>
      <c r="L13" s="116">
        <v>1.0099456577463344</v>
      </c>
    </row>
    <row r="14" spans="1:17" s="110" customFormat="1" ht="24.95" customHeight="1" x14ac:dyDescent="0.2">
      <c r="A14" s="604" t="s">
        <v>186</v>
      </c>
      <c r="B14" s="605"/>
      <c r="C14" s="605"/>
      <c r="D14" s="606"/>
      <c r="E14" s="113">
        <v>12.303035186059093</v>
      </c>
      <c r="F14" s="115">
        <v>10689</v>
      </c>
      <c r="G14" s="114">
        <v>11034</v>
      </c>
      <c r="H14" s="114">
        <v>11484</v>
      </c>
      <c r="I14" s="114">
        <v>10563</v>
      </c>
      <c r="J14" s="140">
        <v>10804</v>
      </c>
      <c r="K14" s="114">
        <v>-115</v>
      </c>
      <c r="L14" s="116">
        <v>-1.0644205849685302</v>
      </c>
    </row>
    <row r="15" spans="1:17" s="110" customFormat="1" ht="15" customHeight="1" x14ac:dyDescent="0.2">
      <c r="A15" s="120"/>
      <c r="B15" s="119"/>
      <c r="C15" s="258" t="s">
        <v>106</v>
      </c>
      <c r="E15" s="113">
        <v>57.713537281317244</v>
      </c>
      <c r="F15" s="115">
        <v>6169</v>
      </c>
      <c r="G15" s="114">
        <v>6352</v>
      </c>
      <c r="H15" s="114">
        <v>6659</v>
      </c>
      <c r="I15" s="114">
        <v>6105</v>
      </c>
      <c r="J15" s="140">
        <v>6231</v>
      </c>
      <c r="K15" s="114">
        <v>-62</v>
      </c>
      <c r="L15" s="116">
        <v>-0.99502487562189057</v>
      </c>
    </row>
    <row r="16" spans="1:17" s="110" customFormat="1" ht="15" customHeight="1" x14ac:dyDescent="0.2">
      <c r="A16" s="120"/>
      <c r="B16" s="119"/>
      <c r="C16" s="258" t="s">
        <v>107</v>
      </c>
      <c r="E16" s="113">
        <v>42.286462718682756</v>
      </c>
      <c r="F16" s="115">
        <v>4520</v>
      </c>
      <c r="G16" s="114">
        <v>4682</v>
      </c>
      <c r="H16" s="114">
        <v>4825</v>
      </c>
      <c r="I16" s="114">
        <v>4458</v>
      </c>
      <c r="J16" s="140">
        <v>4573</v>
      </c>
      <c r="K16" s="114">
        <v>-53</v>
      </c>
      <c r="L16" s="116">
        <v>-1.1589766017931336</v>
      </c>
    </row>
    <row r="17" spans="1:12" s="110" customFormat="1" ht="15" customHeight="1" x14ac:dyDescent="0.2">
      <c r="A17" s="120"/>
      <c r="B17" s="121" t="s">
        <v>109</v>
      </c>
      <c r="C17" s="258"/>
      <c r="E17" s="113">
        <v>66.580725359975133</v>
      </c>
      <c r="F17" s="115">
        <v>57846</v>
      </c>
      <c r="G17" s="114">
        <v>57689</v>
      </c>
      <c r="H17" s="114">
        <v>58540</v>
      </c>
      <c r="I17" s="114">
        <v>58354</v>
      </c>
      <c r="J17" s="140">
        <v>58013</v>
      </c>
      <c r="K17" s="114">
        <v>-167</v>
      </c>
      <c r="L17" s="116">
        <v>-0.2878665126781928</v>
      </c>
    </row>
    <row r="18" spans="1:12" s="110" customFormat="1" ht="15" customHeight="1" x14ac:dyDescent="0.2">
      <c r="A18" s="120"/>
      <c r="B18" s="119"/>
      <c r="C18" s="258" t="s">
        <v>106</v>
      </c>
      <c r="E18" s="113">
        <v>54.404798948933376</v>
      </c>
      <c r="F18" s="115">
        <v>31471</v>
      </c>
      <c r="G18" s="114">
        <v>31297</v>
      </c>
      <c r="H18" s="114">
        <v>32024</v>
      </c>
      <c r="I18" s="114">
        <v>31971</v>
      </c>
      <c r="J18" s="140">
        <v>31574</v>
      </c>
      <c r="K18" s="114">
        <v>-103</v>
      </c>
      <c r="L18" s="116">
        <v>-0.32621777411794517</v>
      </c>
    </row>
    <row r="19" spans="1:12" s="110" customFormat="1" ht="15" customHeight="1" x14ac:dyDescent="0.2">
      <c r="A19" s="120"/>
      <c r="B19" s="119"/>
      <c r="C19" s="258" t="s">
        <v>107</v>
      </c>
      <c r="E19" s="113">
        <v>45.595201051066624</v>
      </c>
      <c r="F19" s="115">
        <v>26375</v>
      </c>
      <c r="G19" s="114">
        <v>26392</v>
      </c>
      <c r="H19" s="114">
        <v>26516</v>
      </c>
      <c r="I19" s="114">
        <v>26383</v>
      </c>
      <c r="J19" s="140">
        <v>26439</v>
      </c>
      <c r="K19" s="114">
        <v>-64</v>
      </c>
      <c r="L19" s="116">
        <v>-0.2420666439729188</v>
      </c>
    </row>
    <row r="20" spans="1:12" s="110" customFormat="1" ht="15" customHeight="1" x14ac:dyDescent="0.2">
      <c r="A20" s="120"/>
      <c r="B20" s="121" t="s">
        <v>110</v>
      </c>
      <c r="C20" s="258"/>
      <c r="E20" s="113">
        <v>20.106812766888041</v>
      </c>
      <c r="F20" s="115">
        <v>17469</v>
      </c>
      <c r="G20" s="114">
        <v>17301</v>
      </c>
      <c r="H20" s="114">
        <v>17299</v>
      </c>
      <c r="I20" s="114">
        <v>17046</v>
      </c>
      <c r="J20" s="140">
        <v>16616</v>
      </c>
      <c r="K20" s="114">
        <v>853</v>
      </c>
      <c r="L20" s="116">
        <v>5.1336061627347132</v>
      </c>
    </row>
    <row r="21" spans="1:12" s="110" customFormat="1" ht="15" customHeight="1" x14ac:dyDescent="0.2">
      <c r="A21" s="120"/>
      <c r="B21" s="119"/>
      <c r="C21" s="258" t="s">
        <v>106</v>
      </c>
      <c r="E21" s="113">
        <v>53.219989696032975</v>
      </c>
      <c r="F21" s="115">
        <v>9297</v>
      </c>
      <c r="G21" s="114">
        <v>9170</v>
      </c>
      <c r="H21" s="114">
        <v>9270</v>
      </c>
      <c r="I21" s="114">
        <v>9163</v>
      </c>
      <c r="J21" s="140">
        <v>8925</v>
      </c>
      <c r="K21" s="114">
        <v>372</v>
      </c>
      <c r="L21" s="116">
        <v>4.1680672268907566</v>
      </c>
    </row>
    <row r="22" spans="1:12" s="110" customFormat="1" ht="15" customHeight="1" x14ac:dyDescent="0.2">
      <c r="A22" s="120"/>
      <c r="B22" s="119"/>
      <c r="C22" s="258" t="s">
        <v>107</v>
      </c>
      <c r="E22" s="113">
        <v>46.780010303967025</v>
      </c>
      <c r="F22" s="115">
        <v>8172</v>
      </c>
      <c r="G22" s="114">
        <v>8131</v>
      </c>
      <c r="H22" s="114">
        <v>8029</v>
      </c>
      <c r="I22" s="114">
        <v>7883</v>
      </c>
      <c r="J22" s="140">
        <v>7691</v>
      </c>
      <c r="K22" s="114">
        <v>481</v>
      </c>
      <c r="L22" s="116">
        <v>6.2540631907424258</v>
      </c>
    </row>
    <row r="23" spans="1:12" s="110" customFormat="1" ht="15" customHeight="1" x14ac:dyDescent="0.2">
      <c r="A23" s="120"/>
      <c r="B23" s="121" t="s">
        <v>111</v>
      </c>
      <c r="C23" s="258"/>
      <c r="E23" s="113">
        <v>1.0094266870777271</v>
      </c>
      <c r="F23" s="115">
        <v>877</v>
      </c>
      <c r="G23" s="114">
        <v>876</v>
      </c>
      <c r="H23" s="114">
        <v>855</v>
      </c>
      <c r="I23" s="114">
        <v>846</v>
      </c>
      <c r="J23" s="140">
        <v>782</v>
      </c>
      <c r="K23" s="114">
        <v>95</v>
      </c>
      <c r="L23" s="116">
        <v>12.148337595907929</v>
      </c>
    </row>
    <row r="24" spans="1:12" s="110" customFormat="1" ht="15" customHeight="1" x14ac:dyDescent="0.2">
      <c r="A24" s="120"/>
      <c r="B24" s="119"/>
      <c r="C24" s="258" t="s">
        <v>106</v>
      </c>
      <c r="E24" s="113">
        <v>61.345496009122009</v>
      </c>
      <c r="F24" s="115">
        <v>538</v>
      </c>
      <c r="G24" s="114">
        <v>534</v>
      </c>
      <c r="H24" s="114">
        <v>528</v>
      </c>
      <c r="I24" s="114">
        <v>526</v>
      </c>
      <c r="J24" s="140">
        <v>473</v>
      </c>
      <c r="K24" s="114">
        <v>65</v>
      </c>
      <c r="L24" s="116">
        <v>13.742071881606766</v>
      </c>
    </row>
    <row r="25" spans="1:12" s="110" customFormat="1" ht="15" customHeight="1" x14ac:dyDescent="0.2">
      <c r="A25" s="120"/>
      <c r="B25" s="119"/>
      <c r="C25" s="258" t="s">
        <v>107</v>
      </c>
      <c r="E25" s="113">
        <v>38.654503990877991</v>
      </c>
      <c r="F25" s="115">
        <v>339</v>
      </c>
      <c r="G25" s="114">
        <v>342</v>
      </c>
      <c r="H25" s="114">
        <v>327</v>
      </c>
      <c r="I25" s="114">
        <v>320</v>
      </c>
      <c r="J25" s="140">
        <v>309</v>
      </c>
      <c r="K25" s="114">
        <v>30</v>
      </c>
      <c r="L25" s="116">
        <v>9.7087378640776691</v>
      </c>
    </row>
    <row r="26" spans="1:12" s="110" customFormat="1" ht="15" customHeight="1" x14ac:dyDescent="0.2">
      <c r="A26" s="120"/>
      <c r="C26" s="121" t="s">
        <v>187</v>
      </c>
      <c r="D26" s="110" t="s">
        <v>188</v>
      </c>
      <c r="E26" s="113">
        <v>0.23250192792440233</v>
      </c>
      <c r="F26" s="115">
        <v>202</v>
      </c>
      <c r="G26" s="114">
        <v>214</v>
      </c>
      <c r="H26" s="114">
        <v>222</v>
      </c>
      <c r="I26" s="114">
        <v>200</v>
      </c>
      <c r="J26" s="140">
        <v>195</v>
      </c>
      <c r="K26" s="114">
        <v>7</v>
      </c>
      <c r="L26" s="116">
        <v>3.5897435897435899</v>
      </c>
    </row>
    <row r="27" spans="1:12" s="110" customFormat="1" ht="15" customHeight="1" x14ac:dyDescent="0.2">
      <c r="A27" s="120"/>
      <c r="B27" s="119"/>
      <c r="D27" s="259" t="s">
        <v>106</v>
      </c>
      <c r="E27" s="113">
        <v>49.009900990099013</v>
      </c>
      <c r="F27" s="115">
        <v>99</v>
      </c>
      <c r="G27" s="114">
        <v>109</v>
      </c>
      <c r="H27" s="114">
        <v>109</v>
      </c>
      <c r="I27" s="114">
        <v>101</v>
      </c>
      <c r="J27" s="140">
        <v>96</v>
      </c>
      <c r="K27" s="114">
        <v>3</v>
      </c>
      <c r="L27" s="116">
        <v>3.125</v>
      </c>
    </row>
    <row r="28" spans="1:12" s="110" customFormat="1" ht="15" customHeight="1" x14ac:dyDescent="0.2">
      <c r="A28" s="120"/>
      <c r="B28" s="119"/>
      <c r="D28" s="259" t="s">
        <v>107</v>
      </c>
      <c r="E28" s="113">
        <v>50.990099009900987</v>
      </c>
      <c r="F28" s="115">
        <v>103</v>
      </c>
      <c r="G28" s="114">
        <v>105</v>
      </c>
      <c r="H28" s="114">
        <v>113</v>
      </c>
      <c r="I28" s="114">
        <v>99</v>
      </c>
      <c r="J28" s="140">
        <v>99</v>
      </c>
      <c r="K28" s="114">
        <v>4</v>
      </c>
      <c r="L28" s="116">
        <v>4.0404040404040407</v>
      </c>
    </row>
    <row r="29" spans="1:12" s="110" customFormat="1" ht="24.95" customHeight="1" x14ac:dyDescent="0.2">
      <c r="A29" s="604" t="s">
        <v>189</v>
      </c>
      <c r="B29" s="605"/>
      <c r="C29" s="605"/>
      <c r="D29" s="606"/>
      <c r="E29" s="113">
        <v>88.607405531704288</v>
      </c>
      <c r="F29" s="115">
        <v>76983</v>
      </c>
      <c r="G29" s="114">
        <v>77198</v>
      </c>
      <c r="H29" s="114">
        <v>78294</v>
      </c>
      <c r="I29" s="114">
        <v>77159</v>
      </c>
      <c r="J29" s="140">
        <v>76850</v>
      </c>
      <c r="K29" s="114">
        <v>133</v>
      </c>
      <c r="L29" s="116">
        <v>0.1730644111906311</v>
      </c>
    </row>
    <row r="30" spans="1:12" s="110" customFormat="1" ht="15" customHeight="1" x14ac:dyDescent="0.2">
      <c r="A30" s="120"/>
      <c r="B30" s="119"/>
      <c r="C30" s="258" t="s">
        <v>106</v>
      </c>
      <c r="E30" s="113">
        <v>52.773989062520293</v>
      </c>
      <c r="F30" s="115">
        <v>40627</v>
      </c>
      <c r="G30" s="114">
        <v>40683</v>
      </c>
      <c r="H30" s="114">
        <v>41595</v>
      </c>
      <c r="I30" s="114">
        <v>41064</v>
      </c>
      <c r="J30" s="140">
        <v>40753</v>
      </c>
      <c r="K30" s="114">
        <v>-126</v>
      </c>
      <c r="L30" s="116">
        <v>-0.30917969229259196</v>
      </c>
    </row>
    <row r="31" spans="1:12" s="110" customFormat="1" ht="15" customHeight="1" x14ac:dyDescent="0.2">
      <c r="A31" s="120"/>
      <c r="B31" s="119"/>
      <c r="C31" s="258" t="s">
        <v>107</v>
      </c>
      <c r="E31" s="113">
        <v>47.226010937479707</v>
      </c>
      <c r="F31" s="115">
        <v>36356</v>
      </c>
      <c r="G31" s="114">
        <v>36515</v>
      </c>
      <c r="H31" s="114">
        <v>36699</v>
      </c>
      <c r="I31" s="114">
        <v>36095</v>
      </c>
      <c r="J31" s="140">
        <v>36097</v>
      </c>
      <c r="K31" s="114">
        <v>259</v>
      </c>
      <c r="L31" s="116">
        <v>0.7175111505111228</v>
      </c>
    </row>
    <row r="32" spans="1:12" s="110" customFormat="1" ht="15" customHeight="1" x14ac:dyDescent="0.2">
      <c r="A32" s="120"/>
      <c r="B32" s="119" t="s">
        <v>117</v>
      </c>
      <c r="C32" s="258"/>
      <c r="E32" s="113">
        <v>11.376480473291053</v>
      </c>
      <c r="F32" s="115">
        <v>9884</v>
      </c>
      <c r="G32" s="114">
        <v>9686</v>
      </c>
      <c r="H32" s="114">
        <v>9870</v>
      </c>
      <c r="I32" s="114">
        <v>9641</v>
      </c>
      <c r="J32" s="140">
        <v>9356</v>
      </c>
      <c r="K32" s="114">
        <v>528</v>
      </c>
      <c r="L32" s="116">
        <v>5.6434373663958954</v>
      </c>
    </row>
    <row r="33" spans="1:12" s="110" customFormat="1" ht="15" customHeight="1" x14ac:dyDescent="0.2">
      <c r="A33" s="120"/>
      <c r="B33" s="119"/>
      <c r="C33" s="258" t="s">
        <v>106</v>
      </c>
      <c r="E33" s="113">
        <v>69.16228247673007</v>
      </c>
      <c r="F33" s="115">
        <v>6836</v>
      </c>
      <c r="G33" s="114">
        <v>6657</v>
      </c>
      <c r="H33" s="114">
        <v>6874</v>
      </c>
      <c r="I33" s="114">
        <v>6693</v>
      </c>
      <c r="J33" s="140">
        <v>6443</v>
      </c>
      <c r="K33" s="114">
        <v>393</v>
      </c>
      <c r="L33" s="116">
        <v>6.0996430234362871</v>
      </c>
    </row>
    <row r="34" spans="1:12" s="110" customFormat="1" ht="15" customHeight="1" x14ac:dyDescent="0.2">
      <c r="A34" s="120"/>
      <c r="B34" s="119"/>
      <c r="C34" s="258" t="s">
        <v>107</v>
      </c>
      <c r="E34" s="113">
        <v>30.83771752326993</v>
      </c>
      <c r="F34" s="115">
        <v>3048</v>
      </c>
      <c r="G34" s="114">
        <v>3029</v>
      </c>
      <c r="H34" s="114">
        <v>2996</v>
      </c>
      <c r="I34" s="114">
        <v>2948</v>
      </c>
      <c r="J34" s="140">
        <v>2913</v>
      </c>
      <c r="K34" s="114">
        <v>135</v>
      </c>
      <c r="L34" s="116">
        <v>4.6343975283213181</v>
      </c>
    </row>
    <row r="35" spans="1:12" s="110" customFormat="1" ht="24.95" customHeight="1" x14ac:dyDescent="0.2">
      <c r="A35" s="604" t="s">
        <v>190</v>
      </c>
      <c r="B35" s="605"/>
      <c r="C35" s="605"/>
      <c r="D35" s="606"/>
      <c r="E35" s="113">
        <v>71.832736731851611</v>
      </c>
      <c r="F35" s="115">
        <v>62409</v>
      </c>
      <c r="G35" s="114">
        <v>62438</v>
      </c>
      <c r="H35" s="114">
        <v>63793</v>
      </c>
      <c r="I35" s="114">
        <v>62780</v>
      </c>
      <c r="J35" s="140">
        <v>62447</v>
      </c>
      <c r="K35" s="114">
        <v>-38</v>
      </c>
      <c r="L35" s="116">
        <v>-6.0851602158630516E-2</v>
      </c>
    </row>
    <row r="36" spans="1:12" s="110" customFormat="1" ht="15" customHeight="1" x14ac:dyDescent="0.2">
      <c r="A36" s="120"/>
      <c r="B36" s="119"/>
      <c r="C36" s="258" t="s">
        <v>106</v>
      </c>
      <c r="E36" s="113">
        <v>70.369658222371768</v>
      </c>
      <c r="F36" s="115">
        <v>43917</v>
      </c>
      <c r="G36" s="114">
        <v>43815</v>
      </c>
      <c r="H36" s="114">
        <v>44941</v>
      </c>
      <c r="I36" s="114">
        <v>44301</v>
      </c>
      <c r="J36" s="140">
        <v>43869</v>
      </c>
      <c r="K36" s="114">
        <v>48</v>
      </c>
      <c r="L36" s="116">
        <v>0.10941667236545169</v>
      </c>
    </row>
    <row r="37" spans="1:12" s="110" customFormat="1" ht="15" customHeight="1" x14ac:dyDescent="0.2">
      <c r="A37" s="120"/>
      <c r="B37" s="119"/>
      <c r="C37" s="258" t="s">
        <v>107</v>
      </c>
      <c r="E37" s="113">
        <v>29.630341777628228</v>
      </c>
      <c r="F37" s="115">
        <v>18492</v>
      </c>
      <c r="G37" s="114">
        <v>18623</v>
      </c>
      <c r="H37" s="114">
        <v>18852</v>
      </c>
      <c r="I37" s="114">
        <v>18479</v>
      </c>
      <c r="J37" s="140">
        <v>18578</v>
      </c>
      <c r="K37" s="114">
        <v>-86</v>
      </c>
      <c r="L37" s="116">
        <v>-0.46291312304876736</v>
      </c>
    </row>
    <row r="38" spans="1:12" s="110" customFormat="1" ht="15" customHeight="1" x14ac:dyDescent="0.2">
      <c r="A38" s="120"/>
      <c r="B38" s="119" t="s">
        <v>182</v>
      </c>
      <c r="C38" s="258"/>
      <c r="E38" s="113">
        <v>28.167263268148385</v>
      </c>
      <c r="F38" s="115">
        <v>24472</v>
      </c>
      <c r="G38" s="114">
        <v>24462</v>
      </c>
      <c r="H38" s="114">
        <v>24385</v>
      </c>
      <c r="I38" s="114">
        <v>24029</v>
      </c>
      <c r="J38" s="140">
        <v>23768</v>
      </c>
      <c r="K38" s="114">
        <v>704</v>
      </c>
      <c r="L38" s="116">
        <v>2.9619656681252104</v>
      </c>
    </row>
    <row r="39" spans="1:12" s="110" customFormat="1" ht="15" customHeight="1" x14ac:dyDescent="0.2">
      <c r="A39" s="120"/>
      <c r="B39" s="119"/>
      <c r="C39" s="258" t="s">
        <v>106</v>
      </c>
      <c r="E39" s="113">
        <v>14.539065053939195</v>
      </c>
      <c r="F39" s="115">
        <v>3558</v>
      </c>
      <c r="G39" s="114">
        <v>3538</v>
      </c>
      <c r="H39" s="114">
        <v>3540</v>
      </c>
      <c r="I39" s="114">
        <v>3464</v>
      </c>
      <c r="J39" s="140">
        <v>3334</v>
      </c>
      <c r="K39" s="114">
        <v>224</v>
      </c>
      <c r="L39" s="116">
        <v>6.7186562687462503</v>
      </c>
    </row>
    <row r="40" spans="1:12" s="110" customFormat="1" ht="15" customHeight="1" x14ac:dyDescent="0.2">
      <c r="A40" s="120"/>
      <c r="B40" s="119"/>
      <c r="C40" s="258" t="s">
        <v>107</v>
      </c>
      <c r="E40" s="113">
        <v>85.460934946060803</v>
      </c>
      <c r="F40" s="115">
        <v>20914</v>
      </c>
      <c r="G40" s="114">
        <v>20924</v>
      </c>
      <c r="H40" s="114">
        <v>20845</v>
      </c>
      <c r="I40" s="114">
        <v>20565</v>
      </c>
      <c r="J40" s="140">
        <v>20434</v>
      </c>
      <c r="K40" s="114">
        <v>480</v>
      </c>
      <c r="L40" s="116">
        <v>2.3490261329157285</v>
      </c>
    </row>
    <row r="41" spans="1:12" s="110" customFormat="1" ht="24.75" customHeight="1" x14ac:dyDescent="0.2">
      <c r="A41" s="604" t="s">
        <v>518</v>
      </c>
      <c r="B41" s="605"/>
      <c r="C41" s="605"/>
      <c r="D41" s="606"/>
      <c r="E41" s="113">
        <v>4.9285804721400535</v>
      </c>
      <c r="F41" s="115">
        <v>4282</v>
      </c>
      <c r="G41" s="114">
        <v>4866</v>
      </c>
      <c r="H41" s="114">
        <v>4921</v>
      </c>
      <c r="I41" s="114">
        <v>4276</v>
      </c>
      <c r="J41" s="140">
        <v>4419</v>
      </c>
      <c r="K41" s="114">
        <v>-137</v>
      </c>
      <c r="L41" s="116">
        <v>-3.1002489250961758</v>
      </c>
    </row>
    <row r="42" spans="1:12" s="110" customFormat="1" ht="15" customHeight="1" x14ac:dyDescent="0.2">
      <c r="A42" s="120"/>
      <c r="B42" s="119"/>
      <c r="C42" s="258" t="s">
        <v>106</v>
      </c>
      <c r="E42" s="113">
        <v>60.018682858477348</v>
      </c>
      <c r="F42" s="115">
        <v>2570</v>
      </c>
      <c r="G42" s="114">
        <v>2988</v>
      </c>
      <c r="H42" s="114">
        <v>3010</v>
      </c>
      <c r="I42" s="114">
        <v>2553</v>
      </c>
      <c r="J42" s="140">
        <v>2643</v>
      </c>
      <c r="K42" s="114">
        <v>-73</v>
      </c>
      <c r="L42" s="116">
        <v>-2.7620128641695043</v>
      </c>
    </row>
    <row r="43" spans="1:12" s="110" customFormat="1" ht="15" customHeight="1" x14ac:dyDescent="0.2">
      <c r="A43" s="123"/>
      <c r="B43" s="124"/>
      <c r="C43" s="260" t="s">
        <v>107</v>
      </c>
      <c r="D43" s="261"/>
      <c r="E43" s="125">
        <v>39.981317141522652</v>
      </c>
      <c r="F43" s="143">
        <v>1712</v>
      </c>
      <c r="G43" s="144">
        <v>1878</v>
      </c>
      <c r="H43" s="144">
        <v>1911</v>
      </c>
      <c r="I43" s="144">
        <v>1723</v>
      </c>
      <c r="J43" s="145">
        <v>1776</v>
      </c>
      <c r="K43" s="144">
        <v>-64</v>
      </c>
      <c r="L43" s="146">
        <v>-3.6036036036036037</v>
      </c>
    </row>
    <row r="44" spans="1:12" s="110" customFormat="1" ht="45.75" customHeight="1" x14ac:dyDescent="0.2">
      <c r="A44" s="604" t="s">
        <v>191</v>
      </c>
      <c r="B44" s="605"/>
      <c r="C44" s="605"/>
      <c r="D44" s="606"/>
      <c r="E44" s="113">
        <v>0.85289073560387196</v>
      </c>
      <c r="F44" s="115">
        <v>741</v>
      </c>
      <c r="G44" s="114">
        <v>746</v>
      </c>
      <c r="H44" s="114">
        <v>753</v>
      </c>
      <c r="I44" s="114">
        <v>738</v>
      </c>
      <c r="J44" s="140">
        <v>751</v>
      </c>
      <c r="K44" s="114">
        <v>-10</v>
      </c>
      <c r="L44" s="116">
        <v>-1.3315579227696406</v>
      </c>
    </row>
    <row r="45" spans="1:12" s="110" customFormat="1" ht="15" customHeight="1" x14ac:dyDescent="0.2">
      <c r="A45" s="120"/>
      <c r="B45" s="119"/>
      <c r="C45" s="258" t="s">
        <v>106</v>
      </c>
      <c r="E45" s="113">
        <v>55.330634278002698</v>
      </c>
      <c r="F45" s="115">
        <v>410</v>
      </c>
      <c r="G45" s="114">
        <v>415</v>
      </c>
      <c r="H45" s="114">
        <v>421</v>
      </c>
      <c r="I45" s="114">
        <v>413</v>
      </c>
      <c r="J45" s="140">
        <v>422</v>
      </c>
      <c r="K45" s="114">
        <v>-12</v>
      </c>
      <c r="L45" s="116">
        <v>-2.8436018957345972</v>
      </c>
    </row>
    <row r="46" spans="1:12" s="110" customFormat="1" ht="15" customHeight="1" x14ac:dyDescent="0.2">
      <c r="A46" s="123"/>
      <c r="B46" s="124"/>
      <c r="C46" s="260" t="s">
        <v>107</v>
      </c>
      <c r="D46" s="261"/>
      <c r="E46" s="125">
        <v>44.669365721997302</v>
      </c>
      <c r="F46" s="143">
        <v>331</v>
      </c>
      <c r="G46" s="144">
        <v>331</v>
      </c>
      <c r="H46" s="144">
        <v>332</v>
      </c>
      <c r="I46" s="144">
        <v>325</v>
      </c>
      <c r="J46" s="145">
        <v>329</v>
      </c>
      <c r="K46" s="144">
        <v>2</v>
      </c>
      <c r="L46" s="146">
        <v>0.60790273556231</v>
      </c>
    </row>
    <row r="47" spans="1:12" s="110" customFormat="1" ht="39" customHeight="1" x14ac:dyDescent="0.2">
      <c r="A47" s="604" t="s">
        <v>519</v>
      </c>
      <c r="B47" s="607"/>
      <c r="C47" s="607"/>
      <c r="D47" s="608"/>
      <c r="E47" s="113">
        <v>0.11625096396220116</v>
      </c>
      <c r="F47" s="115">
        <v>101</v>
      </c>
      <c r="G47" s="114">
        <v>100</v>
      </c>
      <c r="H47" s="114">
        <v>91</v>
      </c>
      <c r="I47" s="114">
        <v>107</v>
      </c>
      <c r="J47" s="140">
        <v>112</v>
      </c>
      <c r="K47" s="114">
        <v>-11</v>
      </c>
      <c r="L47" s="116">
        <v>-9.8214285714285712</v>
      </c>
    </row>
    <row r="48" spans="1:12" s="110" customFormat="1" ht="15" customHeight="1" x14ac:dyDescent="0.2">
      <c r="A48" s="120"/>
      <c r="B48" s="119"/>
      <c r="C48" s="258" t="s">
        <v>106</v>
      </c>
      <c r="E48" s="113">
        <v>36.633663366336634</v>
      </c>
      <c r="F48" s="115">
        <v>37</v>
      </c>
      <c r="G48" s="114">
        <v>37</v>
      </c>
      <c r="H48" s="114">
        <v>31</v>
      </c>
      <c r="I48" s="114">
        <v>38</v>
      </c>
      <c r="J48" s="140">
        <v>39</v>
      </c>
      <c r="K48" s="114">
        <v>-2</v>
      </c>
      <c r="L48" s="116">
        <v>-5.1282051282051286</v>
      </c>
    </row>
    <row r="49" spans="1:12" s="110" customFormat="1" ht="15" customHeight="1" x14ac:dyDescent="0.2">
      <c r="A49" s="123"/>
      <c r="B49" s="124"/>
      <c r="C49" s="260" t="s">
        <v>107</v>
      </c>
      <c r="D49" s="261"/>
      <c r="E49" s="125">
        <v>63.366336633663366</v>
      </c>
      <c r="F49" s="143">
        <v>64</v>
      </c>
      <c r="G49" s="144">
        <v>63</v>
      </c>
      <c r="H49" s="144">
        <v>60</v>
      </c>
      <c r="I49" s="144">
        <v>69</v>
      </c>
      <c r="J49" s="145">
        <v>73</v>
      </c>
      <c r="K49" s="144">
        <v>-9</v>
      </c>
      <c r="L49" s="146">
        <v>-12.328767123287671</v>
      </c>
    </row>
    <row r="50" spans="1:12" s="110" customFormat="1" ht="24.95" customHeight="1" x14ac:dyDescent="0.2">
      <c r="A50" s="609" t="s">
        <v>192</v>
      </c>
      <c r="B50" s="610"/>
      <c r="C50" s="610"/>
      <c r="D50" s="611"/>
      <c r="E50" s="262">
        <v>11.55833841691509</v>
      </c>
      <c r="F50" s="263">
        <v>10042</v>
      </c>
      <c r="G50" s="264">
        <v>10445</v>
      </c>
      <c r="H50" s="264">
        <v>10816</v>
      </c>
      <c r="I50" s="264">
        <v>10000</v>
      </c>
      <c r="J50" s="265">
        <v>10067</v>
      </c>
      <c r="K50" s="263">
        <v>-25</v>
      </c>
      <c r="L50" s="266">
        <v>-0.24833614780967517</v>
      </c>
    </row>
    <row r="51" spans="1:12" s="110" customFormat="1" ht="15" customHeight="1" x14ac:dyDescent="0.2">
      <c r="A51" s="120"/>
      <c r="B51" s="119"/>
      <c r="C51" s="258" t="s">
        <v>106</v>
      </c>
      <c r="E51" s="113">
        <v>52.419836685919137</v>
      </c>
      <c r="F51" s="115">
        <v>5264</v>
      </c>
      <c r="G51" s="114">
        <v>5487</v>
      </c>
      <c r="H51" s="114">
        <v>5765</v>
      </c>
      <c r="I51" s="114">
        <v>5253</v>
      </c>
      <c r="J51" s="140">
        <v>5234</v>
      </c>
      <c r="K51" s="114">
        <v>30</v>
      </c>
      <c r="L51" s="116">
        <v>0.57317539166985099</v>
      </c>
    </row>
    <row r="52" spans="1:12" s="110" customFormat="1" ht="15" customHeight="1" x14ac:dyDescent="0.2">
      <c r="A52" s="120"/>
      <c r="B52" s="119"/>
      <c r="C52" s="258" t="s">
        <v>107</v>
      </c>
      <c r="E52" s="113">
        <v>47.580163314080863</v>
      </c>
      <c r="F52" s="115">
        <v>4778</v>
      </c>
      <c r="G52" s="114">
        <v>4958</v>
      </c>
      <c r="H52" s="114">
        <v>5051</v>
      </c>
      <c r="I52" s="114">
        <v>4747</v>
      </c>
      <c r="J52" s="140">
        <v>4833</v>
      </c>
      <c r="K52" s="114">
        <v>-55</v>
      </c>
      <c r="L52" s="116">
        <v>-1.138009517897786</v>
      </c>
    </row>
    <row r="53" spans="1:12" s="110" customFormat="1" ht="15" customHeight="1" x14ac:dyDescent="0.2">
      <c r="A53" s="120"/>
      <c r="B53" s="119"/>
      <c r="C53" s="258" t="s">
        <v>187</v>
      </c>
      <c r="D53" s="110" t="s">
        <v>193</v>
      </c>
      <c r="E53" s="113">
        <v>29.894443337980483</v>
      </c>
      <c r="F53" s="115">
        <v>3002</v>
      </c>
      <c r="G53" s="114">
        <v>3481</v>
      </c>
      <c r="H53" s="114">
        <v>3668</v>
      </c>
      <c r="I53" s="114">
        <v>2874</v>
      </c>
      <c r="J53" s="140">
        <v>3082</v>
      </c>
      <c r="K53" s="114">
        <v>-80</v>
      </c>
      <c r="L53" s="116">
        <v>-2.5957170668397143</v>
      </c>
    </row>
    <row r="54" spans="1:12" s="110" customFormat="1" ht="15" customHeight="1" x14ac:dyDescent="0.2">
      <c r="A54" s="120"/>
      <c r="B54" s="119"/>
      <c r="D54" s="267" t="s">
        <v>194</v>
      </c>
      <c r="E54" s="113">
        <v>63.35776149233844</v>
      </c>
      <c r="F54" s="115">
        <v>1902</v>
      </c>
      <c r="G54" s="114">
        <v>2214</v>
      </c>
      <c r="H54" s="114">
        <v>2359</v>
      </c>
      <c r="I54" s="114">
        <v>1857</v>
      </c>
      <c r="J54" s="140">
        <v>1970</v>
      </c>
      <c r="K54" s="114">
        <v>-68</v>
      </c>
      <c r="L54" s="116">
        <v>-3.451776649746193</v>
      </c>
    </row>
    <row r="55" spans="1:12" s="110" customFormat="1" ht="15" customHeight="1" x14ac:dyDescent="0.2">
      <c r="A55" s="120"/>
      <c r="B55" s="119"/>
      <c r="D55" s="267" t="s">
        <v>195</v>
      </c>
      <c r="E55" s="113">
        <v>36.64223850766156</v>
      </c>
      <c r="F55" s="115">
        <v>1100</v>
      </c>
      <c r="G55" s="114">
        <v>1267</v>
      </c>
      <c r="H55" s="114">
        <v>1309</v>
      </c>
      <c r="I55" s="114">
        <v>1017</v>
      </c>
      <c r="J55" s="140">
        <v>1112</v>
      </c>
      <c r="K55" s="114">
        <v>-12</v>
      </c>
      <c r="L55" s="116">
        <v>-1.079136690647482</v>
      </c>
    </row>
    <row r="56" spans="1:12" s="110" customFormat="1" ht="15" customHeight="1" x14ac:dyDescent="0.2">
      <c r="A56" s="120"/>
      <c r="B56" s="119" t="s">
        <v>196</v>
      </c>
      <c r="C56" s="258"/>
      <c r="E56" s="113">
        <v>72.257455600188763</v>
      </c>
      <c r="F56" s="115">
        <v>62778</v>
      </c>
      <c r="G56" s="114">
        <v>62426</v>
      </c>
      <c r="H56" s="114">
        <v>63283</v>
      </c>
      <c r="I56" s="114">
        <v>62754</v>
      </c>
      <c r="J56" s="140">
        <v>62203</v>
      </c>
      <c r="K56" s="114">
        <v>575</v>
      </c>
      <c r="L56" s="116">
        <v>0.9243927141777728</v>
      </c>
    </row>
    <row r="57" spans="1:12" s="110" customFormat="1" ht="15" customHeight="1" x14ac:dyDescent="0.2">
      <c r="A57" s="120"/>
      <c r="B57" s="119"/>
      <c r="C57" s="258" t="s">
        <v>106</v>
      </c>
      <c r="E57" s="113">
        <v>54.504762814998884</v>
      </c>
      <c r="F57" s="115">
        <v>34217</v>
      </c>
      <c r="G57" s="114">
        <v>33905</v>
      </c>
      <c r="H57" s="114">
        <v>34660</v>
      </c>
      <c r="I57" s="114">
        <v>34502</v>
      </c>
      <c r="J57" s="140">
        <v>34021</v>
      </c>
      <c r="K57" s="114">
        <v>196</v>
      </c>
      <c r="L57" s="116">
        <v>0.57611475265277323</v>
      </c>
    </row>
    <row r="58" spans="1:12" s="110" customFormat="1" ht="15" customHeight="1" x14ac:dyDescent="0.2">
      <c r="A58" s="120"/>
      <c r="B58" s="119"/>
      <c r="C58" s="258" t="s">
        <v>107</v>
      </c>
      <c r="E58" s="113">
        <v>45.495237185001116</v>
      </c>
      <c r="F58" s="115">
        <v>28561</v>
      </c>
      <c r="G58" s="114">
        <v>28521</v>
      </c>
      <c r="H58" s="114">
        <v>28623</v>
      </c>
      <c r="I58" s="114">
        <v>28252</v>
      </c>
      <c r="J58" s="140">
        <v>28182</v>
      </c>
      <c r="K58" s="114">
        <v>379</v>
      </c>
      <c r="L58" s="116">
        <v>1.3448300333546235</v>
      </c>
    </row>
    <row r="59" spans="1:12" s="110" customFormat="1" ht="15" customHeight="1" x14ac:dyDescent="0.2">
      <c r="A59" s="120"/>
      <c r="B59" s="119"/>
      <c r="C59" s="258" t="s">
        <v>105</v>
      </c>
      <c r="D59" s="110" t="s">
        <v>197</v>
      </c>
      <c r="E59" s="113">
        <v>91.387110134123418</v>
      </c>
      <c r="F59" s="115">
        <v>57371</v>
      </c>
      <c r="G59" s="114">
        <v>57008</v>
      </c>
      <c r="H59" s="114">
        <v>57859</v>
      </c>
      <c r="I59" s="114">
        <v>57446</v>
      </c>
      <c r="J59" s="140">
        <v>56967</v>
      </c>
      <c r="K59" s="114">
        <v>404</v>
      </c>
      <c r="L59" s="116">
        <v>0.70918250917197678</v>
      </c>
    </row>
    <row r="60" spans="1:12" s="110" customFormat="1" ht="15" customHeight="1" x14ac:dyDescent="0.2">
      <c r="A60" s="120"/>
      <c r="B60" s="119"/>
      <c r="C60" s="258"/>
      <c r="D60" s="267" t="s">
        <v>198</v>
      </c>
      <c r="E60" s="113">
        <v>52.406267975109373</v>
      </c>
      <c r="F60" s="115">
        <v>30066</v>
      </c>
      <c r="G60" s="114">
        <v>29735</v>
      </c>
      <c r="H60" s="114">
        <v>30479</v>
      </c>
      <c r="I60" s="114">
        <v>30401</v>
      </c>
      <c r="J60" s="140">
        <v>29975</v>
      </c>
      <c r="K60" s="114">
        <v>91</v>
      </c>
      <c r="L60" s="116">
        <v>0.30358632193494578</v>
      </c>
    </row>
    <row r="61" spans="1:12" s="110" customFormat="1" ht="15" customHeight="1" x14ac:dyDescent="0.2">
      <c r="A61" s="120"/>
      <c r="B61" s="119"/>
      <c r="C61" s="258"/>
      <c r="D61" s="267" t="s">
        <v>199</v>
      </c>
      <c r="E61" s="113">
        <v>47.593732024890627</v>
      </c>
      <c r="F61" s="115">
        <v>27305</v>
      </c>
      <c r="G61" s="114">
        <v>27273</v>
      </c>
      <c r="H61" s="114">
        <v>27380</v>
      </c>
      <c r="I61" s="114">
        <v>27045</v>
      </c>
      <c r="J61" s="140">
        <v>26992</v>
      </c>
      <c r="K61" s="114">
        <v>313</v>
      </c>
      <c r="L61" s="116">
        <v>1.1596028452874927</v>
      </c>
    </row>
    <row r="62" spans="1:12" s="110" customFormat="1" ht="15" customHeight="1" x14ac:dyDescent="0.2">
      <c r="A62" s="120"/>
      <c r="B62" s="119"/>
      <c r="C62" s="258"/>
      <c r="D62" s="258" t="s">
        <v>200</v>
      </c>
      <c r="E62" s="113">
        <v>8.6128898658765802</v>
      </c>
      <c r="F62" s="115">
        <v>5407</v>
      </c>
      <c r="G62" s="114">
        <v>5418</v>
      </c>
      <c r="H62" s="114">
        <v>5424</v>
      </c>
      <c r="I62" s="114">
        <v>5308</v>
      </c>
      <c r="J62" s="140">
        <v>5236</v>
      </c>
      <c r="K62" s="114">
        <v>171</v>
      </c>
      <c r="L62" s="116">
        <v>3.26585179526356</v>
      </c>
    </row>
    <row r="63" spans="1:12" s="110" customFormat="1" ht="15" customHeight="1" x14ac:dyDescent="0.2">
      <c r="A63" s="120"/>
      <c r="B63" s="119"/>
      <c r="C63" s="258"/>
      <c r="D63" s="267" t="s">
        <v>198</v>
      </c>
      <c r="E63" s="113">
        <v>76.770852598483444</v>
      </c>
      <c r="F63" s="115">
        <v>4151</v>
      </c>
      <c r="G63" s="114">
        <v>4170</v>
      </c>
      <c r="H63" s="114">
        <v>4181</v>
      </c>
      <c r="I63" s="114">
        <v>4101</v>
      </c>
      <c r="J63" s="140">
        <v>4046</v>
      </c>
      <c r="K63" s="114">
        <v>105</v>
      </c>
      <c r="L63" s="116">
        <v>2.5951557093425603</v>
      </c>
    </row>
    <row r="64" spans="1:12" s="110" customFormat="1" ht="15" customHeight="1" x14ac:dyDescent="0.2">
      <c r="A64" s="120"/>
      <c r="B64" s="119"/>
      <c r="C64" s="258"/>
      <c r="D64" s="267" t="s">
        <v>199</v>
      </c>
      <c r="E64" s="113">
        <v>23.229147401516553</v>
      </c>
      <c r="F64" s="115">
        <v>1256</v>
      </c>
      <c r="G64" s="114">
        <v>1248</v>
      </c>
      <c r="H64" s="114">
        <v>1243</v>
      </c>
      <c r="I64" s="114">
        <v>1207</v>
      </c>
      <c r="J64" s="140">
        <v>1190</v>
      </c>
      <c r="K64" s="114">
        <v>66</v>
      </c>
      <c r="L64" s="116">
        <v>5.5462184873949578</v>
      </c>
    </row>
    <row r="65" spans="1:12" s="110" customFormat="1" ht="15" customHeight="1" x14ac:dyDescent="0.2">
      <c r="A65" s="120"/>
      <c r="B65" s="119" t="s">
        <v>201</v>
      </c>
      <c r="C65" s="258"/>
      <c r="E65" s="113">
        <v>7.780757587965148</v>
      </c>
      <c r="F65" s="115">
        <v>6760</v>
      </c>
      <c r="G65" s="114">
        <v>6675</v>
      </c>
      <c r="H65" s="114">
        <v>6570</v>
      </c>
      <c r="I65" s="114">
        <v>6538</v>
      </c>
      <c r="J65" s="140">
        <v>6402</v>
      </c>
      <c r="K65" s="114">
        <v>358</v>
      </c>
      <c r="L65" s="116">
        <v>5.5920024992189941</v>
      </c>
    </row>
    <row r="66" spans="1:12" s="110" customFormat="1" ht="15" customHeight="1" x14ac:dyDescent="0.2">
      <c r="A66" s="120"/>
      <c r="B66" s="119"/>
      <c r="C66" s="258" t="s">
        <v>106</v>
      </c>
      <c r="E66" s="113">
        <v>55.355029585798817</v>
      </c>
      <c r="F66" s="115">
        <v>3742</v>
      </c>
      <c r="G66" s="114">
        <v>3713</v>
      </c>
      <c r="H66" s="114">
        <v>3661</v>
      </c>
      <c r="I66" s="114">
        <v>3623</v>
      </c>
      <c r="J66" s="140">
        <v>3563</v>
      </c>
      <c r="K66" s="114">
        <v>179</v>
      </c>
      <c r="L66" s="116">
        <v>5.0238563008700536</v>
      </c>
    </row>
    <row r="67" spans="1:12" s="110" customFormat="1" ht="15" customHeight="1" x14ac:dyDescent="0.2">
      <c r="A67" s="120"/>
      <c r="B67" s="119"/>
      <c r="C67" s="258" t="s">
        <v>107</v>
      </c>
      <c r="E67" s="113">
        <v>44.644970414201183</v>
      </c>
      <c r="F67" s="115">
        <v>3018</v>
      </c>
      <c r="G67" s="114">
        <v>2962</v>
      </c>
      <c r="H67" s="114">
        <v>2909</v>
      </c>
      <c r="I67" s="114">
        <v>2915</v>
      </c>
      <c r="J67" s="140">
        <v>2839</v>
      </c>
      <c r="K67" s="114">
        <v>179</v>
      </c>
      <c r="L67" s="116">
        <v>6.3050369848538219</v>
      </c>
    </row>
    <row r="68" spans="1:12" s="110" customFormat="1" ht="15" customHeight="1" x14ac:dyDescent="0.2">
      <c r="A68" s="120"/>
      <c r="B68" s="119"/>
      <c r="C68" s="258" t="s">
        <v>105</v>
      </c>
      <c r="D68" s="110" t="s">
        <v>202</v>
      </c>
      <c r="E68" s="113">
        <v>23.905325443786982</v>
      </c>
      <c r="F68" s="115">
        <v>1616</v>
      </c>
      <c r="G68" s="114">
        <v>1575</v>
      </c>
      <c r="H68" s="114">
        <v>1523</v>
      </c>
      <c r="I68" s="114">
        <v>1468</v>
      </c>
      <c r="J68" s="140">
        <v>1394</v>
      </c>
      <c r="K68" s="114">
        <v>222</v>
      </c>
      <c r="L68" s="116">
        <v>15.925394548063128</v>
      </c>
    </row>
    <row r="69" spans="1:12" s="110" customFormat="1" ht="15" customHeight="1" x14ac:dyDescent="0.2">
      <c r="A69" s="120"/>
      <c r="B69" s="119"/>
      <c r="C69" s="258"/>
      <c r="D69" s="267" t="s">
        <v>198</v>
      </c>
      <c r="E69" s="113">
        <v>49.690594059405939</v>
      </c>
      <c r="F69" s="115">
        <v>803</v>
      </c>
      <c r="G69" s="114">
        <v>787</v>
      </c>
      <c r="H69" s="114">
        <v>766</v>
      </c>
      <c r="I69" s="114">
        <v>727</v>
      </c>
      <c r="J69" s="140">
        <v>699</v>
      </c>
      <c r="K69" s="114">
        <v>104</v>
      </c>
      <c r="L69" s="116">
        <v>14.878397711015737</v>
      </c>
    </row>
    <row r="70" spans="1:12" s="110" customFormat="1" ht="15" customHeight="1" x14ac:dyDescent="0.2">
      <c r="A70" s="120"/>
      <c r="B70" s="119"/>
      <c r="C70" s="258"/>
      <c r="D70" s="267" t="s">
        <v>199</v>
      </c>
      <c r="E70" s="113">
        <v>50.309405940594061</v>
      </c>
      <c r="F70" s="115">
        <v>813</v>
      </c>
      <c r="G70" s="114">
        <v>788</v>
      </c>
      <c r="H70" s="114">
        <v>757</v>
      </c>
      <c r="I70" s="114">
        <v>741</v>
      </c>
      <c r="J70" s="140">
        <v>695</v>
      </c>
      <c r="K70" s="114">
        <v>118</v>
      </c>
      <c r="L70" s="116">
        <v>16.978417266187051</v>
      </c>
    </row>
    <row r="71" spans="1:12" s="110" customFormat="1" ht="15" customHeight="1" x14ac:dyDescent="0.2">
      <c r="A71" s="120"/>
      <c r="B71" s="119"/>
      <c r="C71" s="258"/>
      <c r="D71" s="110" t="s">
        <v>203</v>
      </c>
      <c r="E71" s="113">
        <v>68.668639053254438</v>
      </c>
      <c r="F71" s="115">
        <v>4642</v>
      </c>
      <c r="G71" s="114">
        <v>4598</v>
      </c>
      <c r="H71" s="114">
        <v>4559</v>
      </c>
      <c r="I71" s="114">
        <v>4577</v>
      </c>
      <c r="J71" s="140">
        <v>4528</v>
      </c>
      <c r="K71" s="114">
        <v>114</v>
      </c>
      <c r="L71" s="116">
        <v>2.5176678445229683</v>
      </c>
    </row>
    <row r="72" spans="1:12" s="110" customFormat="1" ht="15" customHeight="1" x14ac:dyDescent="0.2">
      <c r="A72" s="120"/>
      <c r="B72" s="119"/>
      <c r="C72" s="258"/>
      <c r="D72" s="267" t="s">
        <v>198</v>
      </c>
      <c r="E72" s="113">
        <v>56.613528651443346</v>
      </c>
      <c r="F72" s="115">
        <v>2628</v>
      </c>
      <c r="G72" s="114">
        <v>2617</v>
      </c>
      <c r="H72" s="114">
        <v>2598</v>
      </c>
      <c r="I72" s="114">
        <v>2592</v>
      </c>
      <c r="J72" s="140">
        <v>2568</v>
      </c>
      <c r="K72" s="114">
        <v>60</v>
      </c>
      <c r="L72" s="116">
        <v>2.3364485981308412</v>
      </c>
    </row>
    <row r="73" spans="1:12" s="110" customFormat="1" ht="15" customHeight="1" x14ac:dyDescent="0.2">
      <c r="A73" s="120"/>
      <c r="B73" s="119"/>
      <c r="C73" s="258"/>
      <c r="D73" s="267" t="s">
        <v>199</v>
      </c>
      <c r="E73" s="113">
        <v>43.386471348556654</v>
      </c>
      <c r="F73" s="115">
        <v>2014</v>
      </c>
      <c r="G73" s="114">
        <v>1981</v>
      </c>
      <c r="H73" s="114">
        <v>1961</v>
      </c>
      <c r="I73" s="114">
        <v>1985</v>
      </c>
      <c r="J73" s="140">
        <v>1960</v>
      </c>
      <c r="K73" s="114">
        <v>54</v>
      </c>
      <c r="L73" s="116">
        <v>2.7551020408163267</v>
      </c>
    </row>
    <row r="74" spans="1:12" s="110" customFormat="1" ht="15" customHeight="1" x14ac:dyDescent="0.2">
      <c r="A74" s="120"/>
      <c r="B74" s="119"/>
      <c r="C74" s="258"/>
      <c r="D74" s="110" t="s">
        <v>204</v>
      </c>
      <c r="E74" s="113">
        <v>7.4260355029585803</v>
      </c>
      <c r="F74" s="115">
        <v>502</v>
      </c>
      <c r="G74" s="114">
        <v>502</v>
      </c>
      <c r="H74" s="114">
        <v>488</v>
      </c>
      <c r="I74" s="114">
        <v>493</v>
      </c>
      <c r="J74" s="140">
        <v>480</v>
      </c>
      <c r="K74" s="114">
        <v>22</v>
      </c>
      <c r="L74" s="116">
        <v>4.583333333333333</v>
      </c>
    </row>
    <row r="75" spans="1:12" s="110" customFormat="1" ht="15" customHeight="1" x14ac:dyDescent="0.2">
      <c r="A75" s="120"/>
      <c r="B75" s="119"/>
      <c r="C75" s="258"/>
      <c r="D75" s="267" t="s">
        <v>198</v>
      </c>
      <c r="E75" s="113">
        <v>61.952191235059757</v>
      </c>
      <c r="F75" s="115">
        <v>311</v>
      </c>
      <c r="G75" s="114">
        <v>309</v>
      </c>
      <c r="H75" s="114">
        <v>297</v>
      </c>
      <c r="I75" s="114">
        <v>304</v>
      </c>
      <c r="J75" s="140">
        <v>296</v>
      </c>
      <c r="K75" s="114">
        <v>15</v>
      </c>
      <c r="L75" s="116">
        <v>5.0675675675675675</v>
      </c>
    </row>
    <row r="76" spans="1:12" s="110" customFormat="1" ht="15" customHeight="1" x14ac:dyDescent="0.2">
      <c r="A76" s="120"/>
      <c r="B76" s="119"/>
      <c r="C76" s="258"/>
      <c r="D76" s="267" t="s">
        <v>199</v>
      </c>
      <c r="E76" s="113">
        <v>38.047808764940243</v>
      </c>
      <c r="F76" s="115">
        <v>191</v>
      </c>
      <c r="G76" s="114">
        <v>193</v>
      </c>
      <c r="H76" s="114">
        <v>191</v>
      </c>
      <c r="I76" s="114">
        <v>189</v>
      </c>
      <c r="J76" s="140">
        <v>184</v>
      </c>
      <c r="K76" s="114">
        <v>7</v>
      </c>
      <c r="L76" s="116">
        <v>3.8043478260869565</v>
      </c>
    </row>
    <row r="77" spans="1:12" s="110" customFormat="1" ht="15" customHeight="1" x14ac:dyDescent="0.2">
      <c r="A77" s="534"/>
      <c r="B77" s="119" t="s">
        <v>205</v>
      </c>
      <c r="C77" s="268"/>
      <c r="D77" s="182"/>
      <c r="E77" s="113">
        <v>8.4034483949309973</v>
      </c>
      <c r="F77" s="115">
        <v>7301</v>
      </c>
      <c r="G77" s="114">
        <v>7354</v>
      </c>
      <c r="H77" s="114">
        <v>7509</v>
      </c>
      <c r="I77" s="114">
        <v>7517</v>
      </c>
      <c r="J77" s="140">
        <v>7543</v>
      </c>
      <c r="K77" s="114">
        <v>-242</v>
      </c>
      <c r="L77" s="116">
        <v>-3.2082725705952537</v>
      </c>
    </row>
    <row r="78" spans="1:12" s="110" customFormat="1" ht="15" customHeight="1" x14ac:dyDescent="0.2">
      <c r="A78" s="120"/>
      <c r="B78" s="119"/>
      <c r="C78" s="268" t="s">
        <v>106</v>
      </c>
      <c r="D78" s="182"/>
      <c r="E78" s="113">
        <v>58.238597452403781</v>
      </c>
      <c r="F78" s="115">
        <v>4252</v>
      </c>
      <c r="G78" s="114">
        <v>4248</v>
      </c>
      <c r="H78" s="114">
        <v>4395</v>
      </c>
      <c r="I78" s="114">
        <v>4387</v>
      </c>
      <c r="J78" s="140">
        <v>4385</v>
      </c>
      <c r="K78" s="114">
        <v>-133</v>
      </c>
      <c r="L78" s="116">
        <v>-3.0330672748004561</v>
      </c>
    </row>
    <row r="79" spans="1:12" s="110" customFormat="1" ht="15" customHeight="1" x14ac:dyDescent="0.2">
      <c r="A79" s="123"/>
      <c r="B79" s="124"/>
      <c r="C79" s="260" t="s">
        <v>107</v>
      </c>
      <c r="D79" s="261"/>
      <c r="E79" s="125">
        <v>41.761402547596219</v>
      </c>
      <c r="F79" s="143">
        <v>3049</v>
      </c>
      <c r="G79" s="144">
        <v>3106</v>
      </c>
      <c r="H79" s="144">
        <v>3114</v>
      </c>
      <c r="I79" s="144">
        <v>3130</v>
      </c>
      <c r="J79" s="145">
        <v>3158</v>
      </c>
      <c r="K79" s="144">
        <v>-109</v>
      </c>
      <c r="L79" s="146">
        <v>-3.4515516149461685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86881</v>
      </c>
      <c r="E11" s="114">
        <v>86900</v>
      </c>
      <c r="F11" s="114">
        <v>88178</v>
      </c>
      <c r="G11" s="114">
        <v>86809</v>
      </c>
      <c r="H11" s="140">
        <v>86215</v>
      </c>
      <c r="I11" s="115">
        <v>666</v>
      </c>
      <c r="J11" s="116">
        <v>0.77248738618569857</v>
      </c>
    </row>
    <row r="12" spans="1:15" s="110" customFormat="1" ht="24.95" customHeight="1" x14ac:dyDescent="0.2">
      <c r="A12" s="193" t="s">
        <v>132</v>
      </c>
      <c r="B12" s="194" t="s">
        <v>133</v>
      </c>
      <c r="C12" s="113">
        <v>0.87015573025172366</v>
      </c>
      <c r="D12" s="115">
        <v>756</v>
      </c>
      <c r="E12" s="114">
        <v>738</v>
      </c>
      <c r="F12" s="114">
        <v>781</v>
      </c>
      <c r="G12" s="114">
        <v>746</v>
      </c>
      <c r="H12" s="140">
        <v>719</v>
      </c>
      <c r="I12" s="115">
        <v>37</v>
      </c>
      <c r="J12" s="116">
        <v>5.1460361613351875</v>
      </c>
    </row>
    <row r="13" spans="1:15" s="110" customFormat="1" ht="24.95" customHeight="1" x14ac:dyDescent="0.2">
      <c r="A13" s="193" t="s">
        <v>134</v>
      </c>
      <c r="B13" s="199" t="s">
        <v>214</v>
      </c>
      <c r="C13" s="113">
        <v>1.228116619283848</v>
      </c>
      <c r="D13" s="115">
        <v>1067</v>
      </c>
      <c r="E13" s="114">
        <v>1035</v>
      </c>
      <c r="F13" s="114">
        <v>1087</v>
      </c>
      <c r="G13" s="114">
        <v>1058</v>
      </c>
      <c r="H13" s="140">
        <v>1061</v>
      </c>
      <c r="I13" s="115">
        <v>6</v>
      </c>
      <c r="J13" s="116">
        <v>0.56550424128180965</v>
      </c>
    </row>
    <row r="14" spans="1:15" s="287" customFormat="1" ht="24" customHeight="1" x14ac:dyDescent="0.2">
      <c r="A14" s="193" t="s">
        <v>215</v>
      </c>
      <c r="B14" s="199" t="s">
        <v>137</v>
      </c>
      <c r="C14" s="113">
        <v>31.54659822055455</v>
      </c>
      <c r="D14" s="115">
        <v>27408</v>
      </c>
      <c r="E14" s="114">
        <v>27500</v>
      </c>
      <c r="F14" s="114">
        <v>27706</v>
      </c>
      <c r="G14" s="114">
        <v>27703</v>
      </c>
      <c r="H14" s="140">
        <v>27678</v>
      </c>
      <c r="I14" s="115">
        <v>-270</v>
      </c>
      <c r="J14" s="116">
        <v>-0.97550401040537615</v>
      </c>
      <c r="K14" s="110"/>
      <c r="L14" s="110"/>
      <c r="M14" s="110"/>
      <c r="N14" s="110"/>
      <c r="O14" s="110"/>
    </row>
    <row r="15" spans="1:15" s="110" customFormat="1" ht="24.75" customHeight="1" x14ac:dyDescent="0.2">
      <c r="A15" s="193" t="s">
        <v>216</v>
      </c>
      <c r="B15" s="199" t="s">
        <v>217</v>
      </c>
      <c r="C15" s="113">
        <v>4.5142206005916137</v>
      </c>
      <c r="D15" s="115">
        <v>3922</v>
      </c>
      <c r="E15" s="114">
        <v>3999</v>
      </c>
      <c r="F15" s="114">
        <v>4022</v>
      </c>
      <c r="G15" s="114">
        <v>3979</v>
      </c>
      <c r="H15" s="140">
        <v>4042</v>
      </c>
      <c r="I15" s="115">
        <v>-120</v>
      </c>
      <c r="J15" s="116">
        <v>-2.9688273132112815</v>
      </c>
    </row>
    <row r="16" spans="1:15" s="287" customFormat="1" ht="24.95" customHeight="1" x14ac:dyDescent="0.2">
      <c r="A16" s="193" t="s">
        <v>218</v>
      </c>
      <c r="B16" s="199" t="s">
        <v>141</v>
      </c>
      <c r="C16" s="113">
        <v>19.327586008448339</v>
      </c>
      <c r="D16" s="115">
        <v>16792</v>
      </c>
      <c r="E16" s="114">
        <v>16887</v>
      </c>
      <c r="F16" s="114">
        <v>16967</v>
      </c>
      <c r="G16" s="114">
        <v>17015</v>
      </c>
      <c r="H16" s="140">
        <v>16957</v>
      </c>
      <c r="I16" s="115">
        <v>-165</v>
      </c>
      <c r="J16" s="116">
        <v>-0.97304947809164355</v>
      </c>
      <c r="K16" s="110"/>
      <c r="L16" s="110"/>
      <c r="M16" s="110"/>
      <c r="N16" s="110"/>
      <c r="O16" s="110"/>
    </row>
    <row r="17" spans="1:15" s="110" customFormat="1" ht="24.95" customHeight="1" x14ac:dyDescent="0.2">
      <c r="A17" s="193" t="s">
        <v>219</v>
      </c>
      <c r="B17" s="199" t="s">
        <v>220</v>
      </c>
      <c r="C17" s="113">
        <v>7.7047916115146</v>
      </c>
      <c r="D17" s="115">
        <v>6694</v>
      </c>
      <c r="E17" s="114">
        <v>6614</v>
      </c>
      <c r="F17" s="114">
        <v>6717</v>
      </c>
      <c r="G17" s="114">
        <v>6709</v>
      </c>
      <c r="H17" s="140">
        <v>6679</v>
      </c>
      <c r="I17" s="115">
        <v>15</v>
      </c>
      <c r="J17" s="116">
        <v>0.22458451864051504</v>
      </c>
    </row>
    <row r="18" spans="1:15" s="287" customFormat="1" ht="24.95" customHeight="1" x14ac:dyDescent="0.2">
      <c r="A18" s="201" t="s">
        <v>144</v>
      </c>
      <c r="B18" s="202" t="s">
        <v>145</v>
      </c>
      <c r="C18" s="113">
        <v>7.0061348280982036</v>
      </c>
      <c r="D18" s="115">
        <v>6087</v>
      </c>
      <c r="E18" s="114">
        <v>5944</v>
      </c>
      <c r="F18" s="114">
        <v>6405</v>
      </c>
      <c r="G18" s="114">
        <v>6260</v>
      </c>
      <c r="H18" s="140">
        <v>5970</v>
      </c>
      <c r="I18" s="115">
        <v>117</v>
      </c>
      <c r="J18" s="116">
        <v>1.9597989949748744</v>
      </c>
      <c r="K18" s="110"/>
      <c r="L18" s="110"/>
      <c r="M18" s="110"/>
      <c r="N18" s="110"/>
      <c r="O18" s="110"/>
    </row>
    <row r="19" spans="1:15" s="110" customFormat="1" ht="24.95" customHeight="1" x14ac:dyDescent="0.2">
      <c r="A19" s="193" t="s">
        <v>146</v>
      </c>
      <c r="B19" s="199" t="s">
        <v>147</v>
      </c>
      <c r="C19" s="113">
        <v>15.098813319367871</v>
      </c>
      <c r="D19" s="115">
        <v>13118</v>
      </c>
      <c r="E19" s="114">
        <v>13317</v>
      </c>
      <c r="F19" s="114">
        <v>13474</v>
      </c>
      <c r="G19" s="114">
        <v>13257</v>
      </c>
      <c r="H19" s="140">
        <v>13286</v>
      </c>
      <c r="I19" s="115">
        <v>-168</v>
      </c>
      <c r="J19" s="116">
        <v>-1.2644889357218125</v>
      </c>
    </row>
    <row r="20" spans="1:15" s="287" customFormat="1" ht="24.95" customHeight="1" x14ac:dyDescent="0.2">
      <c r="A20" s="193" t="s">
        <v>148</v>
      </c>
      <c r="B20" s="199" t="s">
        <v>149</v>
      </c>
      <c r="C20" s="113">
        <v>4.0411597472404788</v>
      </c>
      <c r="D20" s="115">
        <v>3511</v>
      </c>
      <c r="E20" s="114">
        <v>3505</v>
      </c>
      <c r="F20" s="114">
        <v>3539</v>
      </c>
      <c r="G20" s="114">
        <v>3672</v>
      </c>
      <c r="H20" s="140">
        <v>3589</v>
      </c>
      <c r="I20" s="115">
        <v>-78</v>
      </c>
      <c r="J20" s="116">
        <v>-2.1733073279465032</v>
      </c>
      <c r="K20" s="110"/>
      <c r="L20" s="110"/>
      <c r="M20" s="110"/>
      <c r="N20" s="110"/>
      <c r="O20" s="110"/>
    </row>
    <row r="21" spans="1:15" s="110" customFormat="1" ht="24.95" customHeight="1" x14ac:dyDescent="0.2">
      <c r="A21" s="201" t="s">
        <v>150</v>
      </c>
      <c r="B21" s="202" t="s">
        <v>151</v>
      </c>
      <c r="C21" s="113">
        <v>2.1178393434698037</v>
      </c>
      <c r="D21" s="115">
        <v>1840</v>
      </c>
      <c r="E21" s="114">
        <v>1817</v>
      </c>
      <c r="F21" s="114">
        <v>1817</v>
      </c>
      <c r="G21" s="114">
        <v>1786</v>
      </c>
      <c r="H21" s="140">
        <v>1719</v>
      </c>
      <c r="I21" s="115">
        <v>121</v>
      </c>
      <c r="J21" s="116">
        <v>7.0389761489237932</v>
      </c>
    </row>
    <row r="22" spans="1:15" s="110" customFormat="1" ht="24.95" customHeight="1" x14ac:dyDescent="0.2">
      <c r="A22" s="201" t="s">
        <v>152</v>
      </c>
      <c r="B22" s="199" t="s">
        <v>153</v>
      </c>
      <c r="C22" s="113">
        <v>1.7207444665692153</v>
      </c>
      <c r="D22" s="115">
        <v>1495</v>
      </c>
      <c r="E22" s="114">
        <v>1464</v>
      </c>
      <c r="F22" s="114">
        <v>1455</v>
      </c>
      <c r="G22" s="114">
        <v>1408</v>
      </c>
      <c r="H22" s="140">
        <v>1399</v>
      </c>
      <c r="I22" s="115">
        <v>96</v>
      </c>
      <c r="J22" s="116">
        <v>6.8620443173695493</v>
      </c>
    </row>
    <row r="23" spans="1:15" s="110" customFormat="1" ht="24.95" customHeight="1" x14ac:dyDescent="0.2">
      <c r="A23" s="193" t="s">
        <v>154</v>
      </c>
      <c r="B23" s="199" t="s">
        <v>155</v>
      </c>
      <c r="C23" s="113">
        <v>2.2386943060047653</v>
      </c>
      <c r="D23" s="115">
        <v>1945</v>
      </c>
      <c r="E23" s="114">
        <v>1967</v>
      </c>
      <c r="F23" s="114">
        <v>1966</v>
      </c>
      <c r="G23" s="114">
        <v>1932</v>
      </c>
      <c r="H23" s="140">
        <v>1942</v>
      </c>
      <c r="I23" s="115">
        <v>3</v>
      </c>
      <c r="J23" s="116">
        <v>0.15447991761071062</v>
      </c>
    </row>
    <row r="24" spans="1:15" s="110" customFormat="1" ht="24.95" customHeight="1" x14ac:dyDescent="0.2">
      <c r="A24" s="193" t="s">
        <v>156</v>
      </c>
      <c r="B24" s="199" t="s">
        <v>221</v>
      </c>
      <c r="C24" s="113">
        <v>4.4140836316340746</v>
      </c>
      <c r="D24" s="115">
        <v>3835</v>
      </c>
      <c r="E24" s="114">
        <v>3917</v>
      </c>
      <c r="F24" s="114">
        <v>3944</v>
      </c>
      <c r="G24" s="114">
        <v>3414</v>
      </c>
      <c r="H24" s="140">
        <v>3433</v>
      </c>
      <c r="I24" s="115">
        <v>402</v>
      </c>
      <c r="J24" s="116">
        <v>11.709874745120885</v>
      </c>
    </row>
    <row r="25" spans="1:15" s="110" customFormat="1" ht="24.95" customHeight="1" x14ac:dyDescent="0.2">
      <c r="A25" s="193" t="s">
        <v>222</v>
      </c>
      <c r="B25" s="204" t="s">
        <v>159</v>
      </c>
      <c r="C25" s="113">
        <v>2.6426951807644938</v>
      </c>
      <c r="D25" s="115">
        <v>2296</v>
      </c>
      <c r="E25" s="114">
        <v>2182</v>
      </c>
      <c r="F25" s="114">
        <v>2226</v>
      </c>
      <c r="G25" s="114">
        <v>2044</v>
      </c>
      <c r="H25" s="140">
        <v>1969</v>
      </c>
      <c r="I25" s="115">
        <v>327</v>
      </c>
      <c r="J25" s="116">
        <v>16.607414931437276</v>
      </c>
    </row>
    <row r="26" spans="1:15" s="110" customFormat="1" ht="24.95" customHeight="1" x14ac:dyDescent="0.2">
      <c r="A26" s="201">
        <v>782.78300000000002</v>
      </c>
      <c r="B26" s="203" t="s">
        <v>160</v>
      </c>
      <c r="C26" s="113">
        <v>1.6919694754894625</v>
      </c>
      <c r="D26" s="115">
        <v>1470</v>
      </c>
      <c r="E26" s="114">
        <v>1406</v>
      </c>
      <c r="F26" s="114">
        <v>1650</v>
      </c>
      <c r="G26" s="114">
        <v>1735</v>
      </c>
      <c r="H26" s="140">
        <v>1719</v>
      </c>
      <c r="I26" s="115">
        <v>-249</v>
      </c>
      <c r="J26" s="116">
        <v>-14.485165794066317</v>
      </c>
    </row>
    <row r="27" spans="1:15" s="110" customFormat="1" ht="24.95" customHeight="1" x14ac:dyDescent="0.2">
      <c r="A27" s="193" t="s">
        <v>161</v>
      </c>
      <c r="B27" s="199" t="s">
        <v>223</v>
      </c>
      <c r="C27" s="113">
        <v>6.3051760453954255</v>
      </c>
      <c r="D27" s="115">
        <v>5478</v>
      </c>
      <c r="E27" s="114">
        <v>5493</v>
      </c>
      <c r="F27" s="114">
        <v>5485</v>
      </c>
      <c r="G27" s="114">
        <v>5440</v>
      </c>
      <c r="H27" s="140">
        <v>5371</v>
      </c>
      <c r="I27" s="115">
        <v>107</v>
      </c>
      <c r="J27" s="116">
        <v>1.9921802271457829</v>
      </c>
    </row>
    <row r="28" spans="1:15" s="110" customFormat="1" ht="24.95" customHeight="1" x14ac:dyDescent="0.2">
      <c r="A28" s="193" t="s">
        <v>163</v>
      </c>
      <c r="B28" s="199" t="s">
        <v>164</v>
      </c>
      <c r="C28" s="113">
        <v>2.5759372014594675</v>
      </c>
      <c r="D28" s="115">
        <v>2238</v>
      </c>
      <c r="E28" s="114">
        <v>2248</v>
      </c>
      <c r="F28" s="114">
        <v>2291</v>
      </c>
      <c r="G28" s="114">
        <v>2216</v>
      </c>
      <c r="H28" s="140">
        <v>2206</v>
      </c>
      <c r="I28" s="115">
        <v>32</v>
      </c>
      <c r="J28" s="116">
        <v>1.4505893019038985</v>
      </c>
    </row>
    <row r="29" spans="1:15" s="110" customFormat="1" ht="24.95" customHeight="1" x14ac:dyDescent="0.2">
      <c r="A29" s="193">
        <v>86</v>
      </c>
      <c r="B29" s="199" t="s">
        <v>165</v>
      </c>
      <c r="C29" s="113">
        <v>7.2674117471023587</v>
      </c>
      <c r="D29" s="115">
        <v>6314</v>
      </c>
      <c r="E29" s="114">
        <v>6334</v>
      </c>
      <c r="F29" s="114">
        <v>6307</v>
      </c>
      <c r="G29" s="114">
        <v>6215</v>
      </c>
      <c r="H29" s="140">
        <v>6241</v>
      </c>
      <c r="I29" s="115">
        <v>73</v>
      </c>
      <c r="J29" s="116">
        <v>1.1696843454574588</v>
      </c>
    </row>
    <row r="30" spans="1:15" s="110" customFormat="1" ht="24.95" customHeight="1" x14ac:dyDescent="0.2">
      <c r="A30" s="193">
        <v>87.88</v>
      </c>
      <c r="B30" s="204" t="s">
        <v>166</v>
      </c>
      <c r="C30" s="113">
        <v>7.3905687089237002</v>
      </c>
      <c r="D30" s="115">
        <v>6421</v>
      </c>
      <c r="E30" s="114">
        <v>6435</v>
      </c>
      <c r="F30" s="114">
        <v>6423</v>
      </c>
      <c r="G30" s="114">
        <v>6305</v>
      </c>
      <c r="H30" s="140">
        <v>6306</v>
      </c>
      <c r="I30" s="115">
        <v>115</v>
      </c>
      <c r="J30" s="116">
        <v>1.8236600063431652</v>
      </c>
    </row>
    <row r="31" spans="1:15" s="110" customFormat="1" ht="24.95" customHeight="1" x14ac:dyDescent="0.2">
      <c r="A31" s="193" t="s">
        <v>167</v>
      </c>
      <c r="B31" s="199" t="s">
        <v>168</v>
      </c>
      <c r="C31" s="113">
        <v>1.8439014283905573</v>
      </c>
      <c r="D31" s="115">
        <v>1602</v>
      </c>
      <c r="E31" s="114">
        <v>1598</v>
      </c>
      <c r="F31" s="114">
        <v>1622</v>
      </c>
      <c r="G31" s="114">
        <v>1618</v>
      </c>
      <c r="H31" s="140">
        <v>1607</v>
      </c>
      <c r="I31" s="115">
        <v>-5</v>
      </c>
      <c r="J31" s="116">
        <v>-0.31113876789047917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0.87015573025172366</v>
      </c>
      <c r="D34" s="115">
        <v>756</v>
      </c>
      <c r="E34" s="114">
        <v>738</v>
      </c>
      <c r="F34" s="114">
        <v>781</v>
      </c>
      <c r="G34" s="114">
        <v>746</v>
      </c>
      <c r="H34" s="140">
        <v>719</v>
      </c>
      <c r="I34" s="115">
        <v>37</v>
      </c>
      <c r="J34" s="116">
        <v>5.1460361613351875</v>
      </c>
    </row>
    <row r="35" spans="1:10" s="110" customFormat="1" ht="24.95" customHeight="1" x14ac:dyDescent="0.2">
      <c r="A35" s="292" t="s">
        <v>171</v>
      </c>
      <c r="B35" s="293" t="s">
        <v>172</v>
      </c>
      <c r="C35" s="113">
        <v>39.7808496679366</v>
      </c>
      <c r="D35" s="115">
        <v>34562</v>
      </c>
      <c r="E35" s="114">
        <v>34479</v>
      </c>
      <c r="F35" s="114">
        <v>35198</v>
      </c>
      <c r="G35" s="114">
        <v>35021</v>
      </c>
      <c r="H35" s="140">
        <v>34709</v>
      </c>
      <c r="I35" s="115">
        <v>-147</v>
      </c>
      <c r="J35" s="116">
        <v>-0.42352127690224439</v>
      </c>
    </row>
    <row r="36" spans="1:10" s="110" customFormat="1" ht="24.95" customHeight="1" x14ac:dyDescent="0.2">
      <c r="A36" s="294" t="s">
        <v>173</v>
      </c>
      <c r="B36" s="295" t="s">
        <v>174</v>
      </c>
      <c r="C36" s="125">
        <v>59.348994601811675</v>
      </c>
      <c r="D36" s="143">
        <v>51563</v>
      </c>
      <c r="E36" s="144">
        <v>51683</v>
      </c>
      <c r="F36" s="144">
        <v>52199</v>
      </c>
      <c r="G36" s="144">
        <v>51042</v>
      </c>
      <c r="H36" s="145">
        <v>50787</v>
      </c>
      <c r="I36" s="143">
        <v>776</v>
      </c>
      <c r="J36" s="146">
        <v>1.527950065961762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2020-09-28T08:56:31Z</dcterms:created>
  <dcterms:modified xsi:type="dcterms:W3CDTF">2020-09-28T10:34:37Z</dcterms:modified>
</cp:coreProperties>
</file>