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H44" i="24"/>
  <c r="D44" i="24"/>
  <c r="C44" i="24"/>
  <c r="M44" i="24" s="1"/>
  <c r="B44" i="24"/>
  <c r="J44" i="24" s="1"/>
  <c r="M43" i="24"/>
  <c r="L43" i="24"/>
  <c r="K43" i="24"/>
  <c r="H43" i="24"/>
  <c r="G43" i="24"/>
  <c r="F43" i="24"/>
  <c r="E43" i="24"/>
  <c r="D43" i="24"/>
  <c r="C43" i="24"/>
  <c r="I43" i="24" s="1"/>
  <c r="B43" i="24"/>
  <c r="J43" i="24" s="1"/>
  <c r="K42" i="24"/>
  <c r="H42" i="24"/>
  <c r="D42" i="24"/>
  <c r="C42" i="24"/>
  <c r="B42" i="24"/>
  <c r="J42" i="24" s="1"/>
  <c r="M41" i="24"/>
  <c r="L41" i="24"/>
  <c r="K41" i="24"/>
  <c r="H41" i="24"/>
  <c r="G41" i="24"/>
  <c r="F41" i="24"/>
  <c r="E41" i="24"/>
  <c r="D41" i="24"/>
  <c r="C41" i="24"/>
  <c r="I41" i="24" s="1"/>
  <c r="B41" i="24"/>
  <c r="J41" i="24" s="1"/>
  <c r="K40" i="24"/>
  <c r="H40" i="24"/>
  <c r="D40" i="24"/>
  <c r="C40" i="24"/>
  <c r="B40" i="24"/>
  <c r="J40" i="24" s="1"/>
  <c r="M36" i="24"/>
  <c r="L36" i="24"/>
  <c r="K36" i="24"/>
  <c r="J36" i="24"/>
  <c r="I36" i="24"/>
  <c r="H36" i="24"/>
  <c r="G36" i="24"/>
  <c r="F36" i="24"/>
  <c r="E36" i="24"/>
  <c r="D36" i="24"/>
  <c r="K57" i="15"/>
  <c r="L57" i="15" s="1"/>
  <c r="C38" i="24"/>
  <c r="C37" i="24"/>
  <c r="M37" i="24" s="1"/>
  <c r="C35" i="24"/>
  <c r="C34" i="24"/>
  <c r="G34" i="24" s="1"/>
  <c r="C33" i="24"/>
  <c r="C32" i="24"/>
  <c r="G32" i="24" s="1"/>
  <c r="C31" i="24"/>
  <c r="C30" i="24"/>
  <c r="C29" i="24"/>
  <c r="C28" i="24"/>
  <c r="G28" i="24" s="1"/>
  <c r="C27" i="24"/>
  <c r="C26" i="24"/>
  <c r="G26" i="24" s="1"/>
  <c r="C25" i="24"/>
  <c r="C24" i="24"/>
  <c r="G24" i="24" s="1"/>
  <c r="C23" i="24"/>
  <c r="C22" i="24"/>
  <c r="C21" i="24"/>
  <c r="C20" i="24"/>
  <c r="C19" i="24"/>
  <c r="C18" i="24"/>
  <c r="C17" i="24"/>
  <c r="C16" i="24"/>
  <c r="I16" i="24" s="1"/>
  <c r="C15" i="24"/>
  <c r="C9" i="24"/>
  <c r="C8" i="24"/>
  <c r="I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16" i="24" l="1"/>
  <c r="H16" i="24"/>
  <c r="F16" i="24"/>
  <c r="D16" i="24"/>
  <c r="J16" i="24"/>
  <c r="D9" i="24"/>
  <c r="J9" i="24"/>
  <c r="H9" i="24"/>
  <c r="K9" i="24"/>
  <c r="F9" i="24"/>
  <c r="F35" i="24"/>
  <c r="D35" i="24"/>
  <c r="J35" i="24"/>
  <c r="H35" i="24"/>
  <c r="K35" i="24"/>
  <c r="D7" i="24"/>
  <c r="J7" i="24"/>
  <c r="H7" i="24"/>
  <c r="K7" i="24"/>
  <c r="F7" i="24"/>
  <c r="D17" i="24"/>
  <c r="J17" i="24"/>
  <c r="H17" i="24"/>
  <c r="K17" i="24"/>
  <c r="F17" i="24"/>
  <c r="K20" i="24"/>
  <c r="H20" i="24"/>
  <c r="F20" i="24"/>
  <c r="D20" i="24"/>
  <c r="J20" i="24"/>
  <c r="F23" i="24"/>
  <c r="D23" i="24"/>
  <c r="J23" i="24"/>
  <c r="H23" i="24"/>
  <c r="K23" i="24"/>
  <c r="F29" i="24"/>
  <c r="D29" i="24"/>
  <c r="J29" i="24"/>
  <c r="H29" i="24"/>
  <c r="K29" i="24"/>
  <c r="K32" i="24"/>
  <c r="J32" i="24"/>
  <c r="H32" i="24"/>
  <c r="F32" i="24"/>
  <c r="D32" i="24"/>
  <c r="B45" i="24"/>
  <c r="B39" i="24"/>
  <c r="M22" i="24"/>
  <c r="E22" i="24"/>
  <c r="L22" i="24"/>
  <c r="I22" i="24"/>
  <c r="G22" i="24"/>
  <c r="G25" i="24"/>
  <c r="L25" i="24"/>
  <c r="I25" i="24"/>
  <c r="M25" i="24"/>
  <c r="E25" i="24"/>
  <c r="C45" i="24"/>
  <c r="C39" i="24"/>
  <c r="B14" i="24"/>
  <c r="B6" i="24"/>
  <c r="G19" i="24"/>
  <c r="L19" i="24"/>
  <c r="I19" i="24"/>
  <c r="E19" i="24"/>
  <c r="M19" i="24"/>
  <c r="G35" i="24"/>
  <c r="L35" i="24"/>
  <c r="I35" i="24"/>
  <c r="M35" i="24"/>
  <c r="E35" i="24"/>
  <c r="F27" i="24"/>
  <c r="D27" i="24"/>
  <c r="J27" i="24"/>
  <c r="H27" i="24"/>
  <c r="K27" i="24"/>
  <c r="F33" i="24"/>
  <c r="D33" i="24"/>
  <c r="J33" i="24"/>
  <c r="H33" i="24"/>
  <c r="K33" i="24"/>
  <c r="H37" i="24"/>
  <c r="F37" i="24"/>
  <c r="D37" i="24"/>
  <c r="K37" i="24"/>
  <c r="J37" i="24"/>
  <c r="G7" i="24"/>
  <c r="L7" i="24"/>
  <c r="I7" i="24"/>
  <c r="M7" i="24"/>
  <c r="E7" i="24"/>
  <c r="G23" i="24"/>
  <c r="L23" i="24"/>
  <c r="I23" i="24"/>
  <c r="E23" i="24"/>
  <c r="M23" i="24"/>
  <c r="G29" i="24"/>
  <c r="L29" i="24"/>
  <c r="I29" i="24"/>
  <c r="M29" i="24"/>
  <c r="E29" i="24"/>
  <c r="D15" i="24"/>
  <c r="J15" i="24"/>
  <c r="H15" i="24"/>
  <c r="K15" i="24"/>
  <c r="F15" i="24"/>
  <c r="K18" i="24"/>
  <c r="H18" i="24"/>
  <c r="F18" i="24"/>
  <c r="D18" i="24"/>
  <c r="J18" i="24"/>
  <c r="D21" i="24"/>
  <c r="J21" i="24"/>
  <c r="H21" i="24"/>
  <c r="K21" i="24"/>
  <c r="F21" i="24"/>
  <c r="K24" i="24"/>
  <c r="J24" i="24"/>
  <c r="H24" i="24"/>
  <c r="F24" i="24"/>
  <c r="D24" i="24"/>
  <c r="K30" i="24"/>
  <c r="J30" i="24"/>
  <c r="H30" i="24"/>
  <c r="F30" i="24"/>
  <c r="D30" i="24"/>
  <c r="G9" i="24"/>
  <c r="L9" i="24"/>
  <c r="I9" i="24"/>
  <c r="M9" i="24"/>
  <c r="E9" i="24"/>
  <c r="K8" i="24"/>
  <c r="H8" i="24"/>
  <c r="F8" i="24"/>
  <c r="D8" i="24"/>
  <c r="J8" i="24"/>
  <c r="C14" i="24"/>
  <c r="C6" i="24"/>
  <c r="G17" i="24"/>
  <c r="L17" i="24"/>
  <c r="I17" i="24"/>
  <c r="E17" i="24"/>
  <c r="M17" i="24"/>
  <c r="M20" i="24"/>
  <c r="E20" i="24"/>
  <c r="L20" i="24"/>
  <c r="I20" i="24"/>
  <c r="G20" i="24"/>
  <c r="M30" i="24"/>
  <c r="E30" i="24"/>
  <c r="L30" i="24"/>
  <c r="I30" i="24"/>
  <c r="G30" i="24"/>
  <c r="G33" i="24"/>
  <c r="L33" i="24"/>
  <c r="I33" i="24"/>
  <c r="M33" i="24"/>
  <c r="E33" i="24"/>
  <c r="D19" i="24"/>
  <c r="J19" i="24"/>
  <c r="H19" i="24"/>
  <c r="F19" i="24"/>
  <c r="K19" i="24"/>
  <c r="F25" i="24"/>
  <c r="D25" i="24"/>
  <c r="J25" i="24"/>
  <c r="H25" i="24"/>
  <c r="K25" i="24"/>
  <c r="K28" i="24"/>
  <c r="J28" i="24"/>
  <c r="H28" i="24"/>
  <c r="F28" i="24"/>
  <c r="D28" i="24"/>
  <c r="F31" i="24"/>
  <c r="D31" i="24"/>
  <c r="J31" i="24"/>
  <c r="H31" i="24"/>
  <c r="K31" i="24"/>
  <c r="D38" i="24"/>
  <c r="J38" i="24"/>
  <c r="H38" i="24"/>
  <c r="F38" i="24"/>
  <c r="K38" i="24"/>
  <c r="G27" i="24"/>
  <c r="L27" i="24"/>
  <c r="I27" i="24"/>
  <c r="M27" i="24"/>
  <c r="E27" i="24"/>
  <c r="K22" i="24"/>
  <c r="J22" i="24"/>
  <c r="H22" i="24"/>
  <c r="F22" i="24"/>
  <c r="D22" i="24"/>
  <c r="G15" i="24"/>
  <c r="L15" i="24"/>
  <c r="I15" i="24"/>
  <c r="M15" i="24"/>
  <c r="E15" i="24"/>
  <c r="G21" i="24"/>
  <c r="L21" i="24"/>
  <c r="I21" i="24"/>
  <c r="E21" i="24"/>
  <c r="M21" i="24"/>
  <c r="G31" i="24"/>
  <c r="L31" i="24"/>
  <c r="I31" i="24"/>
  <c r="E31" i="24"/>
  <c r="M31" i="24"/>
  <c r="M38" i="24"/>
  <c r="E38" i="24"/>
  <c r="L38" i="24"/>
  <c r="G38" i="24"/>
  <c r="I38" i="24"/>
  <c r="E37" i="24"/>
  <c r="M8" i="24"/>
  <c r="E8" i="24"/>
  <c r="L8" i="24"/>
  <c r="M18" i="24"/>
  <c r="E18" i="24"/>
  <c r="L18" i="24"/>
  <c r="M26" i="24"/>
  <c r="E26" i="24"/>
  <c r="L26" i="24"/>
  <c r="M34" i="24"/>
  <c r="E34" i="24"/>
  <c r="L34" i="24"/>
  <c r="G16" i="24"/>
  <c r="I26" i="24"/>
  <c r="I34" i="24"/>
  <c r="G37" i="24"/>
  <c r="M42" i="24"/>
  <c r="E42" i="24"/>
  <c r="L42" i="24"/>
  <c r="I42" i="24"/>
  <c r="G42" i="24"/>
  <c r="G18" i="24"/>
  <c r="M40" i="24"/>
  <c r="E40" i="24"/>
  <c r="L40" i="24"/>
  <c r="I40" i="24"/>
  <c r="G40" i="24"/>
  <c r="M16" i="24"/>
  <c r="E16" i="24"/>
  <c r="L16" i="24"/>
  <c r="M24" i="24"/>
  <c r="E24" i="24"/>
  <c r="L24" i="24"/>
  <c r="M32" i="24"/>
  <c r="E32" i="24"/>
  <c r="L32" i="24"/>
  <c r="I18" i="24"/>
  <c r="I24" i="24"/>
  <c r="I3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K26" i="24"/>
  <c r="J26" i="24"/>
  <c r="H26" i="24"/>
  <c r="F26" i="24"/>
  <c r="D26" i="24"/>
  <c r="K34" i="24"/>
  <c r="J34" i="24"/>
  <c r="H34" i="24"/>
  <c r="F34" i="24"/>
  <c r="D34" i="24"/>
  <c r="M28" i="24"/>
  <c r="E28" i="24"/>
  <c r="L28" i="24"/>
  <c r="I37" i="24"/>
  <c r="L37" i="24"/>
  <c r="G8" i="24"/>
  <c r="I2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F42" i="24"/>
  <c r="F44" i="24"/>
  <c r="G44" i="24"/>
  <c r="I44" i="24"/>
  <c r="L44" i="24"/>
  <c r="E44" i="24"/>
  <c r="J77" i="24" l="1"/>
  <c r="H39" i="24"/>
  <c r="F39" i="24"/>
  <c r="D39" i="24"/>
  <c r="K39" i="24"/>
  <c r="J39" i="24"/>
  <c r="H45" i="24"/>
  <c r="F45" i="24"/>
  <c r="D45" i="24"/>
  <c r="K45" i="24"/>
  <c r="J45" i="24"/>
  <c r="K77" i="24"/>
  <c r="I78" i="24" s="1"/>
  <c r="K6" i="24"/>
  <c r="H6" i="24"/>
  <c r="F6" i="24"/>
  <c r="D6" i="24"/>
  <c r="J6" i="24"/>
  <c r="K14" i="24"/>
  <c r="H14" i="24"/>
  <c r="F14" i="24"/>
  <c r="D14" i="24"/>
  <c r="J14" i="24"/>
  <c r="I39" i="24"/>
  <c r="L39" i="24"/>
  <c r="G39" i="24"/>
  <c r="E39" i="24"/>
  <c r="M39" i="24"/>
  <c r="M6" i="24"/>
  <c r="E6" i="24"/>
  <c r="L6" i="24"/>
  <c r="I6" i="24"/>
  <c r="G6" i="24"/>
  <c r="I45" i="24"/>
  <c r="G45" i="24"/>
  <c r="M45" i="24"/>
  <c r="E45" i="24"/>
  <c r="L45" i="24"/>
  <c r="I79" i="24"/>
  <c r="M14" i="24"/>
  <c r="E14" i="24"/>
  <c r="L14" i="24"/>
  <c r="I14" i="24"/>
  <c r="G14" i="24"/>
  <c r="I82" i="24" l="1"/>
  <c r="J79" i="24"/>
  <c r="J78" i="24"/>
  <c r="I81" i="24" s="1"/>
  <c r="K79" i="24"/>
  <c r="K78" i="24"/>
  <c r="I83" i="24" l="1"/>
</calcChain>
</file>

<file path=xl/sharedStrings.xml><?xml version="1.0" encoding="utf-8"?>
<sst xmlns="http://schemas.openxmlformats.org/spreadsheetml/2006/main" count="1669" uniqueCount="521">
  <si>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</si>
  <si>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</si>
  <si>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</si>
  <si>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</si>
  <si>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</si>
  <si>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</si>
  <si>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</si>
  <si>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</si>
  <si>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</si>
  <si>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</si>
  <si>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</si>
  <si>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</si>
  <si>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</si>
  <si>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Würzburg (759)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</si>
  <si>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</si>
  <si>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</si>
  <si>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</si>
  <si>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</si>
  <si>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</si>
  <si>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</si>
  <si>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</si>
  <si>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</si>
  <si>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</si>
  <si>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</si>
  <si>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</si>
  <si>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</si>
  <si>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</si>
  <si>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</si>
  <si>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</si>
  <si>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</si>
  <si>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</si>
  <si>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</si>
  <si>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</si>
  <si>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</si>
  <si>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</si>
  <si>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</si>
  <si>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</si>
  <si>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</si>
  <si>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</si>
  <si>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</si>
  <si>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</si>
  <si>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</si>
  <si>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</si>
  <si>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</si>
  <si>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</si>
  <si>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</si>
  <si>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</si>
  <si>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</si>
  <si>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</si>
  <si>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</si>
  <si>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</si>
  <si>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</si>
  <si>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</si>
  <si>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</si>
  <si>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</si>
  <si>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</si>
  <si>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</si>
  <si>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</si>
  <si>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</si>
  <si>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</si>
  <si>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</si>
  <si>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</si>
  <si>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</si>
  <si>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</si>
  <si>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</si>
  <si>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</si>
  <si>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</si>
  <si>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</si>
  <si>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</si>
  <si>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</si>
  <si>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</si>
  <si>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</si>
  <si>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</si>
  <si>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</si>
  <si>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</si>
  <si>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</si>
  <si>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</si>
  <si>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</si>
  <si>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</si>
  <si>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</si>
  <si>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</si>
  <si>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</si>
  <si>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</si>
  <si>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</si>
  <si>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</si>
  <si>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</si>
  <si>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</si>
  <si>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</si>
  <si>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</si>
  <si>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</si>
  <si>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</si>
  <si>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</si>
  <si>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Würzburg (759);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</si>
  <si>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</si>
  <si>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</si>
  <si>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</si>
  <si>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</si>
  <si>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</si>
  <si>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</si>
  <si>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</si>
  <si>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</si>
  <si>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</si>
  <si>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</si>
  <si>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</si>
  <si>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</si>
  <si>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</si>
  <si>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</si>
  <si>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</si>
  <si>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</si>
  <si>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</si>
  <si>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</si>
  <si>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</si>
  <si>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</si>
  <si>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</si>
  <si>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</si>
  <si>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</si>
  <si>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</si>
  <si>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</si>
  <si>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</si>
  <si>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</si>
  <si>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</si>
  <si>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</si>
  <si>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</si>
  <si>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</si>
  <si>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</si>
  <si>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</si>
  <si>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</si>
  <si>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</si>
  <si>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</si>
  <si>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</si>
  <si>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</si>
  <si>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</si>
  <si>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</si>
  <si>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</si>
  <si>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</si>
  <si>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</si>
  <si>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</si>
  <si>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</si>
  <si>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</si>
  <si>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</si>
  <si>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</si>
  <si>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</si>
  <si>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</si>
  <si>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</si>
  <si>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</si>
  <si>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</si>
  <si>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</si>
  <si>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</si>
  <si>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</si>
  <si>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</si>
  <si>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</si>
  <si>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</si>
  <si>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</si>
  <si>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</si>
  <si>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</si>
  <si>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</si>
  <si>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</si>
  <si>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</si>
  <si>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</si>
  <si>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</si>
  <si>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</si>
  <si>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</si>
  <si>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</si>
  <si>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</si>
  <si>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</si>
  <si>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</si>
  <si>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</si>
  <si>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</si>
  <si>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</si>
  <si>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</si>
  <si>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</si>
  <si>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</si>
  <si>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</si>
  <si>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</si>
  <si>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</si>
  <si>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</si>
  <si>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</si>
  <si>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</si>
  <si>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</si>
  <si>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</si>
  <si>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</si>
  <si>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</si>
  <si>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</si>
  <si>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Würzburg (759)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</si>
  <si>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</si>
  <si>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</si>
  <si>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</si>
  <si>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</si>
  <si>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</si>
  <si>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</si>
  <si>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</si>
  <si>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</si>
  <si>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</si>
  <si>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</si>
  <si>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</si>
  <si>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</si>
  <si>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</si>
  <si>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</si>
  <si>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</si>
  <si>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</si>
  <si>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</si>
  <si>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</si>
  <si>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</si>
  <si>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</si>
  <si>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</si>
  <si>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</si>
  <si>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</si>
  <si>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</si>
  <si>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</si>
  <si>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</si>
  <si>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</si>
  <si>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</si>
  <si>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</si>
  <si>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</si>
  <si>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</si>
  <si>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</si>
  <si>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</si>
  <si>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</si>
  <si>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</si>
  <si>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</si>
  <si>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</si>
  <si>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</si>
  <si>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</si>
  <si>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</si>
  <si>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</si>
  <si>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</si>
  <si>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</si>
  <si>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</si>
  <si>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</si>
  <si>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</si>
  <si>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</si>
  <si>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</si>
  <si>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</si>
  <si>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</si>
  <si>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</si>
  <si>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</si>
  <si>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</si>
  <si>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</si>
  <si>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</si>
  <si>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</si>
  <si>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</si>
  <si>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</si>
  <si>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</si>
  <si>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</si>
  <si>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</si>
  <si>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</si>
  <si>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</si>
  <si>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</si>
  <si>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</si>
  <si>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</si>
  <si>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</si>
  <si>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</si>
  <si>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</si>
  <si>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</si>
  <si>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</si>
  <si>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</si>
  <si>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</si>
  <si>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</si>
  <si>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</si>
  <si>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</si>
  <si>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</si>
  <si>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</si>
  <si>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</si>
  <si>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</si>
  <si>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</si>
  <si>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</si>
  <si>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</si>
  <si>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</si>
  <si>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</si>
  <si>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</si>
  <si>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</si>
  <si>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</si>
  <si>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</si>
  <si>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</si>
  <si>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</si>
  <si>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</si>
  <si>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</si>
  <si>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</si>
  <si>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</si>
  <si>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</si>
  <si>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</si>
  <si>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</si>
  <si>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</si>
  <si>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</si>
  <si>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</si>
  <si>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</si>
  <si>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</si>
  <si>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</si>
  <si>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</si>
  <si>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</si>
  <si>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</si>
  <si>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</si>
  <si>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</si>
  <si>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</si>
  <si>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</si>
  <si>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</si>
  <si>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</si>
  <si>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</si>
  <si>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</si>
  <si>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</si>
  <si>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</si>
  <si>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</si>
  <si>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</si>
  <si>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</si>
  <si>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</si>
  <si>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</si>
  <si>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</si>
  <si>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</si>
  <si>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</si>
  <si>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</si>
  <si>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</si>
  <si>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</si>
  <si>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</si>
  <si>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</si>
  <si>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</si>
  <si>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</si>
  <si>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</si>
  <si>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</si>
  <si>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</si>
  <si>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</si>
  <si>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</si>
  <si>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</si>
  <si>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</si>
  <si>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</si>
  <si>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</si>
  <si>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</si>
  <si>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</si>
  <si>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Würzburg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</si>
  <si>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</si>
  <si>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</si>
  <si>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</si>
  <si>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</si>
  <si>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</si>
  <si>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</si>
  <si>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</si>
  <si>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</si>
  <si>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</si>
  <si>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</si>
  <si>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</si>
  <si>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</si>
  <si>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</si>
  <si>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</si>
  <si>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</si>
  <si>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</si>
  <si>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</si>
  <si>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</si>
  <si>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</si>
  <si>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</si>
  <si>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</si>
  <si>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</si>
  <si>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</si>
  <si>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</si>
  <si>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</si>
  <si>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</si>
  <si>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</si>
  <si>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</si>
  <si>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</si>
  <si>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</si>
  <si>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</si>
  <si>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</si>
  <si>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</si>
  <si>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</si>
  <si>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</si>
  <si>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</si>
  <si>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</si>
  <si>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</si>
  <si>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</si>
  <si>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</si>
  <si>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</si>
  <si>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</si>
  <si>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</si>
  <si>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</si>
  <si>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</si>
  <si>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</si>
  <si>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Würzburg (759);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</si>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</sst>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{9DD5FC11-0204-4A30-8FF3-B47729A4CD69}</c15:txfldGUID>
                      <c15:f>Daten_Diagramme!$D$6</c15:f>
                      <c15:dlblFieldTableCache>
                        <c:ptCount val="1"/>
                        <c:pt idx="0">
                          <c:v>1.0</c:v>
                        </c:pt>
                      </c15:dlblFieldTableCache>
                    </c15:dlblFTEntry>
                  </c15:dlblFieldTable>
                  <c15:showDataLabelsRange val="0"/>
                </c:ext>
                <c:ext xmlns:c16="http://schemas.microsoft.com/office/drawing/2014/chart" uri="{C3380CC4-5D6E-409C-BE32-E72D297353CC}">
                  <c16:uniqueId val="{00000000-2C99-48BD-A956-0D2982960241}"/>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{E4A787E8-1572-440F-9A83-3215CEE15C10}</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2C99-48BD-A956-0D298296024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{E2EC1272-D8CC-434B-962B-8792FAD6FC93}</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2C99-48BD-A956-0D298296024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{A7CB0366-CF66-4BE7-AFDC-C64E9D94C4C8}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C99-48BD-A956-0D298296024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1.0106979209169915</c:v>
                </c:pt>
                <c:pt idx="1">
                  <c:v>1.0013227114154917</c:v>
                </c:pt>
                <c:pt idx="2">
                  <c:v>1.1186464311118853</c:v>
                </c:pt>
                <c:pt idx="3">
                  <c:v>1.0875687030768</c:v>
                </c:pt>
              </c:numCache>
            </c:numRef>
          </c:val>
          <c:extLst>
            <c:ext xmlns:c16="http://schemas.microsoft.com/office/drawing/2014/chart" uri="{C3380CC4-5D6E-409C-BE32-E72D297353CC}">
              <c16:uniqueId val="{00000004-2C99-48BD-A956-0D298296024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{56BE4EFC-A094-43B2-A74A-CFCC3D6ABB5C}</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C99-48BD-A956-0D298296024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{E15F43F9-209D-48FB-B5A3-2D78501307F8}</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C99-48BD-A956-0D298296024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{BD6E460E-DA7B-4C7A-B62E-130B5D9E0FB1}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C99-48BD-A956-0D298296024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{B2B32038-C310-4E62-8BF9-C3258293602C}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C99-48BD-A956-0D298296024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C99-48BD-A956-0D298296024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C99-48BD-A956-0D298296024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{6145BDAA-CD3F-48D0-BF33-56936787B28E}</c15:txfldGUID>
                      <c15:f>Daten_Diagramme!$E$6</c15:f>
                      <c15:dlblFieldTableCache>
                        <c:ptCount val="1"/>
                        <c:pt idx="0">
                          <c:v>-2.7</c:v>
                        </c:pt>
                      </c15:dlblFieldTableCache>
                    </c15:dlblFTEntry>
                  </c15:dlblFieldTable>
                  <c15:showDataLabelsRange val="0"/>
                </c:ext>
                <c:ext xmlns:c16="http://schemas.microsoft.com/office/drawing/2014/chart" uri="{C3380CC4-5D6E-409C-BE32-E72D297353CC}">
                  <c16:uniqueId val="{00000000-9F3F-4407-95B4-581439B5CEF4}"/>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{7C1C8511-47E5-4EED-AC91-1B08DB77B393}</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9F3F-4407-95B4-581439B5CEF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{630462A1-476F-452B-AF46-D7020DC3A562}</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9F3F-4407-95B4-581439B5CEF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{50A9F7A8-859D-479E-A46B-80608A70EDFB}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F3F-4407-95B4-581439B5CEF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-2.7472129723468943</c:v>
                </c:pt>
                <c:pt idx="1">
                  <c:v>-1.8915068707011207</c:v>
                </c:pt>
                <c:pt idx="2">
                  <c:v>-2.7637010795899166</c:v>
                </c:pt>
                <c:pt idx="3">
                  <c:v>-2.8655893304673015</c:v>
                </c:pt>
              </c:numCache>
            </c:numRef>
          </c:val>
          <c:extLst>
            <c:ext xmlns:c16="http://schemas.microsoft.com/office/drawing/2014/chart" uri="{C3380CC4-5D6E-409C-BE32-E72D297353CC}">
              <c16:uniqueId val="{00000004-9F3F-4407-95B4-581439B5CEF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{011AB7BB-4806-4EDA-B1D5-E6F3A6AEAFE0}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F3F-4407-95B4-581439B5CEF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{B99AFCFE-CB3D-4B61-A6D5-E459970D52CB}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F3F-4407-95B4-581439B5CEF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{ED17B30D-5686-44CF-BBD0-87AB7566A0B5}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F3F-4407-95B4-581439B5CEF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{4706D6FA-6698-45D9-A0CC-577FA33EEDC9}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F3F-4407-95B4-581439B5CEF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F3F-4407-95B4-581439B5CEF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F3F-4407-95B4-581439B5CEF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{EB09004E-8BFE-45D0-AE9D-B763603479D3}</c15:txfldGUID>
                      <c15:f>Daten_Diagramme!$D$14</c15:f>
                      <c15:dlblFieldTableCache>
                        <c:ptCount val="1"/>
                        <c:pt idx="0">
                          <c:v>1.0</c:v>
                        </c:pt>
                      </c15:dlblFieldTableCache>
                    </c15:dlblFTEntry>
                  </c15:dlblFieldTable>
                  <c15:showDataLabelsRange val="0"/>
                </c:ext>
                <c:ext xmlns:c16="http://schemas.microsoft.com/office/drawing/2014/chart" uri="{C3380CC4-5D6E-409C-BE32-E72D297353CC}">
                  <c16:uniqueId val="{00000000-97EB-4DE9-8AAB-FE6139756797}"/>
                </c:ext>
              </c:extLst>
            </c:dLbl>
            <c:dLbl>
              <c:idx val="1"/>
              <c:tx>
                <c:strRef>
                  <c:f>Daten_Diagramme!$D$15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{91D610FB-EB83-453B-9A36-1493D7208CB2}</c15:txfldGUID>
                      <c15:f>Daten_Diagramme!$D$15</c15:f>
                      <c15:dlblFieldTableCache>
                        <c:ptCount val="1"/>
                        <c:pt idx="0">
                          <c:v>3.1</c:v>
                        </c:pt>
                      </c15:dlblFieldTableCache>
                    </c15:dlblFTEntry>
                  </c15:dlblFieldTable>
                  <c15:showDataLabelsRange val="0"/>
                </c:ext>
                <c:ext xmlns:c16="http://schemas.microsoft.com/office/drawing/2014/chart" uri="{C3380CC4-5D6E-409C-BE32-E72D297353CC}">
                  <c16:uniqueId val="{00000001-97EB-4DE9-8AAB-FE6139756797}"/>
                </c:ext>
              </c:extLst>
            </c:dLbl>
            <c:dLbl>
              <c:idx val="2"/>
              <c:tx>
                <c:strRef>
                  <c:f>Daten_Diagramme!$D$16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{34B69AE9-814A-4F9C-9576-DE1B7F23987F}</c15:txfldGUID>
                      <c15:f>Daten_Diagramme!$D$16</c15:f>
                      <c15:dlblFieldTableCache>
                        <c:ptCount val="1"/>
                        <c:pt idx="0">
                          <c:v>4.2</c:v>
                        </c:pt>
                      </c15:dlblFieldTableCache>
                    </c15:dlblFTEntry>
                  </c15:dlblFieldTable>
                  <c15:showDataLabelsRange val="0"/>
                </c:ext>
                <c:ext xmlns:c16="http://schemas.microsoft.com/office/drawing/2014/chart" uri="{C3380CC4-5D6E-409C-BE32-E72D297353CC}">
                  <c16:uniqueId val="{00000002-97EB-4DE9-8AAB-FE6139756797}"/>
                </c:ext>
              </c:extLst>
            </c:dLbl>
            <c:dLbl>
              <c:idx val="3"/>
              <c:tx>
                <c:strRef>
                  <c:f>Daten_Diagramme!$D$17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{31420005-74CA-4826-9256-09DDF282C37C}</c15:txfldGUID>
                      <c15:f>Daten_Diagramme!$D$17</c15:f>
                      <c15:dlblFieldTableCache>
                        <c:ptCount val="1"/>
                        <c:pt idx="0">
                          <c:v>0.7</c:v>
                        </c:pt>
                      </c15:dlblFieldTableCache>
                    </c15:dlblFTEntry>
                  </c15:dlblFieldTable>
                  <c15:showDataLabelsRange val="0"/>
                </c:ext>
                <c:ext xmlns:c16="http://schemas.microsoft.com/office/drawing/2014/chart" uri="{C3380CC4-5D6E-409C-BE32-E72D297353CC}">
                  <c16:uniqueId val="{00000003-97EB-4DE9-8AAB-FE6139756797}"/>
                </c:ext>
              </c:extLst>
            </c:dLbl>
            <c:dLbl>
              <c:idx val="4"/>
              <c:tx>
                <c:strRef>
                  <c:f>Daten_Diagramme!$D$18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{E2E85A69-7808-48DE-A8FC-392BD7078732}</c15:txfldGUID>
                      <c15:f>Daten_Diagramme!$D$18</c15:f>
                      <c15:dlblFieldTableCache>
                        <c:ptCount val="1"/>
                        <c:pt idx="0">
                          <c:v>2.6</c:v>
                        </c:pt>
                      </c15:dlblFieldTableCache>
                    </c15:dlblFTEntry>
                  </c15:dlblFieldTable>
                  <c15:showDataLabelsRange val="0"/>
                </c:ext>
                <c:ext xmlns:c16="http://schemas.microsoft.com/office/drawing/2014/chart" uri="{C3380CC4-5D6E-409C-BE32-E72D297353CC}">
                  <c16:uniqueId val="{00000004-97EB-4DE9-8AAB-FE6139756797}"/>
                </c:ext>
              </c:extLst>
            </c:dLbl>
            <c:dLbl>
              <c:idx val="5"/>
              <c:tx>
                <c:strRef>
                  <c:f>Daten_Diagramme!$D$19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{DD418172-B65A-4D55-AD2B-85853FDD3EAE}</c15:txfldGUID>
                      <c15:f>Daten_Diagramme!$D$19</c15:f>
                      <c15:dlblFieldTableCache>
                        <c:ptCount val="1"/>
                        <c:pt idx="0">
                          <c:v>0.8</c:v>
                        </c:pt>
                      </c15:dlblFieldTableCache>
                    </c15:dlblFTEntry>
                  </c15:dlblFieldTable>
                  <c15:showDataLabelsRange val="0"/>
                </c:ext>
                <c:ext xmlns:c16="http://schemas.microsoft.com/office/drawing/2014/chart" uri="{C3380CC4-5D6E-409C-BE32-E72D297353CC}">
                  <c16:uniqueId val="{00000005-97EB-4DE9-8AAB-FE6139756797}"/>
                </c:ext>
              </c:extLst>
            </c:dLbl>
            <c:dLbl>
              <c:idx val="6"/>
              <c:tx>
                <c:strRef>
                  <c:f>Daten_Diagramme!$D$20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{E323D255-9D3F-4648-8333-BE3DBE47E0FA}</c15:txfldGUID>
                      <c15:f>Daten_Diagramme!$D$20</c15:f>
                      <c15:dlblFieldTableCache>
                        <c:ptCount val="1"/>
                        <c:pt idx="0">
                          <c:v>-2.0</c:v>
                        </c:pt>
                      </c15:dlblFieldTableCache>
                    </c15:dlblFTEntry>
                  </c15:dlblFieldTable>
                  <c15:showDataLabelsRange val="0"/>
                </c:ext>
                <c:ext xmlns:c16="http://schemas.microsoft.com/office/drawing/2014/chart" uri="{C3380CC4-5D6E-409C-BE32-E72D297353CC}">
                  <c16:uniqueId val="{00000006-97EB-4DE9-8AAB-FE6139756797}"/>
                </c:ext>
              </c:extLst>
            </c:dLbl>
            <c:dLbl>
              <c:idx val="7"/>
              <c:tx>
                <c:strRef>
                  <c:f>Daten_Diagramme!$D$21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{BCE93395-AF44-403B-B07F-73CA86E98352}</c15:txfldGUID>
                      <c15:f>Daten_Diagramme!$D$21</c15:f>
                      <c15:dlblFieldTableCache>
                        <c:ptCount val="1"/>
                        <c:pt idx="0">
                          <c:v>2.2</c:v>
                        </c:pt>
                      </c15:dlblFieldTableCache>
                    </c15:dlblFTEntry>
                  </c15:dlblFieldTable>
                  <c15:showDataLabelsRange val="0"/>
                </c:ext>
                <c:ext xmlns:c16="http://schemas.microsoft.com/office/drawing/2014/chart" uri="{C3380CC4-5D6E-409C-BE32-E72D297353CC}">
                  <c16:uniqueId val="{00000007-97EB-4DE9-8AAB-FE6139756797}"/>
                </c:ext>
              </c:extLst>
            </c:dLbl>
            <c:dLbl>
              <c:idx val="8"/>
              <c:tx>
                <c:strRef>
                  <c:f>Daten_Diagramme!$D$22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{B0792FD1-9A2E-4BBB-A819-B071A862C761}</c15:txfldGUID>
                      <c15:f>Daten_Diagramme!$D$22</c15:f>
                      <c15:dlblFieldTableCache>
                        <c:ptCount val="1"/>
                        <c:pt idx="0">
                          <c:v>-1.1</c:v>
                        </c:pt>
                      </c15:dlblFieldTableCache>
                    </c15:dlblFTEntry>
                  </c15:dlblFieldTable>
                  <c15:showDataLabelsRange val="0"/>
                </c:ext>
                <c:ext xmlns:c16="http://schemas.microsoft.com/office/drawing/2014/chart" uri="{C3380CC4-5D6E-409C-BE32-E72D297353CC}">
                  <c16:uniqueId val="{00000008-97EB-4DE9-8AAB-FE6139756797}"/>
                </c:ext>
              </c:extLst>
            </c:dLbl>
            <c:dLbl>
              <c:idx val="9"/>
              <c:tx>
                <c:strRef>
                  <c:f>Daten_Diagramme!$D$23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{048328E1-530C-4DAF-984F-5F0FFC5C4EFA}</c15:txfldGUID>
                      <c15:f>Daten_Diagramme!$D$23</c15:f>
                      <c15:dlblFieldTableCache>
                        <c:ptCount val="1"/>
                        <c:pt idx="0">
                          <c:v>2.5</c:v>
                        </c:pt>
                      </c15:dlblFieldTableCache>
                    </c15:dlblFTEntry>
                  </c15:dlblFieldTable>
                  <c15:showDataLabelsRange val="0"/>
                </c:ext>
                <c:ext xmlns:c16="http://schemas.microsoft.com/office/drawing/2014/chart" uri="{C3380CC4-5D6E-409C-BE32-E72D297353CC}">
                  <c16:uniqueId val="{00000009-97EB-4DE9-8AAB-FE6139756797}"/>
                </c:ext>
              </c:extLst>
            </c:dLbl>
            <c:dLbl>
              <c:idx val="10"/>
              <c:tx>
                <c:strRef>
                  <c:f>Daten_Diagramme!$D$24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{59999A47-823E-44BC-ABF5-D4E3D97EFA91}</c15:txfldGUID>
                      <c15:f>Daten_Diagramme!$D$24</c15:f>
                      <c15:dlblFieldTableCache>
                        <c:ptCount val="1"/>
                        <c:pt idx="0">
                          <c:v>0.3</c:v>
                        </c:pt>
                      </c15:dlblFieldTableCache>
                    </c15:dlblFTEntry>
                  </c15:dlblFieldTable>
                  <c15:showDataLabelsRange val="0"/>
                </c:ext>
                <c:ext xmlns:c16="http://schemas.microsoft.com/office/drawing/2014/chart" uri="{C3380CC4-5D6E-409C-BE32-E72D297353CC}">
                  <c16:uniqueId val="{0000000A-97EB-4DE9-8AAB-FE6139756797}"/>
                </c:ext>
              </c:extLst>
            </c:dLbl>
            <c:dLbl>
              <c:idx val="11"/>
              <c:tx>
                <c:strRef>
                  <c:f>Daten_Diagramme!$D$25</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{A388EB9E-56BF-4E76-B1F7-BAD5DE4F74C4}</c15:txfldGUID>
                      <c15:f>Daten_Diagramme!$D$25</c15:f>
                      <c15:dlblFieldTableCache>
                        <c:ptCount val="1"/>
                        <c:pt idx="0">
                          <c:v>7.7</c:v>
                        </c:pt>
                      </c15:dlblFieldTableCache>
                    </c15:dlblFTEntry>
                  </c15:dlblFieldTable>
                  <c15:showDataLabelsRange val="0"/>
                </c:ext>
                <c:ext xmlns:c16="http://schemas.microsoft.com/office/drawing/2014/chart" uri="{C3380CC4-5D6E-409C-BE32-E72D297353CC}">
                  <c16:uniqueId val="{0000000B-97EB-4DE9-8AAB-FE6139756797}"/>
                </c:ext>
              </c:extLst>
            </c:dLbl>
            <c:dLbl>
              <c:idx val="12"/>
              <c:tx>
                <c:strRef>
                  <c:f>Daten_Diagramme!$D$26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{EC33F8D1-67C9-4877-B12F-97B4E1768585}</c15:txfldGUID>
                      <c15:f>Daten_Diagramme!$D$26</c15:f>
                      <c15:dlblFieldTableCache>
                        <c:ptCount val="1"/>
                        <c:pt idx="0">
                          <c:v>-0.1</c:v>
                        </c:pt>
                      </c15:dlblFieldTableCache>
                    </c15:dlblFTEntry>
                  </c15:dlblFieldTable>
                  <c15:showDataLabelsRange val="0"/>
                </c:ext>
                <c:ext xmlns:c16="http://schemas.microsoft.com/office/drawing/2014/chart" uri="{C3380CC4-5D6E-409C-BE32-E72D297353CC}">
                  <c16:uniqueId val="{0000000C-97EB-4DE9-8AAB-FE6139756797}"/>
                </c:ext>
              </c:extLst>
            </c:dLbl>
            <c:dLbl>
              <c:idx val="13"/>
              <c:tx>
                <c:strRef>
                  <c:f>Daten_Diagramme!$D$27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{618028D4-0E7A-4C76-B9FE-2EF82E6227E9}</c15:txfldGUID>
                      <c15:f>Daten_Diagramme!$D$27</c15:f>
                      <c15:dlblFieldTableCache>
                        <c:ptCount val="1"/>
                        <c:pt idx="0">
                          <c:v>1.7</c:v>
                        </c:pt>
                      </c15:dlblFieldTableCache>
                    </c15:dlblFTEntry>
                  </c15:dlblFieldTable>
                  <c15:showDataLabelsRange val="0"/>
                </c:ext>
                <c:ext xmlns:c16="http://schemas.microsoft.com/office/drawing/2014/chart" uri="{C3380CC4-5D6E-409C-BE32-E72D297353CC}">
                  <c16:uniqueId val="{0000000D-97EB-4DE9-8AAB-FE6139756797}"/>
                </c:ext>
              </c:extLst>
            </c:dLbl>
            <c:dLbl>
              <c:idx val="14"/>
              <c:tx>
                <c:strRef>
                  <c:f>Daten_Diagramme!$D$28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{380A11E1-46E1-4DF1-8786-7A8DE01ED063}</c15:txfldGUID>
                      <c15:f>Daten_Diagramme!$D$28</c15:f>
                      <c15:dlblFieldTableCache>
                        <c:ptCount val="1"/>
                        <c:pt idx="0">
                          <c:v>0.6</c:v>
                        </c:pt>
                      </c15:dlblFieldTableCache>
                    </c15:dlblFTEntry>
                  </c15:dlblFieldTable>
                  <c15:showDataLabelsRange val="0"/>
                </c:ext>
                <c:ext xmlns:c16="http://schemas.microsoft.com/office/drawing/2014/chart" uri="{C3380CC4-5D6E-409C-BE32-E72D297353CC}">
                  <c16:uniqueId val="{0000000E-97EB-4DE9-8AAB-FE6139756797}"/>
                </c:ext>
              </c:extLst>
            </c:dLbl>
            <c:dLbl>
              <c:idx val="15"/>
              <c:tx>
                <c:strRef>
                  <c:f>Daten_Diagramme!$D$29</c:f>
                  <c:strCache>
                    <c:ptCount val="1"/>
                    <c:pt idx="0">
                      <c:v>-18.5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{ACC6DDC2-5A7E-40A0-9996-73847D13507D}</c15:txfldGUID>
                      <c15:f>Daten_Diagramme!$D$29</c15:f>
                      <c15:dlblFieldTableCache>
                        <c:ptCount val="1"/>
                        <c:pt idx="0">
                          <c:v>-18.5</c:v>
                        </c:pt>
                      </c15:dlblFieldTableCache>
                    </c15:dlblFTEntry>
                  </c15:dlblFieldTable>
                  <c15:showDataLabelsRange val="0"/>
                </c:ext>
                <c:ext xmlns:c16="http://schemas.microsoft.com/office/drawing/2014/chart" uri="{C3380CC4-5D6E-409C-BE32-E72D297353CC}">
                  <c16:uniqueId val="{0000000F-97EB-4DE9-8AAB-FE6139756797}"/>
                </c:ext>
              </c:extLst>
            </c:dLbl>
            <c:dLbl>
              <c:idx val="16"/>
              <c:tx>
                <c:strRef>
                  <c:f>Daten_Diagramme!$D$30</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{E95C9A1D-B66A-4C37-9204-C5CD4CD5EAE5}</c15:txfldGUID>
                      <c15:f>Daten_Diagramme!$D$30</c15:f>
                      <c15:dlblFieldTableCache>
                        <c:ptCount val="1"/>
                        <c:pt idx="0">
                          <c:v>2.5</c:v>
                        </c:pt>
                      </c15:dlblFieldTableCache>
                    </c15:dlblFTEntry>
                  </c15:dlblFieldTable>
                  <c15:showDataLabelsRange val="0"/>
                </c:ext>
                <c:ext xmlns:c16="http://schemas.microsoft.com/office/drawing/2014/chart" uri="{C3380CC4-5D6E-409C-BE32-E72D297353CC}">
                  <c16:uniqueId val="{00000010-97EB-4DE9-8AAB-FE6139756797}"/>
                </c:ext>
              </c:extLst>
            </c:dLbl>
            <c:dLbl>
              <c:idx val="17"/>
              <c:tx>
                <c:strRef>
                  <c:f>Daten_Diagramme!$D$31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{6D032B7F-FED5-4EE5-8497-5FC4A0E135B0}</c15:txfldGUID>
                      <c15:f>Daten_Diagramme!$D$31</c15:f>
                      <c15:dlblFieldTableCache>
                        <c:ptCount val="1"/>
                        <c:pt idx="0">
                          <c:v>-0.8</c:v>
                        </c:pt>
                      </c15:dlblFieldTableCache>
                    </c15:dlblFTEntry>
                  </c15:dlblFieldTable>
                  <c15:showDataLabelsRange val="0"/>
                </c:ext>
                <c:ext xmlns:c16="http://schemas.microsoft.com/office/drawing/2014/chart" uri="{C3380CC4-5D6E-409C-BE32-E72D297353CC}">
                  <c16:uniqueId val="{00000011-97EB-4DE9-8AAB-FE6139756797}"/>
                </c:ext>
              </c:extLst>
            </c:dLbl>
            <c:dLbl>
              <c:idx val="18"/>
              <c:tx>
                <c:strRef>
                  <c:f>Daten_Diagramme!$D$32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{3A2A13CB-64FB-44F2-A493-B9D977F342A9}</c15:txfldGUID>
                      <c15:f>Daten_Diagramme!$D$32</c15:f>
                      <c15:dlblFieldTableCache>
                        <c:ptCount val="1"/>
                        <c:pt idx="0">
                          <c:v>2.7</c:v>
                        </c:pt>
                      </c15:dlblFieldTableCache>
                    </c15:dlblFTEntry>
                  </c15:dlblFieldTable>
                  <c15:showDataLabelsRange val="0"/>
                </c:ext>
                <c:ext xmlns:c16="http://schemas.microsoft.com/office/drawing/2014/chart" uri="{C3380CC4-5D6E-409C-BE32-E72D297353CC}">
                  <c16:uniqueId val="{00000012-97EB-4DE9-8AAB-FE6139756797}"/>
                </c:ext>
              </c:extLst>
            </c:dLbl>
            <c:dLbl>
              <c:idx val="19"/>
              <c:tx>
                <c:strRef>
                  <c:f>Daten_Diagramme!$D$33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{8C86CD07-F14A-4D59-B759-87708167D7DC}</c15:txfldGUID>
                      <c15:f>Daten_Diagramme!$D$33</c15:f>
                      <c15:dlblFieldTableCache>
                        <c:ptCount val="1"/>
                        <c:pt idx="0">
                          <c:v>2.4</c:v>
                        </c:pt>
                      </c15:dlblFieldTableCache>
                    </c15:dlblFTEntry>
                  </c15:dlblFieldTable>
                  <c15:showDataLabelsRange val="0"/>
                </c:ext>
                <c:ext xmlns:c16="http://schemas.microsoft.com/office/drawing/2014/chart" uri="{C3380CC4-5D6E-409C-BE32-E72D297353CC}">
                  <c16:uniqueId val="{00000013-97EB-4DE9-8AAB-FE6139756797}"/>
                </c:ext>
              </c:extLst>
            </c:dLbl>
            <c:dLbl>
              <c:idx val="20"/>
              <c:tx>
                <c:strRef>
                  <c:f>Daten_Diagramme!$D$34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{C6A305A4-A776-4FD6-9524-8239FF2C17D8}</c15:txfldGUID>
                      <c15:f>Daten_Diagramme!$D$34</c15:f>
                      <c15:dlblFieldTableCache>
                        <c:ptCount val="1"/>
                        <c:pt idx="0">
                          <c:v>2.2</c:v>
                        </c:pt>
                      </c15:dlblFieldTableCache>
                    </c15:dlblFTEntry>
                  </c15:dlblFieldTable>
                  <c15:showDataLabelsRange val="0"/>
                </c:ext>
                <c:ext xmlns:c16="http://schemas.microsoft.com/office/drawing/2014/chart" uri="{C3380CC4-5D6E-409C-BE32-E72D297353CC}">
                  <c16:uniqueId val="{00000014-97EB-4DE9-8AAB-FE6139756797}"/>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{A70EDE1B-E760-4F6E-AB83-A4283DEE80E3}</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97EB-4DE9-8AAB-FE613975679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{EE2C738D-9768-45E4-A528-02E467503F64}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7EB-4DE9-8AAB-FE6139756797}"/>
                </c:ext>
              </c:extLst>
            </c:dLbl>
            <c:dLbl>
              <c:idx val="23"/>
              <c:tx>
                <c:strRef>
                  <c:f>Daten_Diagramme!$D$37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{C5D0241C-F516-4314-AB1F-9BD1E0E9AE61}</c15:txfldGUID>
                      <c15:f>Daten_Diagramme!$D$37</c15:f>
                      <c15:dlblFieldTableCache>
                        <c:ptCount val="1"/>
                        <c:pt idx="0">
                          <c:v>3.1</c:v>
                        </c:pt>
                      </c15:dlblFieldTableCache>
                    </c15:dlblFTEntry>
                  </c15:dlblFieldTable>
                  <c15:showDataLabelsRange val="0"/>
                </c:ext>
                <c:ext xmlns:c16="http://schemas.microsoft.com/office/drawing/2014/chart" uri="{C3380CC4-5D6E-409C-BE32-E72D297353CC}">
                  <c16:uniqueId val="{00000017-97EB-4DE9-8AAB-FE6139756797}"/>
                </c:ext>
              </c:extLst>
            </c:dLbl>
            <c:dLbl>
              <c:idx val="24"/>
              <c:layout>
                <c:manualLayout>
                  <c:x val="4.7769028871392123E-3"/>
                  <c:y val="-4.6876052205785108E-5"/>
                </c:manualLayout>
              </c:layout>
              <c:tx>
                <c:strRef>
                  <c:f>Daten_Diagramme!$D$38</c:f>
                  <c:strCache>
                    <c:ptCount val="1"/>
                    <c:pt idx="0">
                      <c:v>1.1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{30249C1F-3615-4D72-9F93-B32C39BA0E2A}</c15:txfldGUID>
                      <c15:f>Daten_Diagramme!$D$38</c15:f>
                      <c15:dlblFieldTableCache>
                        <c:ptCount val="1"/>
                        <c:pt idx="0">
                          <c:v>1.1</c:v>
                        </c:pt>
                      </c15:dlblFieldTableCache>
                    </c15:dlblFTEntry>
                  </c15:dlblFieldTable>
                  <c15:showDataLabelsRange val="0"/>
                </c:ext>
                <c:ext xmlns:c16="http://schemas.microsoft.com/office/drawing/2014/chart" uri="{C3380CC4-5D6E-409C-BE32-E72D297353CC}">
                  <c16:uniqueId val="{00000018-97EB-4DE9-8AAB-FE6139756797}"/>
                </c:ext>
              </c:extLst>
            </c:dLbl>
            <c:dLbl>
              <c:idx val="25"/>
              <c:tx>
                <c:strRef>
                  <c:f>Daten_Diagramme!$D$39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{60BD5306-2767-4D37-B2A9-71F524333507}</c15:txfldGUID>
                      <c15:f>Daten_Diagramme!$D$39</c15:f>
                      <c15:dlblFieldTableCache>
                        <c:ptCount val="1"/>
                        <c:pt idx="0">
                          <c:v>0.9</c:v>
                        </c:pt>
                      </c15:dlblFieldTableCache>
                    </c15:dlblFTEntry>
                  </c15:dlblFieldTable>
                  <c15:showDataLabelsRange val="0"/>
                </c:ext>
                <c:ext xmlns:c16="http://schemas.microsoft.com/office/drawing/2014/chart" uri="{C3380CC4-5D6E-409C-BE32-E72D297353CC}">
                  <c16:uniqueId val="{00000019-97EB-4DE9-8AAB-FE613975679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{F401C420-8166-4E37-8735-E1F159A65783}</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7EB-4DE9-8AAB-FE613975679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{1A158B15-29D1-4E54-BF10-C3D53F604E4A}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7EB-4DE9-8AAB-FE613975679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{CEC53A06-1D32-4AB0-BDCD-BB38CF13E22A}</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7EB-4DE9-8AAB-FE613975679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{184BDCDA-B772-4F96-A231-35013FF1F5C7}</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7EB-4DE9-8AAB-FE613975679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{01EB70E3-1F9F-47A5-B9A0-5BC41BA4DF2F}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7EB-4DE9-8AAB-FE6139756797}"/>
                </c:ext>
              </c:extLst>
            </c:dLbl>
            <c:dLbl>
              <c:idx val="31"/>
              <c:tx>
                <c:strRef>
                  <c:f>Daten_Diagramme!$D$45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{F946E581-6C7A-41AF-A174-472041E2D1EC}</c15:txfldGUID>
                      <c15:f>Daten_Diagramme!$D$45</c15:f>
                      <c15:dlblFieldTableCache>
                        <c:ptCount val="1"/>
                        <c:pt idx="0">
                          <c:v>0.9</c:v>
                        </c:pt>
                      </c15:dlblFieldTableCache>
                    </c15:dlblFTEntry>
                  </c15:dlblFieldTable>
                  <c15:showDataLabelsRange val="0"/>
                </c:ext>
                <c:ext xmlns:c16="http://schemas.microsoft.com/office/drawing/2014/chart" uri="{C3380CC4-5D6E-409C-BE32-E72D297353CC}">
                  <c16:uniqueId val="{0000001F-97EB-4DE9-8AAB-FE613975679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1.0106979209169915</c:v>
                </c:pt>
                <c:pt idx="1">
                  <c:v>3.1215161649944259</c:v>
                </c:pt>
                <c:pt idx="2">
                  <c:v>4.180064308681672</c:v>
                </c:pt>
                <c:pt idx="3">
                  <c:v>0.72694141821424418</c:v>
                </c:pt>
                <c:pt idx="4">
                  <c:v>2.6284771334276287</c:v>
                </c:pt>
                <c:pt idx="5">
                  <c:v>0.81027832505480479</c:v>
                </c:pt>
                <c:pt idx="6">
                  <c:v>-1.9815994338287333</c:v>
                </c:pt>
                <c:pt idx="7">
                  <c:v>2.1662419133503237</c:v>
                </c:pt>
                <c:pt idx="8">
                  <c:v>-1.143336127409891</c:v>
                </c:pt>
                <c:pt idx="9">
                  <c:v>2.4767801857585141</c:v>
                </c:pt>
                <c:pt idx="10">
                  <c:v>0.31897926634768742</c:v>
                </c:pt>
                <c:pt idx="11">
                  <c:v>7.6769871446677529</c:v>
                </c:pt>
                <c:pt idx="12">
                  <c:v>-6.1970667217517039E-2</c:v>
                </c:pt>
                <c:pt idx="13">
                  <c:v>1.7447089154026021</c:v>
                </c:pt>
                <c:pt idx="14">
                  <c:v>0.55079559363525088</c:v>
                </c:pt>
                <c:pt idx="15">
                  <c:v>-18.493150684931507</c:v>
                </c:pt>
                <c:pt idx="16">
                  <c:v>2.5186729199235711</c:v>
                </c:pt>
                <c:pt idx="17">
                  <c:v>-0.78865834193972395</c:v>
                </c:pt>
                <c:pt idx="18">
                  <c:v>2.669280651485447</c:v>
                </c:pt>
                <c:pt idx="19">
                  <c:v>2.4380415071529318</c:v>
                </c:pt>
                <c:pt idx="20">
                  <c:v>2.1595680863827234</c:v>
                </c:pt>
                <c:pt idx="21">
                  <c:v>0</c:v>
                </c:pt>
                <c:pt idx="23">
                  <c:v>3.1215161649944259</c:v>
                </c:pt>
                <c:pt idx="24">
                  <c:v>1.118678541711609</c:v>
                </c:pt>
                <c:pt idx="25">
                  <c:v>0.93703506544913528</c:v>
                </c:pt>
              </c:numCache>
            </c:numRef>
          </c:val>
          <c:extLst>
            <c:ext xmlns:c16="http://schemas.microsoft.com/office/drawing/2014/chart" uri="{C3380CC4-5D6E-409C-BE32-E72D297353CC}">
              <c16:uniqueId val="{00000020-97EB-4DE9-8AAB-FE613975679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{EF3BBF00-BCCA-45C4-91B8-E4D186D5116D}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7EB-4DE9-8AAB-FE613975679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{73A6681D-0298-497A-8566-67E537050BAD}</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7EB-4DE9-8AAB-FE613975679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{76CF615E-6AA4-4C5F-89FF-E5FA6B0F2660}</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7EB-4DE9-8AAB-FE613975679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{C463BE1A-A72D-4CC0-B3AB-E935EB115235}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7EB-4DE9-8AAB-FE613975679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{7BB51A94-A69A-45F7-A20A-74CD68D81EF4}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7EB-4DE9-8AAB-FE613975679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{D5C99470-1C10-4C2F-BA54-BC07E7ABCE18}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7EB-4DE9-8AAB-FE613975679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{2EAD635A-FC92-4CF3-BE67-B5295DFDC401}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7EB-4DE9-8AAB-FE613975679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{52663CDE-311E-44CF-90F1-91BA28F61DA2}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7EB-4DE9-8AAB-FE613975679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{2B075D2A-3FC4-46D6-983D-9CE9CC12373A}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7EB-4DE9-8AAB-FE613975679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{A56B7826-8167-4683-BC0A-0610080BC0EA}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7EB-4DE9-8AAB-FE613975679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{9F325C3F-F1C9-4AF5-AC3B-76F8F7DF7D4F}</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7EB-4DE9-8AAB-FE613975679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{4DA04C5F-D6C6-4596-8D7E-FD19B0760313}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7EB-4DE9-8AAB-FE613975679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{17483799-CA3A-486E-89DF-5782E987DFF7}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7EB-4DE9-8AAB-FE613975679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{E81781B9-55CD-4D1B-9FB3-21FB6C689C68}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7EB-4DE9-8AAB-FE613975679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{B8874854-BDF9-465D-8584-3FE727FCDECC}</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7EB-4DE9-8AAB-FE613975679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{8288F477-1899-4384-8906-521B4173A44E}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7EB-4DE9-8AAB-FE613975679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{2C33E181-C4D3-402E-AD62-B7CAF456E450}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7EB-4DE9-8AAB-FE613975679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{C2FF0B9A-C1CC-4A75-81DB-DFBAFD389771}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7EB-4DE9-8AAB-FE613975679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{38C04DB3-1599-4961-8B8F-03E760A4C58F}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7EB-4DE9-8AAB-FE613975679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{D4D04064-32DA-4BCC-BFB2-DBAF67A5055A}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7EB-4DE9-8AAB-FE613975679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{8C9DC8DC-EFCA-4028-A853-ECECA1F7DB25}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7EB-4DE9-8AAB-FE613975679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{0DF77B6E-1A15-4AFB-965C-9A3A00F5C378}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7EB-4DE9-8AAB-FE613975679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{1ED776EB-4232-47DA-87CD-EB4F12C2E635}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7EB-4DE9-8AAB-FE613975679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{450A8374-10D3-4BDA-909D-93DB9A4E67AC}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7EB-4DE9-8AAB-FE613975679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{3D922141-0AD4-464F-9453-A74ABDD21016}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7EB-4DE9-8AAB-FE613975679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{FA8D4F72-7EAB-4CCC-BD9E-DFC2914FB6CC}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7EB-4DE9-8AAB-FE613975679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{849619AC-33EA-4ED5-B899-1901C16EA254}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7EB-4DE9-8AAB-FE613975679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{275C9BC4-25F3-4719-B642-8F16814A1E18}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7EB-4DE9-8AAB-FE613975679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{9B380268-BD39-4CA5-B0D5-243FA460CD3C}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7EB-4DE9-8AAB-FE613975679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{C45CE0E6-299B-4E6D-9FAA-C726935ACB41}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7EB-4DE9-8AAB-FE613975679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{D24E734F-7308-4E78-9579-D5A8BC09D347}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7EB-4DE9-8AAB-FE613975679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{15D9B4F5-9FBC-46EF-954C-B22663024CDE}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7EB-4DE9-8AAB-FE613975679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7EB-4DE9-8AAB-FE613975679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7EB-4DE9-8AAB-FE613975679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{70AC8906-6A18-48C1-B3E5-564726FC509A}</c15:txfldGUID>
                      <c15:f>Daten_Diagramme!$E$14</c15:f>
                      <c15:dlblFieldTableCache>
                        <c:ptCount val="1"/>
                        <c:pt idx="0">
                          <c:v>-2.7</c:v>
                        </c:pt>
                      </c15:dlblFieldTableCache>
                    </c15:dlblFTEntry>
                  </c15:dlblFieldTable>
                  <c15:showDataLabelsRange val="0"/>
                </c:ext>
                <c:ext xmlns:c16="http://schemas.microsoft.com/office/drawing/2014/chart" uri="{C3380CC4-5D6E-409C-BE32-E72D297353CC}">
                  <c16:uniqueId val="{00000000-3D8B-4BBB-8FCE-321056077A8D}"/>
                </c:ext>
              </c:extLst>
            </c:dLbl>
            <c:dLbl>
              <c:idx val="1"/>
              <c:tx>
                <c:strRef>
                  <c:f>Daten_Diagramme!$E$15</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{2F57B471-39E8-4F20-B7CB-F0A5D8571C00}</c15:txfldGUID>
                      <c15:f>Daten_Diagramme!$E$15</c15:f>
                      <c15:dlblFieldTableCache>
                        <c:ptCount val="1"/>
                        <c:pt idx="0">
                          <c:v>5.4</c:v>
                        </c:pt>
                      </c15:dlblFieldTableCache>
                    </c15:dlblFTEntry>
                  </c15:dlblFieldTable>
                  <c15:showDataLabelsRange val="0"/>
                </c:ext>
                <c:ext xmlns:c16="http://schemas.microsoft.com/office/drawing/2014/chart" uri="{C3380CC4-5D6E-409C-BE32-E72D297353CC}">
                  <c16:uniqueId val="{00000001-3D8B-4BBB-8FCE-321056077A8D}"/>
                </c:ext>
              </c:extLst>
            </c:dLbl>
            <c:dLbl>
              <c:idx val="2"/>
              <c:tx>
                <c:strRef>
                  <c:f>Daten_Diagramme!$E$16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{E065C503-E477-4865-B8C1-B37529523EF3}</c15:txfldGUID>
                      <c15:f>Daten_Diagramme!$E$16</c15:f>
                      <c15:dlblFieldTableCache>
                        <c:ptCount val="1"/>
                        <c:pt idx="0">
                          <c:v>-1.6</c:v>
                        </c:pt>
                      </c15:dlblFieldTableCache>
                    </c15:dlblFTEntry>
                  </c15:dlblFieldTable>
                  <c15:showDataLabelsRange val="0"/>
                </c:ext>
                <c:ext xmlns:c16="http://schemas.microsoft.com/office/drawing/2014/chart" uri="{C3380CC4-5D6E-409C-BE32-E72D297353CC}">
                  <c16:uniqueId val="{00000002-3D8B-4BBB-8FCE-321056077A8D}"/>
                </c:ext>
              </c:extLst>
            </c:dLbl>
            <c:dLbl>
              <c:idx val="3"/>
              <c:tx>
                <c:strRef>
                  <c:f>Daten_Diagramme!$E$17</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{B6FD58BF-A830-4D95-A024-70661C235B43}</c15:txfldGUID>
                      <c15:f>Daten_Diagramme!$E$17</c15:f>
                      <c15:dlblFieldTableCache>
                        <c:ptCount val="1"/>
                        <c:pt idx="0">
                          <c:v>-5.5</c:v>
                        </c:pt>
                      </c15:dlblFieldTableCache>
                    </c15:dlblFTEntry>
                  </c15:dlblFieldTable>
                  <c15:showDataLabelsRange val="0"/>
                </c:ext>
                <c:ext xmlns:c16="http://schemas.microsoft.com/office/drawing/2014/chart" uri="{C3380CC4-5D6E-409C-BE32-E72D297353CC}">
                  <c16:uniqueId val="{00000003-3D8B-4BBB-8FCE-321056077A8D}"/>
                </c:ext>
              </c:extLst>
            </c:dLbl>
            <c:dLbl>
              <c:idx val="4"/>
              <c:tx>
                <c:strRef>
                  <c:f>Daten_Diagramme!$E$18</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{F449DABE-FC74-4C64-9F08-EA334A197954}</c15:txfldGUID>
                      <c15:f>Daten_Diagramme!$E$18</c15:f>
                      <c15:dlblFieldTableCache>
                        <c:ptCount val="1"/>
                        <c:pt idx="0">
                          <c:v>-6.5</c:v>
                        </c:pt>
                      </c15:dlblFieldTableCache>
                    </c15:dlblFTEntry>
                  </c15:dlblFieldTable>
                  <c15:showDataLabelsRange val="0"/>
                </c:ext>
                <c:ext xmlns:c16="http://schemas.microsoft.com/office/drawing/2014/chart" uri="{C3380CC4-5D6E-409C-BE32-E72D297353CC}">
                  <c16:uniqueId val="{00000004-3D8B-4BBB-8FCE-321056077A8D}"/>
                </c:ext>
              </c:extLst>
            </c:dLbl>
            <c:dLbl>
              <c:idx val="5"/>
              <c:tx>
                <c:strRef>
                  <c:f>Daten_Diagramme!$E$19</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{198737B3-1C35-459C-813E-AC2C27B6CA81}</c15:txfldGUID>
                      <c15:f>Daten_Diagramme!$E$19</c15:f>
                      <c15:dlblFieldTableCache>
                        <c:ptCount val="1"/>
                        <c:pt idx="0">
                          <c:v>-5.5</c:v>
                        </c:pt>
                      </c15:dlblFieldTableCache>
                    </c15:dlblFTEntry>
                  </c15:dlblFieldTable>
                  <c15:showDataLabelsRange val="0"/>
                </c:ext>
                <c:ext xmlns:c16="http://schemas.microsoft.com/office/drawing/2014/chart" uri="{C3380CC4-5D6E-409C-BE32-E72D297353CC}">
                  <c16:uniqueId val="{00000005-3D8B-4BBB-8FCE-321056077A8D}"/>
                </c:ext>
              </c:extLst>
            </c:dLbl>
            <c:dLbl>
              <c:idx val="6"/>
              <c:tx>
                <c:strRef>
                  <c:f>Daten_Diagramme!$E$20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{83D9EAAE-5B7E-4AC3-A8C9-FC2BAAA1FE95}</c15:txfldGUID>
                      <c15:f>Daten_Diagramme!$E$20</c15:f>
                      <c15:dlblFieldTableCache>
                        <c:ptCount val="1"/>
                        <c:pt idx="0">
                          <c:v>-1.8</c:v>
                        </c:pt>
                      </c15:dlblFieldTableCache>
                    </c15:dlblFTEntry>
                  </c15:dlblFieldTable>
                  <c15:showDataLabelsRange val="0"/>
                </c:ext>
                <c:ext xmlns:c16="http://schemas.microsoft.com/office/drawing/2014/chart" uri="{C3380CC4-5D6E-409C-BE32-E72D297353CC}">
                  <c16:uniqueId val="{00000006-3D8B-4BBB-8FCE-321056077A8D}"/>
                </c:ext>
              </c:extLst>
            </c:dLbl>
            <c:dLbl>
              <c:idx val="7"/>
              <c:tx>
                <c:strRef>
                  <c:f>Daten_Diagramme!$E$21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{9AC1CCA6-EBF8-4885-9BD0-41FF906C06AA}</c15:txfldGUID>
                      <c15:f>Daten_Diagramme!$E$21</c15:f>
                      <c15:dlblFieldTableCache>
                        <c:ptCount val="1"/>
                        <c:pt idx="0">
                          <c:v>-0.1</c:v>
                        </c:pt>
                      </c15:dlblFieldTableCache>
                    </c15:dlblFTEntry>
                  </c15:dlblFieldTable>
                  <c15:showDataLabelsRange val="0"/>
                </c:ext>
                <c:ext xmlns:c16="http://schemas.microsoft.com/office/drawing/2014/chart" uri="{C3380CC4-5D6E-409C-BE32-E72D297353CC}">
                  <c16:uniqueId val="{00000007-3D8B-4BBB-8FCE-321056077A8D}"/>
                </c:ext>
              </c:extLst>
            </c:dLbl>
            <c:dLbl>
              <c:idx val="8"/>
              <c:tx>
                <c:strRef>
                  <c:f>Daten_Diagramme!$E$22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{D387225D-9099-41C5-80AC-9D5E218A6DCD}</c15:txfldGUID>
                      <c15:f>Daten_Diagramme!$E$22</c15:f>
                      <c15:dlblFieldTableCache>
                        <c:ptCount val="1"/>
                        <c:pt idx="0">
                          <c:v>-1.6</c:v>
                        </c:pt>
                      </c15:dlblFieldTableCache>
                    </c15:dlblFTEntry>
                  </c15:dlblFieldTable>
                  <c15:showDataLabelsRange val="0"/>
                </c:ext>
                <c:ext xmlns:c16="http://schemas.microsoft.com/office/drawing/2014/chart" uri="{C3380CC4-5D6E-409C-BE32-E72D297353CC}">
                  <c16:uniqueId val="{00000008-3D8B-4BBB-8FCE-321056077A8D}"/>
                </c:ext>
              </c:extLst>
            </c:dLbl>
            <c:dLbl>
              <c:idx val="9"/>
              <c:tx>
                <c:strRef>
                  <c:f>Daten_Diagramme!$E$23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{B4A9E05C-4B6F-4C6D-9706-16BAB921B3F8}</c15:txfldGUID>
                      <c15:f>Daten_Diagramme!$E$23</c15:f>
                      <c15:dlblFieldTableCache>
                        <c:ptCount val="1"/>
                        <c:pt idx="0">
                          <c:v>-2.6</c:v>
                        </c:pt>
                      </c15:dlblFieldTableCache>
                    </c15:dlblFTEntry>
                  </c15:dlblFieldTable>
                  <c15:showDataLabelsRange val="0"/>
                </c:ext>
                <c:ext xmlns:c16="http://schemas.microsoft.com/office/drawing/2014/chart" uri="{C3380CC4-5D6E-409C-BE32-E72D297353CC}">
                  <c16:uniqueId val="{00000009-3D8B-4BBB-8FCE-321056077A8D}"/>
                </c:ext>
              </c:extLst>
            </c:dLbl>
            <c:dLbl>
              <c:idx val="10"/>
              <c:tx>
                <c:strRef>
                  <c:f>Daten_Diagramme!$E$24</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{C6678A0D-8568-4407-9DAB-8C4ECACC7311}</c15:txfldGUID>
                      <c15:f>Daten_Diagramme!$E$24</c15:f>
                      <c15:dlblFieldTableCache>
                        <c:ptCount val="1"/>
                        <c:pt idx="0">
                          <c:v>-10.7</c:v>
                        </c:pt>
                      </c15:dlblFieldTableCache>
                    </c15:dlblFTEntry>
                  </c15:dlblFieldTable>
                  <c15:showDataLabelsRange val="0"/>
                </c:ext>
                <c:ext xmlns:c16="http://schemas.microsoft.com/office/drawing/2014/chart" uri="{C3380CC4-5D6E-409C-BE32-E72D297353CC}">
                  <c16:uniqueId val="{0000000A-3D8B-4BBB-8FCE-321056077A8D}"/>
                </c:ext>
              </c:extLst>
            </c:dLbl>
            <c:dLbl>
              <c:idx val="11"/>
              <c:tx>
                <c:strRef>
                  <c:f>Daten_Diagramme!$E$25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{A43FB69E-3DF0-4914-A7C7-5A942D9EC5B3}</c15:txfldGUID>
                      <c15:f>Daten_Diagramme!$E$25</c15:f>
                      <c15:dlblFieldTableCache>
                        <c:ptCount val="1"/>
                        <c:pt idx="0">
                          <c:v>-3.6</c:v>
                        </c:pt>
                      </c15:dlblFieldTableCache>
                    </c15:dlblFTEntry>
                  </c15:dlblFieldTable>
                  <c15:showDataLabelsRange val="0"/>
                </c:ext>
                <c:ext xmlns:c16="http://schemas.microsoft.com/office/drawing/2014/chart" uri="{C3380CC4-5D6E-409C-BE32-E72D297353CC}">
                  <c16:uniqueId val="{0000000B-3D8B-4BBB-8FCE-321056077A8D}"/>
                </c:ext>
              </c:extLst>
            </c:dLbl>
            <c:dLbl>
              <c:idx val="12"/>
              <c:tx>
                <c:strRef>
                  <c:f>Daten_Diagramme!$E$26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{5127AE9E-C1B6-4D10-882B-40D5D9D511EB}</c15:txfldGUID>
                      <c15:f>Daten_Diagramme!$E$26</c15:f>
                      <c15:dlblFieldTableCache>
                        <c:ptCount val="1"/>
                        <c:pt idx="0">
                          <c:v>-2.8</c:v>
                        </c:pt>
                      </c15:dlblFieldTableCache>
                    </c15:dlblFTEntry>
                  </c15:dlblFieldTable>
                  <c15:showDataLabelsRange val="0"/>
                </c:ext>
                <c:ext xmlns:c16="http://schemas.microsoft.com/office/drawing/2014/chart" uri="{C3380CC4-5D6E-409C-BE32-E72D297353CC}">
                  <c16:uniqueId val="{0000000C-3D8B-4BBB-8FCE-321056077A8D}"/>
                </c:ext>
              </c:extLst>
            </c:dLbl>
            <c:dLbl>
              <c:idx val="13"/>
              <c:tx>
                <c:strRef>
                  <c:f>Daten_Diagramme!$E$27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{60BAD6BD-6E85-4737-9E4D-32AF3EF61980}</c15:txfldGUID>
                      <c15:f>Daten_Diagramme!$E$27</c15:f>
                      <c15:dlblFieldTableCache>
                        <c:ptCount val="1"/>
                        <c:pt idx="0">
                          <c:v>-0.8</c:v>
                        </c:pt>
                      </c15:dlblFieldTableCache>
                    </c15:dlblFTEntry>
                  </c15:dlblFieldTable>
                  <c15:showDataLabelsRange val="0"/>
                </c:ext>
                <c:ext xmlns:c16="http://schemas.microsoft.com/office/drawing/2014/chart" uri="{C3380CC4-5D6E-409C-BE32-E72D297353CC}">
                  <c16:uniqueId val="{0000000D-3D8B-4BBB-8FCE-321056077A8D}"/>
                </c:ext>
              </c:extLst>
            </c:dLbl>
            <c:dLbl>
              <c:idx val="14"/>
              <c:tx>
                <c:strRef>
                  <c:f>Daten_Diagramme!$E$28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{54E0ECA9-22A5-4355-BDAB-C74C1949BE1C}</c15:txfldGUID>
                      <c15:f>Daten_Diagramme!$E$28</c15:f>
                      <c15:dlblFieldTableCache>
                        <c:ptCount val="1"/>
                        <c:pt idx="0">
                          <c:v>1.7</c:v>
                        </c:pt>
                      </c15:dlblFieldTableCache>
                    </c15:dlblFTEntry>
                  </c15:dlblFieldTable>
                  <c15:showDataLabelsRange val="0"/>
                </c:ext>
                <c:ext xmlns:c16="http://schemas.microsoft.com/office/drawing/2014/chart" uri="{C3380CC4-5D6E-409C-BE32-E72D297353CC}">
                  <c16:uniqueId val="{0000000E-3D8B-4BBB-8FCE-321056077A8D}"/>
                </c:ext>
              </c:extLst>
            </c:dLbl>
            <c:dLbl>
              <c:idx val="15"/>
              <c:tx>
                <c:strRef>
                  <c:f>Daten_Diagramme!$E$29</c:f>
                  <c:strCache>
                    <c:ptCount val="1"/>
                    <c:pt idx="0">
                      <c:v>-29.4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{40B846F5-4AA3-4E73-AEC5-56E67FFD7C51}</c15:txfldGUID>
                      <c15:f>Daten_Diagramme!$E$29</c15:f>
                      <c15:dlblFieldTableCache>
                        <c:ptCount val="1"/>
                        <c:pt idx="0">
                          <c:v>-29.4</c:v>
                        </c:pt>
                      </c15:dlblFieldTableCache>
                    </c15:dlblFTEntry>
                  </c15:dlblFieldTable>
                  <c15:showDataLabelsRange val="0"/>
                </c:ext>
                <c:ext xmlns:c16="http://schemas.microsoft.com/office/drawing/2014/chart" uri="{C3380CC4-5D6E-409C-BE32-E72D297353CC}">
                  <c16:uniqueId val="{0000000F-3D8B-4BBB-8FCE-321056077A8D}"/>
                </c:ext>
              </c:extLst>
            </c:dLbl>
            <c:dLbl>
              <c:idx val="16"/>
              <c:tx>
                <c:strRef>
                  <c:f>Daten_Diagramme!$E$30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{A05D657E-8398-42A7-87CC-750BE7EF640D}</c15:txfldGUID>
                      <c15:f>Daten_Diagramme!$E$30</c15:f>
                      <c15:dlblFieldTableCache>
                        <c:ptCount val="1"/>
                        <c:pt idx="0">
                          <c:v>-1.9</c:v>
                        </c:pt>
                      </c15:dlblFieldTableCache>
                    </c15:dlblFTEntry>
                  </c15:dlblFieldTable>
                  <c15:showDataLabelsRange val="0"/>
                </c:ext>
                <c:ext xmlns:c16="http://schemas.microsoft.com/office/drawing/2014/chart" uri="{C3380CC4-5D6E-409C-BE32-E72D297353CC}">
                  <c16:uniqueId val="{00000010-3D8B-4BBB-8FCE-321056077A8D}"/>
                </c:ext>
              </c:extLst>
            </c:dLbl>
            <c:dLbl>
              <c:idx val="17"/>
              <c:tx>
                <c:strRef>
                  <c:f>Daten_Diagramme!$E$31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{BB235417-3EBA-41D3-A60D-BD040E47E058}</c15:txfldGUID>
                      <c15:f>Daten_Diagramme!$E$31</c15:f>
                      <c15:dlblFieldTableCache>
                        <c:ptCount val="1"/>
                        <c:pt idx="0">
                          <c:v>0.4</c:v>
                        </c:pt>
                      </c15:dlblFieldTableCache>
                    </c15:dlblFTEntry>
                  </c15:dlblFieldTable>
                  <c15:showDataLabelsRange val="0"/>
                </c:ext>
                <c:ext xmlns:c16="http://schemas.microsoft.com/office/drawing/2014/chart" uri="{C3380CC4-5D6E-409C-BE32-E72D297353CC}">
                  <c16:uniqueId val="{00000011-3D8B-4BBB-8FCE-321056077A8D}"/>
                </c:ext>
              </c:extLst>
            </c:dLbl>
            <c:dLbl>
              <c:idx val="18"/>
              <c:tx>
                <c:strRef>
                  <c:f>Daten_Diagramme!$E$32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{910F66F8-AE0C-4C58-A638-E4BBDBCEBD15}</c15:txfldGUID>
                      <c15:f>Daten_Diagramme!$E$32</c15:f>
                      <c15:dlblFieldTableCache>
                        <c:ptCount val="1"/>
                        <c:pt idx="0">
                          <c:v>0.3</c:v>
                        </c:pt>
                      </c15:dlblFieldTableCache>
                    </c15:dlblFTEntry>
                  </c15:dlblFieldTable>
                  <c15:showDataLabelsRange val="0"/>
                </c:ext>
                <c:ext xmlns:c16="http://schemas.microsoft.com/office/drawing/2014/chart" uri="{C3380CC4-5D6E-409C-BE32-E72D297353CC}">
                  <c16:uniqueId val="{00000012-3D8B-4BBB-8FCE-321056077A8D}"/>
                </c:ext>
              </c:extLst>
            </c:dLbl>
            <c:dLbl>
              <c:idx val="19"/>
              <c:tx>
                <c:strRef>
                  <c:f>Daten_Diagramme!$E$33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{0E82959D-15AF-479C-AF61-3A97A051BDD4}</c15:txfldGUID>
                      <c15:f>Daten_Diagramme!$E$33</c15:f>
                      <c15:dlblFieldTableCache>
                        <c:ptCount val="1"/>
                        <c:pt idx="0">
                          <c:v>-0.5</c:v>
                        </c:pt>
                      </c15:dlblFieldTableCache>
                    </c15:dlblFTEntry>
                  </c15:dlblFieldTable>
                  <c15:showDataLabelsRange val="0"/>
                </c:ext>
                <c:ext xmlns:c16="http://schemas.microsoft.com/office/drawing/2014/chart" uri="{C3380CC4-5D6E-409C-BE32-E72D297353CC}">
                  <c16:uniqueId val="{00000013-3D8B-4BBB-8FCE-321056077A8D}"/>
                </c:ext>
              </c:extLst>
            </c:dLbl>
            <c:dLbl>
              <c:idx val="20"/>
              <c:tx>
                <c:strRef>
                  <c:f>Daten_Diagramme!$E$34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{581E16A9-CB6B-4BB1-9492-E6B5551DA319}</c15:txfldGUID>
                      <c15:f>Daten_Diagramme!$E$34</c15:f>
                      <c15:dlblFieldTableCache>
                        <c:ptCount val="1"/>
                        <c:pt idx="0">
                          <c:v>-2.5</c:v>
                        </c:pt>
                      </c15:dlblFieldTableCache>
                    </c15:dlblFTEntry>
                  </c15:dlblFieldTable>
                  <c15:showDataLabelsRange val="0"/>
                </c:ext>
                <c:ext xmlns:c16="http://schemas.microsoft.com/office/drawing/2014/chart" uri="{C3380CC4-5D6E-409C-BE32-E72D297353CC}">
                  <c16:uniqueId val="{00000014-3D8B-4BBB-8FCE-321056077A8D}"/>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{620724BE-5411-4279-9393-54BE669ABC37}</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3D8B-4BBB-8FCE-321056077A8D}"/>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{0E745324-FAD5-431B-844E-866D5EC5A408}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D8B-4BBB-8FCE-321056077A8D}"/>
                </c:ext>
              </c:extLst>
            </c:dLbl>
            <c:dLbl>
              <c:idx val="23"/>
              <c:tx>
                <c:strRef>
                  <c:f>Daten_Diagramme!$E$37</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{CC17458D-9CF0-4E0E-A63E-5D5A9DD1089C}</c15:txfldGUID>
                      <c15:f>Daten_Diagramme!$E$37</c15:f>
                      <c15:dlblFieldTableCache>
                        <c:ptCount val="1"/>
                        <c:pt idx="0">
                          <c:v>5.4</c:v>
                        </c:pt>
                      </c15:dlblFieldTableCache>
                    </c15:dlblFTEntry>
                  </c15:dlblFieldTable>
                  <c15:showDataLabelsRange val="0"/>
                </c:ext>
                <c:ext xmlns:c16="http://schemas.microsoft.com/office/drawing/2014/chart" uri="{C3380CC4-5D6E-409C-BE32-E72D297353CC}">
                  <c16:uniqueId val="{00000017-3D8B-4BBB-8FCE-321056077A8D}"/>
                </c:ext>
              </c:extLst>
            </c:dLbl>
            <c:dLbl>
              <c:idx val="24"/>
              <c:tx>
                <c:strRef>
                  <c:f>Daten_Diagramme!$E$38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{D5ACBB18-BBCC-42CF-81D6-22FFDDC9C5E1}</c15:txfldGUID>
                      <c15:f>Daten_Diagramme!$E$38</c15:f>
                      <c15:dlblFieldTableCache>
                        <c:ptCount val="1"/>
                        <c:pt idx="0">
                          <c:v>-3.6</c:v>
                        </c:pt>
                      </c15:dlblFieldTableCache>
                    </c15:dlblFTEntry>
                  </c15:dlblFieldTable>
                  <c15:showDataLabelsRange val="0"/>
                </c:ext>
                <c:ext xmlns:c16="http://schemas.microsoft.com/office/drawing/2014/chart" uri="{C3380CC4-5D6E-409C-BE32-E72D297353CC}">
                  <c16:uniqueId val="{00000018-3D8B-4BBB-8FCE-321056077A8D}"/>
                </c:ext>
              </c:extLst>
            </c:dLbl>
            <c:dLbl>
              <c:idx val="25"/>
              <c:tx>
                <c:strRef>
                  <c:f>Daten_Diagramme!$E$39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{22ADA418-C6E3-48BA-82E2-28C670FF1A6A}</c15:txfldGUID>
                      <c15:f>Daten_Diagramme!$E$39</c15:f>
                      <c15:dlblFieldTableCache>
                        <c:ptCount val="1"/>
                        <c:pt idx="0">
                          <c:v>-2.8</c:v>
                        </c:pt>
                      </c15:dlblFieldTableCache>
                    </c15:dlblFTEntry>
                  </c15:dlblFieldTable>
                  <c15:showDataLabelsRange val="0"/>
                </c:ext>
                <c:ext xmlns:c16="http://schemas.microsoft.com/office/drawing/2014/chart" uri="{C3380CC4-5D6E-409C-BE32-E72D297353CC}">
                  <c16:uniqueId val="{00000019-3D8B-4BBB-8FCE-321056077A8D}"/>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{FD342C58-8F15-422C-A32B-0E15B67FDF2C}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D8B-4BBB-8FCE-321056077A8D}"/>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{9E726184-8DE4-42CF-B292-DC01E48F2D9F}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D8B-4BBB-8FCE-321056077A8D}"/>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{AAC2B741-ACAF-495D-AA5D-416C195075C3}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D8B-4BBB-8FCE-321056077A8D}"/>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{4DCBEB3C-4A39-40DB-88BD-6B6C7D0F1145}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D8B-4BBB-8FCE-321056077A8D}"/>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{887AF466-7AAC-444B-ACFE-678E0AE7C826}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D8B-4BBB-8FCE-321056077A8D}"/>
                </c:ext>
              </c:extLst>
            </c:dLbl>
            <c:dLbl>
              <c:idx val="31"/>
              <c:tx>
                <c:strRef>
                  <c:f>Daten_Diagramme!$E$45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{B90DDA8A-295E-410F-85D9-AB0EA39B7705}</c15:txfldGUID>
                      <c15:f>Daten_Diagramme!$E$45</c15:f>
                      <c15:dlblFieldTableCache>
                        <c:ptCount val="1"/>
                        <c:pt idx="0">
                          <c:v>-2.8</c:v>
                        </c:pt>
                      </c15:dlblFieldTableCache>
                    </c15:dlblFTEntry>
                  </c15:dlblFieldTable>
                  <c15:showDataLabelsRange val="0"/>
                </c:ext>
                <c:ext xmlns:c16="http://schemas.microsoft.com/office/drawing/2014/chart" uri="{C3380CC4-5D6E-409C-BE32-E72D297353CC}">
                  <c16:uniqueId val="{0000001F-3D8B-4BBB-8FCE-321056077A8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-2.7472129723468943</c:v>
                </c:pt>
                <c:pt idx="1">
                  <c:v>5.3916581892166837</c:v>
                </c:pt>
                <c:pt idx="2">
                  <c:v>-1.5915119363395225</c:v>
                </c:pt>
                <c:pt idx="3">
                  <c:v>-5.4660810151293315</c:v>
                </c:pt>
                <c:pt idx="4">
                  <c:v>-6.5082644628099171</c:v>
                </c:pt>
                <c:pt idx="5">
                  <c:v>-5.5034396497811136</c:v>
                </c:pt>
                <c:pt idx="6">
                  <c:v>-1.7761989342806395</c:v>
                </c:pt>
                <c:pt idx="7">
                  <c:v>-0.14778325123152711</c:v>
                </c:pt>
                <c:pt idx="8">
                  <c:v>-1.5672985280101663</c:v>
                </c:pt>
                <c:pt idx="9">
                  <c:v>-2.6065022421524664</c:v>
                </c:pt>
                <c:pt idx="10">
                  <c:v>-10.71196991311114</c:v>
                </c:pt>
                <c:pt idx="11">
                  <c:v>-3.625</c:v>
                </c:pt>
                <c:pt idx="12">
                  <c:v>-2.8443113772455089</c:v>
                </c:pt>
                <c:pt idx="13">
                  <c:v>-0.8060084264517311</c:v>
                </c:pt>
                <c:pt idx="14">
                  <c:v>1.7420862545145528</c:v>
                </c:pt>
                <c:pt idx="15">
                  <c:v>-29.430379746835442</c:v>
                </c:pt>
                <c:pt idx="16">
                  <c:v>-1.8894331700489853</c:v>
                </c:pt>
                <c:pt idx="17">
                  <c:v>0.36231884057971014</c:v>
                </c:pt>
                <c:pt idx="18">
                  <c:v>0.2561912894961571</c:v>
                </c:pt>
                <c:pt idx="19">
                  <c:v>-0.54978619425778863</c:v>
                </c:pt>
                <c:pt idx="20">
                  <c:v>-2.5198938992042441</c:v>
                </c:pt>
                <c:pt idx="21">
                  <c:v>0</c:v>
                </c:pt>
                <c:pt idx="23">
                  <c:v>5.3916581892166837</c:v>
                </c:pt>
                <c:pt idx="24">
                  <c:v>-3.5818601076095313</c:v>
                </c:pt>
                <c:pt idx="25">
                  <c:v>-2.8052839826658573</c:v>
                </c:pt>
              </c:numCache>
            </c:numRef>
          </c:val>
          <c:extLst>
            <c:ext xmlns:c16="http://schemas.microsoft.com/office/drawing/2014/chart" uri="{C3380CC4-5D6E-409C-BE32-E72D297353CC}">
              <c16:uniqueId val="{00000020-3D8B-4BBB-8FCE-321056077A8D}"/>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{9AE7D94D-C745-4EA9-8986-240C939F5D76}</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D8B-4BBB-8FCE-321056077A8D}"/>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{841C01AA-69EE-46D6-BA51-0A134E601A24}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D8B-4BBB-8FCE-321056077A8D}"/>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{43A14596-3A93-4C3B-A5C1-831B8BB05590}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D8B-4BBB-8FCE-321056077A8D}"/>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{3148D88B-6236-4FEB-9490-6F11C9A9772C}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D8B-4BBB-8FCE-321056077A8D}"/>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{35242B18-722A-4209-936A-A3BD29EAFAAB}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D8B-4BBB-8FCE-321056077A8D}"/>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{CA2CA470-B80B-4E52-89D9-E65B5942FF04}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D8B-4BBB-8FCE-321056077A8D}"/>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{0AEDC29D-64ED-48AB-920D-54EBA701B259}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D8B-4BBB-8FCE-321056077A8D}"/>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{95ED8A1F-987F-4501-BA3D-2F870B80C2B0}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D8B-4BBB-8FCE-321056077A8D}"/>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{CF920A46-596A-49EF-B2E3-601FC7D63434}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D8B-4BBB-8FCE-321056077A8D}"/>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{69EAA833-0A21-4B67-9346-07013E08DB35}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D8B-4BBB-8FCE-321056077A8D}"/>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{9EAFC53B-5619-476F-BA59-ED3B09D7AFAB}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D8B-4BBB-8FCE-321056077A8D}"/>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{9B98117F-3FD5-4019-B1A9-A2A99E4D9CB8}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D8B-4BBB-8FCE-321056077A8D}"/>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{4902278E-399D-454B-8550-414C1B715992}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D8B-4BBB-8FCE-321056077A8D}"/>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{BBC6FA58-CB90-4361-B9D6-5C915551DA77}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D8B-4BBB-8FCE-321056077A8D}"/>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{6FE90F6C-F115-42AE-8E7D-C47F8F8553CE}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D8B-4BBB-8FCE-321056077A8D}"/>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{F63368FC-2A74-4342-83EE-E8EA84552D0B}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3D8B-4BBB-8FCE-321056077A8D}"/>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{9395F46B-343E-4FB3-B4E6-D13BB0E0643A}</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D8B-4BBB-8FCE-321056077A8D}"/>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{283907A1-CF8D-4C26-86C8-01007C84D815}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D8B-4BBB-8FCE-321056077A8D}"/>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{18A4484F-EBB3-424F-9E1D-EF93812E1D50}</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D8B-4BBB-8FCE-321056077A8D}"/>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{6F3EDEBD-14D1-42DE-B128-ED6CED7C87D5}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D8B-4BBB-8FCE-321056077A8D}"/>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{08C57EA7-8A27-4A88-915D-00E119A544FC}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D8B-4BBB-8FCE-321056077A8D}"/>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{214645AD-B9AF-4E05-B5EA-1A8B21C49EFB}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D8B-4BBB-8FCE-321056077A8D}"/>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{C56F1751-BE41-440B-9A19-8FB0A1A82578}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D8B-4BBB-8FCE-321056077A8D}"/>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{86944D87-D8C4-4863-9719-E43ABC4EE710}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D8B-4BBB-8FCE-321056077A8D}"/>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{7BB42CFD-5261-4DFC-998E-A7C71AED9C9D}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D8B-4BBB-8FCE-321056077A8D}"/>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{9EAF1CDD-C5CD-4A24-9249-C429711D877D}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D8B-4BBB-8FCE-321056077A8D}"/>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{BE932687-801B-4413-BEF4-93BFF3328E80}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D8B-4BBB-8FCE-321056077A8D}"/>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{8E30E0E2-2A80-4295-A4FB-C2A2DB0C2A6B}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D8B-4BBB-8FCE-321056077A8D}"/>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{DFCCBCB5-9A30-4F4E-887E-BC928D10A038}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D8B-4BBB-8FCE-321056077A8D}"/>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{3952D66C-F1D7-4438-8E57-5214F7E3D94D}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D8B-4BBB-8FCE-321056077A8D}"/>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{03CF734D-37C9-47B6-955D-8AB3FBAB60C0}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D8B-4BBB-8FCE-321056077A8D}"/>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{D48BAD9E-7CA8-4278-A0C9-E5C28AFDFCEA}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D8B-4BBB-8FCE-321056077A8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3D8B-4BBB-8FCE-321056077A8D}"/>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3D8B-4BBB-8FCE-321056077A8D}"/>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{04CD49BD-1CF3-4755-80E1-6D25C9DA2965}</c15:txfldGUID>
                      <c15:f>Diagramm!$I$46</c15:f>
                      <c15:dlblFieldTableCache>
                        <c:ptCount val="1"/>
                      </c15:dlblFieldTableCache>
                    </c15:dlblFTEntry>
                  </c15:dlblFieldTable>
                  <c15:showDataLabelsRange val="0"/>
                </c:ext>
                <c:ext xmlns:c16="http://schemas.microsoft.com/office/drawing/2014/chart" uri="{C3380CC4-5D6E-409C-BE32-E72D297353CC}">
                  <c16:uniqueId val="{00000000-C62E-4D34-B27C-8B43BBDBAF3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{89C91FBB-D6D4-4FA9-8642-1BA01C5516C1}</c15:txfldGUID>
                      <c15:f>Diagramm!$I$47</c15:f>
                      <c15:dlblFieldTableCache>
                        <c:ptCount val="1"/>
                      </c15:dlblFieldTableCache>
                    </c15:dlblFTEntry>
                  </c15:dlblFieldTable>
                  <c15:showDataLabelsRange val="0"/>
                </c:ext>
                <c:ext xmlns:c16="http://schemas.microsoft.com/office/drawing/2014/chart" uri="{C3380CC4-5D6E-409C-BE32-E72D297353CC}">
                  <c16:uniqueId val="{00000001-C62E-4D34-B27C-8B43BBDBAF3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{67856F35-6FB4-425F-8A9E-3056D9824E87}</c15:txfldGUID>
                      <c15:f>Diagramm!$I$48</c15:f>
                      <c15:dlblFieldTableCache>
                        <c:ptCount val="1"/>
                      </c15:dlblFieldTableCache>
                    </c15:dlblFTEntry>
                  </c15:dlblFieldTable>
                  <c15:showDataLabelsRange val="0"/>
                </c:ext>
                <c:ext xmlns:c16="http://schemas.microsoft.com/office/drawing/2014/chart" uri="{C3380CC4-5D6E-409C-BE32-E72D297353CC}">
                  <c16:uniqueId val="{00000002-C62E-4D34-B27C-8B43BBDBAF3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{5E7A27AE-2A89-4CF7-B916-32B2DC3F8D5D}</c15:txfldGUID>
                      <c15:f>Diagramm!$I$49</c15:f>
                      <c15:dlblFieldTableCache>
                        <c:ptCount val="1"/>
                      </c15:dlblFieldTableCache>
                    </c15:dlblFTEntry>
                  </c15:dlblFieldTable>
                  <c15:showDataLabelsRange val="0"/>
                </c:ext>
                <c:ext xmlns:c16="http://schemas.microsoft.com/office/drawing/2014/chart" uri="{C3380CC4-5D6E-409C-BE32-E72D297353CC}">
                  <c16:uniqueId val="{00000003-C62E-4D34-B27C-8B43BBDBAF3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{40014278-68FC-4711-8F61-929B5C8FA4F7}</c15:txfldGUID>
                      <c15:f>Diagramm!$I$50</c15:f>
                      <c15:dlblFieldTableCache>
                        <c:ptCount val="1"/>
                      </c15:dlblFieldTableCache>
                    </c15:dlblFTEntry>
                  </c15:dlblFieldTable>
                  <c15:showDataLabelsRange val="0"/>
                </c:ext>
                <c:ext xmlns:c16="http://schemas.microsoft.com/office/drawing/2014/chart" uri="{C3380CC4-5D6E-409C-BE32-E72D297353CC}">
                  <c16:uniqueId val="{00000004-C62E-4D34-B27C-8B43BBDBAF3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{6903CFC6-694F-4A77-9E28-603E06FF15B3}</c15:txfldGUID>
                      <c15:f>Diagramm!$I$51</c15:f>
                      <c15:dlblFieldTableCache>
                        <c:ptCount val="1"/>
                      </c15:dlblFieldTableCache>
                    </c15:dlblFTEntry>
                  </c15:dlblFieldTable>
                  <c15:showDataLabelsRange val="0"/>
                </c:ext>
                <c:ext xmlns:c16="http://schemas.microsoft.com/office/drawing/2014/chart" uri="{C3380CC4-5D6E-409C-BE32-E72D297353CC}">
                  <c16:uniqueId val="{00000005-C62E-4D34-B27C-8B43BBDBAF3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{A2113000-6DBD-47BB-90DE-4929B6E398B9}</c15:txfldGUID>
                      <c15:f>Diagramm!$I$52</c15:f>
                      <c15:dlblFieldTableCache>
                        <c:ptCount val="1"/>
                      </c15:dlblFieldTableCache>
                    </c15:dlblFTEntry>
                  </c15:dlblFieldTable>
                  <c15:showDataLabelsRange val="0"/>
                </c:ext>
                <c:ext xmlns:c16="http://schemas.microsoft.com/office/drawing/2014/chart" uri="{C3380CC4-5D6E-409C-BE32-E72D297353CC}">
                  <c16:uniqueId val="{00000006-C62E-4D34-B27C-8B43BBDBAF3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{E1BC7C56-7722-45F6-8446-F87A72570B03}</c15:txfldGUID>
                      <c15:f>Diagramm!$I$53</c15:f>
                      <c15:dlblFieldTableCache>
                        <c:ptCount val="1"/>
                      </c15:dlblFieldTableCache>
                    </c15:dlblFTEntry>
                  </c15:dlblFieldTable>
                  <c15:showDataLabelsRange val="0"/>
                </c:ext>
                <c:ext xmlns:c16="http://schemas.microsoft.com/office/drawing/2014/chart" uri="{C3380CC4-5D6E-409C-BE32-E72D297353CC}">
                  <c16:uniqueId val="{00000007-C62E-4D34-B27C-8B43BBDBAF3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{AFC360DD-275B-44B3-AB27-CD13BC06F82D}</c15:txfldGUID>
                      <c15:f>Diagramm!$I$54</c15:f>
                      <c15:dlblFieldTableCache>
                        <c:ptCount val="1"/>
                      </c15:dlblFieldTableCache>
                    </c15:dlblFTEntry>
                  </c15:dlblFieldTable>
                  <c15:showDataLabelsRange val="0"/>
                </c:ext>
                <c:ext xmlns:c16="http://schemas.microsoft.com/office/drawing/2014/chart" uri="{C3380CC4-5D6E-409C-BE32-E72D297353CC}">
                  <c16:uniqueId val="{00000008-C62E-4D34-B27C-8B43BBDBAF3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{B9357ACB-6C96-4C76-8BCD-FFB696306534}</c15:txfldGUID>
                      <c15:f>Diagramm!$I$55</c15:f>
                      <c15:dlblFieldTableCache>
                        <c:ptCount val="1"/>
                      </c15:dlblFieldTableCache>
                    </c15:dlblFTEntry>
                  </c15:dlblFieldTable>
                  <c15:showDataLabelsRange val="0"/>
                </c:ext>
                <c:ext xmlns:c16="http://schemas.microsoft.com/office/drawing/2014/chart" uri="{C3380CC4-5D6E-409C-BE32-E72D297353CC}">
                  <c16:uniqueId val="{00000009-C62E-4D34-B27C-8B43BBDBAF3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{972AD697-5E14-45E9-8192-BA9DD0A82D04}</c15:txfldGUID>
                      <c15:f>Diagramm!$I$56</c15:f>
                      <c15:dlblFieldTableCache>
                        <c:ptCount val="1"/>
                      </c15:dlblFieldTableCache>
                    </c15:dlblFTEntry>
                  </c15:dlblFieldTable>
                  <c15:showDataLabelsRange val="0"/>
                </c:ext>
                <c:ext xmlns:c16="http://schemas.microsoft.com/office/drawing/2014/chart" uri="{C3380CC4-5D6E-409C-BE32-E72D297353CC}">
                  <c16:uniqueId val="{0000000A-C62E-4D34-B27C-8B43BBDBAF3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{F0790728-2278-4F08-978E-4D8A0E90BBE2}</c15:txfldGUID>
                      <c15:f>Diagramm!$I$57</c15:f>
                      <c15:dlblFieldTableCache>
                        <c:ptCount val="1"/>
                      </c15:dlblFieldTableCache>
                    </c15:dlblFTEntry>
                  </c15:dlblFieldTable>
                  <c15:showDataLabelsRange val="0"/>
                </c:ext>
                <c:ext xmlns:c16="http://schemas.microsoft.com/office/drawing/2014/chart" uri="{C3380CC4-5D6E-409C-BE32-E72D297353CC}">
                  <c16:uniqueId val="{0000000B-C62E-4D34-B27C-8B43BBDBAF3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{8E8286CA-D61C-496E-B3E1-7DD2EB399C9E}</c15:txfldGUID>
                      <c15:f>Diagramm!$I$58</c15:f>
                      <c15:dlblFieldTableCache>
                        <c:ptCount val="1"/>
                      </c15:dlblFieldTableCache>
                    </c15:dlblFTEntry>
                  </c15:dlblFieldTable>
                  <c15:showDataLabelsRange val="0"/>
                </c:ext>
                <c:ext xmlns:c16="http://schemas.microsoft.com/office/drawing/2014/chart" uri="{C3380CC4-5D6E-409C-BE32-E72D297353CC}">
                  <c16:uniqueId val="{0000000C-C62E-4D34-B27C-8B43BBDBAF3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{3DBDA276-F22F-4C17-8E05-3E406E7E2C08}</c15:txfldGUID>
                      <c15:f>Diagramm!$I$59</c15:f>
                      <c15:dlblFieldTableCache>
                        <c:ptCount val="1"/>
                      </c15:dlblFieldTableCache>
                    </c15:dlblFTEntry>
                  </c15:dlblFieldTable>
                  <c15:showDataLabelsRange val="0"/>
                </c:ext>
                <c:ext xmlns:c16="http://schemas.microsoft.com/office/drawing/2014/chart" uri="{C3380CC4-5D6E-409C-BE32-E72D297353CC}">
                  <c16:uniqueId val="{0000000D-C62E-4D34-B27C-8B43BBDBAF3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{864CA075-DC38-44F7-B20B-89C58308C8C2}</c15:txfldGUID>
                      <c15:f>Diagramm!$I$60</c15:f>
                      <c15:dlblFieldTableCache>
                        <c:ptCount val="1"/>
                      </c15:dlblFieldTableCache>
                    </c15:dlblFTEntry>
                  </c15:dlblFieldTable>
                  <c15:showDataLabelsRange val="0"/>
                </c:ext>
                <c:ext xmlns:c16="http://schemas.microsoft.com/office/drawing/2014/chart" uri="{C3380CC4-5D6E-409C-BE32-E72D297353CC}">
                  <c16:uniqueId val="{0000000E-C62E-4D34-B27C-8B43BBDBAF3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{CA1B17EA-C735-418A-993B-80A676CF13BC}</c15:txfldGUID>
                      <c15:f>Diagramm!$I$61</c15:f>
                      <c15:dlblFieldTableCache>
                        <c:ptCount val="1"/>
                      </c15:dlblFieldTableCache>
                    </c15:dlblFTEntry>
                  </c15:dlblFieldTable>
                  <c15:showDataLabelsRange val="0"/>
                </c:ext>
                <c:ext xmlns:c16="http://schemas.microsoft.com/office/drawing/2014/chart" uri="{C3380CC4-5D6E-409C-BE32-E72D297353CC}">
                  <c16:uniqueId val="{0000000F-C62E-4D34-B27C-8B43BBDBAF3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{9CCE5FD9-395E-4963-ABF7-E404220D734A}</c15:txfldGUID>
                      <c15:f>Diagramm!$I$62</c15:f>
                      <c15:dlblFieldTableCache>
                        <c:ptCount val="1"/>
                      </c15:dlblFieldTableCache>
                    </c15:dlblFTEntry>
                  </c15:dlblFieldTable>
                  <c15:showDataLabelsRange val="0"/>
                </c:ext>
                <c:ext xmlns:c16="http://schemas.microsoft.com/office/drawing/2014/chart" uri="{C3380CC4-5D6E-409C-BE32-E72D297353CC}">
                  <c16:uniqueId val="{00000010-C62E-4D34-B27C-8B43BBDBAF3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{380EBBE9-FE64-475D-A80E-635D7E9CC8BD}</c15:txfldGUID>
                      <c15:f>Diagramm!$I$63</c15:f>
                      <c15:dlblFieldTableCache>
                        <c:ptCount val="1"/>
                      </c15:dlblFieldTableCache>
                    </c15:dlblFTEntry>
                  </c15:dlblFieldTable>
                  <c15:showDataLabelsRange val="0"/>
                </c:ext>
                <c:ext xmlns:c16="http://schemas.microsoft.com/office/drawing/2014/chart" uri="{C3380CC4-5D6E-409C-BE32-E72D297353CC}">
                  <c16:uniqueId val="{00000011-C62E-4D34-B27C-8B43BBDBAF3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{3A9CDECB-95BB-4797-B75A-569A2B1BA689}</c15:txfldGUID>
                      <c15:f>Diagramm!$I$64</c15:f>
                      <c15:dlblFieldTableCache>
                        <c:ptCount val="1"/>
                      </c15:dlblFieldTableCache>
                    </c15:dlblFTEntry>
                  </c15:dlblFieldTable>
                  <c15:showDataLabelsRange val="0"/>
                </c:ext>
                <c:ext xmlns:c16="http://schemas.microsoft.com/office/drawing/2014/chart" uri="{C3380CC4-5D6E-409C-BE32-E72D297353CC}">
                  <c16:uniqueId val="{00000012-C62E-4D34-B27C-8B43BBDBAF3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{8E50F206-F9B8-4683-B330-EF003E8ED4F2}</c15:txfldGUID>
                      <c15:f>Diagramm!$I$65</c15:f>
                      <c15:dlblFieldTableCache>
                        <c:ptCount val="1"/>
                      </c15:dlblFieldTableCache>
                    </c15:dlblFTEntry>
                  </c15:dlblFieldTable>
                  <c15:showDataLabelsRange val="0"/>
                </c:ext>
                <c:ext xmlns:c16="http://schemas.microsoft.com/office/drawing/2014/chart" uri="{C3380CC4-5D6E-409C-BE32-E72D297353CC}">
                  <c16:uniqueId val="{00000013-C62E-4D34-B27C-8B43BBDBAF3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{3BA076A3-2523-4F9B-925F-107E785B84E1}</c15:txfldGUID>
                      <c15:f>Diagramm!$I$66</c15:f>
                      <c15:dlblFieldTableCache>
                        <c:ptCount val="1"/>
                      </c15:dlblFieldTableCache>
                    </c15:dlblFTEntry>
                  </c15:dlblFieldTable>
                  <c15:showDataLabelsRange val="0"/>
                </c:ext>
                <c:ext xmlns:c16="http://schemas.microsoft.com/office/drawing/2014/chart" uri="{C3380CC4-5D6E-409C-BE32-E72D297353CC}">
                  <c16:uniqueId val="{00000014-C62E-4D34-B27C-8B43BBDBAF3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{EB9AA682-A04B-4A4B-86F0-58D4DBE0D308}</c15:txfldGUID>
                      <c15:f>Diagramm!$I$67</c15:f>
                      <c15:dlblFieldTableCache>
                        <c:ptCount val="1"/>
                      </c15:dlblFieldTableCache>
                    </c15:dlblFTEntry>
                  </c15:dlblFieldTable>
                  <c15:showDataLabelsRange val="0"/>
                </c:ext>
                <c:ext xmlns:c16="http://schemas.microsoft.com/office/drawing/2014/chart" uri="{C3380CC4-5D6E-409C-BE32-E72D297353CC}">
                  <c16:uniqueId val="{00000015-C62E-4D34-B27C-8B43BBDBAF3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62E-4D34-B27C-8B43BBDBAF3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{CF2DD960-D3AF-4757-A3F8-14D0C05EEA04}</c15:txfldGUID>
                      <c15:f>Diagramm!$K$46</c15:f>
                      <c15:dlblFieldTableCache>
                        <c:ptCount val="1"/>
                      </c15:dlblFieldTableCache>
                    </c15:dlblFTEntry>
                  </c15:dlblFieldTable>
                  <c15:showDataLabelsRange val="0"/>
                </c:ext>
                <c:ext xmlns:c16="http://schemas.microsoft.com/office/drawing/2014/chart" uri="{C3380CC4-5D6E-409C-BE32-E72D297353CC}">
                  <c16:uniqueId val="{00000017-C62E-4D34-B27C-8B43BBDBAF3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{D59A523F-BE1D-4459-B40A-1CBAF3392838}</c15:txfldGUID>
                      <c15:f>Diagramm!$K$47</c15:f>
                      <c15:dlblFieldTableCache>
                        <c:ptCount val="1"/>
                      </c15:dlblFieldTableCache>
                    </c15:dlblFTEntry>
                  </c15:dlblFieldTable>
                  <c15:showDataLabelsRange val="0"/>
                </c:ext>
                <c:ext xmlns:c16="http://schemas.microsoft.com/office/drawing/2014/chart" uri="{C3380CC4-5D6E-409C-BE32-E72D297353CC}">
                  <c16:uniqueId val="{00000018-C62E-4D34-B27C-8B43BBDBAF3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{1CA9D555-6326-49F0-8C78-61D6AA8D42AB}</c15:txfldGUID>
                      <c15:f>Diagramm!$K$48</c15:f>
                      <c15:dlblFieldTableCache>
                        <c:ptCount val="1"/>
                      </c15:dlblFieldTableCache>
                    </c15:dlblFTEntry>
                  </c15:dlblFieldTable>
                  <c15:showDataLabelsRange val="0"/>
                </c:ext>
                <c:ext xmlns:c16="http://schemas.microsoft.com/office/drawing/2014/chart" uri="{C3380CC4-5D6E-409C-BE32-E72D297353CC}">
                  <c16:uniqueId val="{00000019-C62E-4D34-B27C-8B43BBDBAF3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{B47FAE65-0AF6-4401-A418-CF69760A5DF6}</c15:txfldGUID>
                      <c15:f>Diagramm!$K$49</c15:f>
                      <c15:dlblFieldTableCache>
                        <c:ptCount val="1"/>
                      </c15:dlblFieldTableCache>
                    </c15:dlblFTEntry>
                  </c15:dlblFieldTable>
                  <c15:showDataLabelsRange val="0"/>
                </c:ext>
                <c:ext xmlns:c16="http://schemas.microsoft.com/office/drawing/2014/chart" uri="{C3380CC4-5D6E-409C-BE32-E72D297353CC}">
                  <c16:uniqueId val="{0000001A-C62E-4D34-B27C-8B43BBDBAF3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{4F4622D8-D35B-4F18-923B-66C4FF2956A2}</c15:txfldGUID>
                      <c15:f>Diagramm!$K$50</c15:f>
                      <c15:dlblFieldTableCache>
                        <c:ptCount val="1"/>
                      </c15:dlblFieldTableCache>
                    </c15:dlblFTEntry>
                  </c15:dlblFieldTable>
                  <c15:showDataLabelsRange val="0"/>
                </c:ext>
                <c:ext xmlns:c16="http://schemas.microsoft.com/office/drawing/2014/chart" uri="{C3380CC4-5D6E-409C-BE32-E72D297353CC}">
                  <c16:uniqueId val="{0000001B-C62E-4D34-B27C-8B43BBDBAF3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{9FAFF5CE-BF87-44BC-A1DD-2D91A21C768E}</c15:txfldGUID>
                      <c15:f>Diagramm!$K$51</c15:f>
                      <c15:dlblFieldTableCache>
                        <c:ptCount val="1"/>
                      </c15:dlblFieldTableCache>
                    </c15:dlblFTEntry>
                  </c15:dlblFieldTable>
                  <c15:showDataLabelsRange val="0"/>
                </c:ext>
                <c:ext xmlns:c16="http://schemas.microsoft.com/office/drawing/2014/chart" uri="{C3380CC4-5D6E-409C-BE32-E72D297353CC}">
                  <c16:uniqueId val="{0000001C-C62E-4D34-B27C-8B43BBDBAF3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{25DE1678-7AFA-4D75-9DBC-DB6EE46572AD}</c15:txfldGUID>
                      <c15:f>Diagramm!$K$52</c15:f>
                      <c15:dlblFieldTableCache>
                        <c:ptCount val="1"/>
                      </c15:dlblFieldTableCache>
                    </c15:dlblFTEntry>
                  </c15:dlblFieldTable>
                  <c15:showDataLabelsRange val="0"/>
                </c:ext>
                <c:ext xmlns:c16="http://schemas.microsoft.com/office/drawing/2014/chart" uri="{C3380CC4-5D6E-409C-BE32-E72D297353CC}">
                  <c16:uniqueId val="{0000001D-C62E-4D34-B27C-8B43BBDBAF3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{E2DC3951-E346-4EF1-87E7-DDB83B6388E0}</c15:txfldGUID>
                      <c15:f>Diagramm!$K$53</c15:f>
                      <c15:dlblFieldTableCache>
                        <c:ptCount val="1"/>
                      </c15:dlblFieldTableCache>
                    </c15:dlblFTEntry>
                  </c15:dlblFieldTable>
                  <c15:showDataLabelsRange val="0"/>
                </c:ext>
                <c:ext xmlns:c16="http://schemas.microsoft.com/office/drawing/2014/chart" uri="{C3380CC4-5D6E-409C-BE32-E72D297353CC}">
                  <c16:uniqueId val="{0000001E-C62E-4D34-B27C-8B43BBDBAF3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{866AD4AC-13FC-48A8-8CDD-E53BE0777413}</c15:txfldGUID>
                      <c15:f>Diagramm!$K$54</c15:f>
                      <c15:dlblFieldTableCache>
                        <c:ptCount val="1"/>
                      </c15:dlblFieldTableCache>
                    </c15:dlblFTEntry>
                  </c15:dlblFieldTable>
                  <c15:showDataLabelsRange val="0"/>
                </c:ext>
                <c:ext xmlns:c16="http://schemas.microsoft.com/office/drawing/2014/chart" uri="{C3380CC4-5D6E-409C-BE32-E72D297353CC}">
                  <c16:uniqueId val="{0000001F-C62E-4D34-B27C-8B43BBDBAF3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{AD148B1B-6B89-415F-891F-B0EAD57B699C}</c15:txfldGUID>
                      <c15:f>Diagramm!$K$55</c15:f>
                      <c15:dlblFieldTableCache>
                        <c:ptCount val="1"/>
                      </c15:dlblFieldTableCache>
                    </c15:dlblFTEntry>
                  </c15:dlblFieldTable>
                  <c15:showDataLabelsRange val="0"/>
                </c:ext>
                <c:ext xmlns:c16="http://schemas.microsoft.com/office/drawing/2014/chart" uri="{C3380CC4-5D6E-409C-BE32-E72D297353CC}">
                  <c16:uniqueId val="{00000020-C62E-4D34-B27C-8B43BBDBAF3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{2BF2E349-362B-4C5E-9FCC-909DAFBEA0CE}</c15:txfldGUID>
                      <c15:f>Diagramm!$K$56</c15:f>
                      <c15:dlblFieldTableCache>
                        <c:ptCount val="1"/>
                      </c15:dlblFieldTableCache>
                    </c15:dlblFTEntry>
                  </c15:dlblFieldTable>
                  <c15:showDataLabelsRange val="0"/>
                </c:ext>
                <c:ext xmlns:c16="http://schemas.microsoft.com/office/drawing/2014/chart" uri="{C3380CC4-5D6E-409C-BE32-E72D297353CC}">
                  <c16:uniqueId val="{00000021-C62E-4D34-B27C-8B43BBDBAF3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{C399830E-E934-4A6B-9D77-140B3DE0F66C}</c15:txfldGUID>
                      <c15:f>Diagramm!$K$57</c15:f>
                      <c15:dlblFieldTableCache>
                        <c:ptCount val="1"/>
                      </c15:dlblFieldTableCache>
                    </c15:dlblFTEntry>
                  </c15:dlblFieldTable>
                  <c15:showDataLabelsRange val="0"/>
                </c:ext>
                <c:ext xmlns:c16="http://schemas.microsoft.com/office/drawing/2014/chart" uri="{C3380CC4-5D6E-409C-BE32-E72D297353CC}">
                  <c16:uniqueId val="{00000022-C62E-4D34-B27C-8B43BBDBAF3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{03BA2906-A5A0-4B26-B675-E88B3FBBFB2A}</c15:txfldGUID>
                      <c15:f>Diagramm!$K$58</c15:f>
                      <c15:dlblFieldTableCache>
                        <c:ptCount val="1"/>
                      </c15:dlblFieldTableCache>
                    </c15:dlblFTEntry>
                  </c15:dlblFieldTable>
                  <c15:showDataLabelsRange val="0"/>
                </c:ext>
                <c:ext xmlns:c16="http://schemas.microsoft.com/office/drawing/2014/chart" uri="{C3380CC4-5D6E-409C-BE32-E72D297353CC}">
                  <c16:uniqueId val="{00000023-C62E-4D34-B27C-8B43BBDBAF3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{D7982196-EE15-40D4-AFE2-CC8904487603}</c15:txfldGUID>
                      <c15:f>Diagramm!$K$59</c15:f>
                      <c15:dlblFieldTableCache>
                        <c:ptCount val="1"/>
                      </c15:dlblFieldTableCache>
                    </c15:dlblFTEntry>
                  </c15:dlblFieldTable>
                  <c15:showDataLabelsRange val="0"/>
                </c:ext>
                <c:ext xmlns:c16="http://schemas.microsoft.com/office/drawing/2014/chart" uri="{C3380CC4-5D6E-409C-BE32-E72D297353CC}">
                  <c16:uniqueId val="{00000024-C62E-4D34-B27C-8B43BBDBAF3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{13BC9CFE-ECA5-460B-8E56-77FE2567FEBA}</c15:txfldGUID>
                      <c15:f>Diagramm!$K$60</c15:f>
                      <c15:dlblFieldTableCache>
                        <c:ptCount val="1"/>
                      </c15:dlblFieldTableCache>
                    </c15:dlblFTEntry>
                  </c15:dlblFieldTable>
                  <c15:showDataLabelsRange val="0"/>
                </c:ext>
                <c:ext xmlns:c16="http://schemas.microsoft.com/office/drawing/2014/chart" uri="{C3380CC4-5D6E-409C-BE32-E72D297353CC}">
                  <c16:uniqueId val="{00000025-C62E-4D34-B27C-8B43BBDBAF3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{D521100C-F0C8-43A0-8198-0321333205C8}</c15:txfldGUID>
                      <c15:f>Diagramm!$K$61</c15:f>
                      <c15:dlblFieldTableCache>
                        <c:ptCount val="1"/>
                      </c15:dlblFieldTableCache>
                    </c15:dlblFTEntry>
                  </c15:dlblFieldTable>
                  <c15:showDataLabelsRange val="0"/>
                </c:ext>
                <c:ext xmlns:c16="http://schemas.microsoft.com/office/drawing/2014/chart" uri="{C3380CC4-5D6E-409C-BE32-E72D297353CC}">
                  <c16:uniqueId val="{00000026-C62E-4D34-B27C-8B43BBDBAF3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{DA5BB370-1706-4C49-8A20-9A0CDBC3B666}</c15:txfldGUID>
                      <c15:f>Diagramm!$K$62</c15:f>
                      <c15:dlblFieldTableCache>
                        <c:ptCount val="1"/>
                      </c15:dlblFieldTableCache>
                    </c15:dlblFTEntry>
                  </c15:dlblFieldTable>
                  <c15:showDataLabelsRange val="0"/>
                </c:ext>
                <c:ext xmlns:c16="http://schemas.microsoft.com/office/drawing/2014/chart" uri="{C3380CC4-5D6E-409C-BE32-E72D297353CC}">
                  <c16:uniqueId val="{00000027-C62E-4D34-B27C-8B43BBDBAF3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{0F1A3D3C-464E-46FD-AD0F-C26A16FE0CBB}</c15:txfldGUID>
                      <c15:f>Diagramm!$K$63</c15:f>
                      <c15:dlblFieldTableCache>
                        <c:ptCount val="1"/>
                      </c15:dlblFieldTableCache>
                    </c15:dlblFTEntry>
                  </c15:dlblFieldTable>
                  <c15:showDataLabelsRange val="0"/>
                </c:ext>
                <c:ext xmlns:c16="http://schemas.microsoft.com/office/drawing/2014/chart" uri="{C3380CC4-5D6E-409C-BE32-E72D297353CC}">
                  <c16:uniqueId val="{00000028-C62E-4D34-B27C-8B43BBDBAF3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{BD44564B-DE08-4803-BC0F-AE0BB6AF7AC8}</c15:txfldGUID>
                      <c15:f>Diagramm!$K$64</c15:f>
                      <c15:dlblFieldTableCache>
                        <c:ptCount val="1"/>
                      </c15:dlblFieldTableCache>
                    </c15:dlblFTEntry>
                  </c15:dlblFieldTable>
                  <c15:showDataLabelsRange val="0"/>
                </c:ext>
                <c:ext xmlns:c16="http://schemas.microsoft.com/office/drawing/2014/chart" uri="{C3380CC4-5D6E-409C-BE32-E72D297353CC}">
                  <c16:uniqueId val="{00000029-C62E-4D34-B27C-8B43BBDBAF3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{B1CFB8D7-9E82-4A13-AA26-EA3111BF95B0}</c15:txfldGUID>
                      <c15:f>Diagramm!$K$65</c15:f>
                      <c15:dlblFieldTableCache>
                        <c:ptCount val="1"/>
                      </c15:dlblFieldTableCache>
                    </c15:dlblFTEntry>
                  </c15:dlblFieldTable>
                  <c15:showDataLabelsRange val="0"/>
                </c:ext>
                <c:ext xmlns:c16="http://schemas.microsoft.com/office/drawing/2014/chart" uri="{C3380CC4-5D6E-409C-BE32-E72D297353CC}">
                  <c16:uniqueId val="{0000002A-C62E-4D34-B27C-8B43BBDBAF3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{29F8BB60-03E1-496C-B656-58166189D214}</c15:txfldGUID>
                      <c15:f>Diagramm!$K$66</c15:f>
                      <c15:dlblFieldTableCache>
                        <c:ptCount val="1"/>
                      </c15:dlblFieldTableCache>
                    </c15:dlblFTEntry>
                  </c15:dlblFieldTable>
                  <c15:showDataLabelsRange val="0"/>
                </c:ext>
                <c:ext xmlns:c16="http://schemas.microsoft.com/office/drawing/2014/chart" uri="{C3380CC4-5D6E-409C-BE32-E72D297353CC}">
                  <c16:uniqueId val="{0000002B-C62E-4D34-B27C-8B43BBDBAF3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{02748399-5656-4348-9D23-9B60A3B31A1C}</c15:txfldGUID>
                      <c15:f>Diagramm!$K$67</c15:f>
                      <c15:dlblFieldTableCache>
                        <c:ptCount val="1"/>
                      </c15:dlblFieldTableCache>
                    </c15:dlblFTEntry>
                  </c15:dlblFieldTable>
                  <c15:showDataLabelsRange val="0"/>
                </c:ext>
                <c:ext xmlns:c16="http://schemas.microsoft.com/office/drawing/2014/chart" uri="{C3380CC4-5D6E-409C-BE32-E72D297353CC}">
                  <c16:uniqueId val="{0000002C-C62E-4D34-B27C-8B43BBDBAF3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62E-4D34-B27C-8B43BBDBAF3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{72D5B4A8-1181-4701-ADF3-75EEB973C1FA}</c15:txfldGUID>
                      <c15:f>Diagramm!$J$46</c15:f>
                      <c15:dlblFieldTableCache>
                        <c:ptCount val="1"/>
                      </c15:dlblFieldTableCache>
                    </c15:dlblFTEntry>
                  </c15:dlblFieldTable>
                  <c15:showDataLabelsRange val="0"/>
                </c:ext>
                <c:ext xmlns:c16="http://schemas.microsoft.com/office/drawing/2014/chart" uri="{C3380CC4-5D6E-409C-BE32-E72D297353CC}">
                  <c16:uniqueId val="{0000002E-C62E-4D34-B27C-8B43BBDBAF3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{4F0B35D5-A160-4616-AF35-58262545A3A0}</c15:txfldGUID>
                      <c15:f>Diagramm!$J$47</c15:f>
                      <c15:dlblFieldTableCache>
                        <c:ptCount val="1"/>
                      </c15:dlblFieldTableCache>
                    </c15:dlblFTEntry>
                  </c15:dlblFieldTable>
                  <c15:showDataLabelsRange val="0"/>
                </c:ext>
                <c:ext xmlns:c16="http://schemas.microsoft.com/office/drawing/2014/chart" uri="{C3380CC4-5D6E-409C-BE32-E72D297353CC}">
                  <c16:uniqueId val="{0000002F-C62E-4D34-B27C-8B43BBDBAF3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{1E161B9F-388C-412E-912C-109358DB5539}</c15:txfldGUID>
                      <c15:f>Diagramm!$J$48</c15:f>
                      <c15:dlblFieldTableCache>
                        <c:ptCount val="1"/>
                      </c15:dlblFieldTableCache>
                    </c15:dlblFTEntry>
                  </c15:dlblFieldTable>
                  <c15:showDataLabelsRange val="0"/>
                </c:ext>
                <c:ext xmlns:c16="http://schemas.microsoft.com/office/drawing/2014/chart" uri="{C3380CC4-5D6E-409C-BE32-E72D297353CC}">
                  <c16:uniqueId val="{00000030-C62E-4D34-B27C-8B43BBDBAF3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{DAF6E407-B18B-48D0-B296-B527BB29EA93}</c15:txfldGUID>
                      <c15:f>Diagramm!$J$49</c15:f>
                      <c15:dlblFieldTableCache>
                        <c:ptCount val="1"/>
                      </c15:dlblFieldTableCache>
                    </c15:dlblFTEntry>
                  </c15:dlblFieldTable>
                  <c15:showDataLabelsRange val="0"/>
                </c:ext>
                <c:ext xmlns:c16="http://schemas.microsoft.com/office/drawing/2014/chart" uri="{C3380CC4-5D6E-409C-BE32-E72D297353CC}">
                  <c16:uniqueId val="{00000031-C62E-4D34-B27C-8B43BBDBAF3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{60238FDD-8311-4BF1-83C4-439CE246849F}</c15:txfldGUID>
                      <c15:f>Diagramm!$J$50</c15:f>
                      <c15:dlblFieldTableCache>
                        <c:ptCount val="1"/>
                      </c15:dlblFieldTableCache>
                    </c15:dlblFTEntry>
                  </c15:dlblFieldTable>
                  <c15:showDataLabelsRange val="0"/>
                </c:ext>
                <c:ext xmlns:c16="http://schemas.microsoft.com/office/drawing/2014/chart" uri="{C3380CC4-5D6E-409C-BE32-E72D297353CC}">
                  <c16:uniqueId val="{00000032-C62E-4D34-B27C-8B43BBDBAF3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{7D9E8CFC-42A8-49BD-9816-8D29846CFB42}</c15:txfldGUID>
                      <c15:f>Diagramm!$J$51</c15:f>
                      <c15:dlblFieldTableCache>
                        <c:ptCount val="1"/>
                      </c15:dlblFieldTableCache>
                    </c15:dlblFTEntry>
                  </c15:dlblFieldTable>
                  <c15:showDataLabelsRange val="0"/>
                </c:ext>
                <c:ext xmlns:c16="http://schemas.microsoft.com/office/drawing/2014/chart" uri="{C3380CC4-5D6E-409C-BE32-E72D297353CC}">
                  <c16:uniqueId val="{00000033-C62E-4D34-B27C-8B43BBDBAF3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{889F9327-66BB-4E94-BCBE-AF2BB0564936}</c15:txfldGUID>
                      <c15:f>Diagramm!$J$52</c15:f>
                      <c15:dlblFieldTableCache>
                        <c:ptCount val="1"/>
                      </c15:dlblFieldTableCache>
                    </c15:dlblFTEntry>
                  </c15:dlblFieldTable>
                  <c15:showDataLabelsRange val="0"/>
                </c:ext>
                <c:ext xmlns:c16="http://schemas.microsoft.com/office/drawing/2014/chart" uri="{C3380CC4-5D6E-409C-BE32-E72D297353CC}">
                  <c16:uniqueId val="{00000034-C62E-4D34-B27C-8B43BBDBAF3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{A914A460-0408-446E-BFB5-F68757AF5072}</c15:txfldGUID>
                      <c15:f>Diagramm!$J$53</c15:f>
                      <c15:dlblFieldTableCache>
                        <c:ptCount val="1"/>
                      </c15:dlblFieldTableCache>
                    </c15:dlblFTEntry>
                  </c15:dlblFieldTable>
                  <c15:showDataLabelsRange val="0"/>
                </c:ext>
                <c:ext xmlns:c16="http://schemas.microsoft.com/office/drawing/2014/chart" uri="{C3380CC4-5D6E-409C-BE32-E72D297353CC}">
                  <c16:uniqueId val="{00000035-C62E-4D34-B27C-8B43BBDBAF3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{E05A2A1A-7CA1-47C3-BEE2-6ED4DA31A33B}</c15:txfldGUID>
                      <c15:f>Diagramm!$J$54</c15:f>
                      <c15:dlblFieldTableCache>
                        <c:ptCount val="1"/>
                      </c15:dlblFieldTableCache>
                    </c15:dlblFTEntry>
                  </c15:dlblFieldTable>
                  <c15:showDataLabelsRange val="0"/>
                </c:ext>
                <c:ext xmlns:c16="http://schemas.microsoft.com/office/drawing/2014/chart" uri="{C3380CC4-5D6E-409C-BE32-E72D297353CC}">
                  <c16:uniqueId val="{00000036-C62E-4D34-B27C-8B43BBDBAF3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{71C63324-2013-45E0-957F-DBA3BDE9C78C}</c15:txfldGUID>
                      <c15:f>Diagramm!$J$55</c15:f>
                      <c15:dlblFieldTableCache>
                        <c:ptCount val="1"/>
                      </c15:dlblFieldTableCache>
                    </c15:dlblFTEntry>
                  </c15:dlblFieldTable>
                  <c15:showDataLabelsRange val="0"/>
                </c:ext>
                <c:ext xmlns:c16="http://schemas.microsoft.com/office/drawing/2014/chart" uri="{C3380CC4-5D6E-409C-BE32-E72D297353CC}">
                  <c16:uniqueId val="{00000037-C62E-4D34-B27C-8B43BBDBAF3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{04558FD6-827D-4519-BDFC-AF12DABD24C6}</c15:txfldGUID>
                      <c15:f>Diagramm!$J$56</c15:f>
                      <c15:dlblFieldTableCache>
                        <c:ptCount val="1"/>
                      </c15:dlblFieldTableCache>
                    </c15:dlblFTEntry>
                  </c15:dlblFieldTable>
                  <c15:showDataLabelsRange val="0"/>
                </c:ext>
                <c:ext xmlns:c16="http://schemas.microsoft.com/office/drawing/2014/chart" uri="{C3380CC4-5D6E-409C-BE32-E72D297353CC}">
                  <c16:uniqueId val="{00000038-C62E-4D34-B27C-8B43BBDBAF3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{50293A50-A2B7-4EDE-BA61-E6AF653A6893}</c15:txfldGUID>
                      <c15:f>Diagramm!$J$57</c15:f>
                      <c15:dlblFieldTableCache>
                        <c:ptCount val="1"/>
                      </c15:dlblFieldTableCache>
                    </c15:dlblFTEntry>
                  </c15:dlblFieldTable>
                  <c15:showDataLabelsRange val="0"/>
                </c:ext>
                <c:ext xmlns:c16="http://schemas.microsoft.com/office/drawing/2014/chart" uri="{C3380CC4-5D6E-409C-BE32-E72D297353CC}">
                  <c16:uniqueId val="{00000039-C62E-4D34-B27C-8B43BBDBAF3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{1994C892-83D3-4025-9874-3B4A8E8ED45A}</c15:txfldGUID>
                      <c15:f>Diagramm!$J$58</c15:f>
                      <c15:dlblFieldTableCache>
                        <c:ptCount val="1"/>
                      </c15:dlblFieldTableCache>
                    </c15:dlblFTEntry>
                  </c15:dlblFieldTable>
                  <c15:showDataLabelsRange val="0"/>
                </c:ext>
                <c:ext xmlns:c16="http://schemas.microsoft.com/office/drawing/2014/chart" uri="{C3380CC4-5D6E-409C-BE32-E72D297353CC}">
                  <c16:uniqueId val="{0000003A-C62E-4D34-B27C-8B43BBDBAF3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{7BF2FCCB-EDDF-4EF9-A782-0B3D175D219A}</c15:txfldGUID>
                      <c15:f>Diagramm!$J$59</c15:f>
                      <c15:dlblFieldTableCache>
                        <c:ptCount val="1"/>
                      </c15:dlblFieldTableCache>
                    </c15:dlblFTEntry>
                  </c15:dlblFieldTable>
                  <c15:showDataLabelsRange val="0"/>
                </c:ext>
                <c:ext xmlns:c16="http://schemas.microsoft.com/office/drawing/2014/chart" uri="{C3380CC4-5D6E-409C-BE32-E72D297353CC}">
                  <c16:uniqueId val="{0000003B-C62E-4D34-B27C-8B43BBDBAF3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{49129145-4FA1-41FF-B024-498A91D84038}</c15:txfldGUID>
                      <c15:f>Diagramm!$J$60</c15:f>
                      <c15:dlblFieldTableCache>
                        <c:ptCount val="1"/>
                      </c15:dlblFieldTableCache>
                    </c15:dlblFTEntry>
                  </c15:dlblFieldTable>
                  <c15:showDataLabelsRange val="0"/>
                </c:ext>
                <c:ext xmlns:c16="http://schemas.microsoft.com/office/drawing/2014/chart" uri="{C3380CC4-5D6E-409C-BE32-E72D297353CC}">
                  <c16:uniqueId val="{0000003C-C62E-4D34-B27C-8B43BBDBAF3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{6CC80837-8383-44F3-A0DF-7511B9B91758}</c15:txfldGUID>
                      <c15:f>Diagramm!$J$61</c15:f>
                      <c15:dlblFieldTableCache>
                        <c:ptCount val="1"/>
                      </c15:dlblFieldTableCache>
                    </c15:dlblFTEntry>
                  </c15:dlblFieldTable>
                  <c15:showDataLabelsRange val="0"/>
                </c:ext>
                <c:ext xmlns:c16="http://schemas.microsoft.com/office/drawing/2014/chart" uri="{C3380CC4-5D6E-409C-BE32-E72D297353CC}">
                  <c16:uniqueId val="{0000003D-C62E-4D34-B27C-8B43BBDBAF3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{FBDA4D34-1B58-4A83-AB52-C4941220D739}</c15:txfldGUID>
                      <c15:f>Diagramm!$J$62</c15:f>
                      <c15:dlblFieldTableCache>
                        <c:ptCount val="1"/>
                      </c15:dlblFieldTableCache>
                    </c15:dlblFTEntry>
                  </c15:dlblFieldTable>
                  <c15:showDataLabelsRange val="0"/>
                </c:ext>
                <c:ext xmlns:c16="http://schemas.microsoft.com/office/drawing/2014/chart" uri="{C3380CC4-5D6E-409C-BE32-E72D297353CC}">
                  <c16:uniqueId val="{0000003E-C62E-4D34-B27C-8B43BBDBAF3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{09877ABB-D6FA-44EA-970E-5C66C6793D47}</c15:txfldGUID>
                      <c15:f>Diagramm!$J$63</c15:f>
                      <c15:dlblFieldTableCache>
                        <c:ptCount val="1"/>
                      </c15:dlblFieldTableCache>
                    </c15:dlblFTEntry>
                  </c15:dlblFieldTable>
                  <c15:showDataLabelsRange val="0"/>
                </c:ext>
                <c:ext xmlns:c16="http://schemas.microsoft.com/office/drawing/2014/chart" uri="{C3380CC4-5D6E-409C-BE32-E72D297353CC}">
                  <c16:uniqueId val="{0000003F-C62E-4D34-B27C-8B43BBDBAF3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{9CD6515D-AD79-4FB8-91AE-87E86684A14D}</c15:txfldGUID>
                      <c15:f>Diagramm!$J$64</c15:f>
                      <c15:dlblFieldTableCache>
                        <c:ptCount val="1"/>
                      </c15:dlblFieldTableCache>
                    </c15:dlblFTEntry>
                  </c15:dlblFieldTable>
                  <c15:showDataLabelsRange val="0"/>
                </c:ext>
                <c:ext xmlns:c16="http://schemas.microsoft.com/office/drawing/2014/chart" uri="{C3380CC4-5D6E-409C-BE32-E72D297353CC}">
                  <c16:uniqueId val="{00000040-C62E-4D34-B27C-8B43BBDBAF3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{43D065A1-3C39-45FF-974D-CEE1D8EABA9B}</c15:txfldGUID>
                      <c15:f>Diagramm!$J$65</c15:f>
                      <c15:dlblFieldTableCache>
                        <c:ptCount val="1"/>
                      </c15:dlblFieldTableCache>
                    </c15:dlblFTEntry>
                  </c15:dlblFieldTable>
                  <c15:showDataLabelsRange val="0"/>
                </c:ext>
                <c:ext xmlns:c16="http://schemas.microsoft.com/office/drawing/2014/chart" uri="{C3380CC4-5D6E-409C-BE32-E72D297353CC}">
                  <c16:uniqueId val="{00000041-C62E-4D34-B27C-8B43BBDBAF3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{7E4CC435-AAAA-47D6-B931-7178620DCB0B}</c15:txfldGUID>
                      <c15:f>Diagramm!$J$66</c15:f>
                      <c15:dlblFieldTableCache>
                        <c:ptCount val="1"/>
                      </c15:dlblFieldTableCache>
                    </c15:dlblFTEntry>
                  </c15:dlblFieldTable>
                  <c15:showDataLabelsRange val="0"/>
                </c:ext>
                <c:ext xmlns:c16="http://schemas.microsoft.com/office/drawing/2014/chart" uri="{C3380CC4-5D6E-409C-BE32-E72D297353CC}">
                  <c16:uniqueId val="{00000042-C62E-4D34-B27C-8B43BBDBAF3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{A2268CB4-F998-49BF-B22B-3AF7DC6CCAB6}</c15:txfldGUID>
                      <c15:f>Diagramm!$J$67</c15:f>
                      <c15:dlblFieldTableCache>
                        <c:ptCount val="1"/>
                      </c15:dlblFieldTableCache>
                    </c15:dlblFTEntry>
                  </c15:dlblFieldTable>
                  <c15:showDataLabelsRange val="0"/>
                </c:ext>
                <c:ext xmlns:c16="http://schemas.microsoft.com/office/drawing/2014/chart" uri="{C3380CC4-5D6E-409C-BE32-E72D297353CC}">
                  <c16:uniqueId val="{00000043-C62E-4D34-B27C-8B43BBDBAF3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62E-4D34-B27C-8B43BBDBAF3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DC8-452A-B46A-18068420868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DC8-452A-B46A-18068420868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DC8-452A-B46A-18068420868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DC8-452A-B46A-18068420868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DC8-452A-B46A-18068420868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DC8-452A-B46A-18068420868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DC8-452A-B46A-18068420868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DC8-452A-B46A-18068420868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DC8-452A-B46A-18068420868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DC8-452A-B46A-18068420868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DC8-452A-B46A-18068420868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DC8-452A-B46A-18068420868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DC8-452A-B46A-18068420868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DC8-452A-B46A-18068420868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DC8-452A-B46A-18068420868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DC8-452A-B46A-18068420868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DC8-452A-B46A-18068420868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DC8-452A-B46A-18068420868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DC8-452A-B46A-18068420868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DC8-452A-B46A-18068420868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DC8-452A-B46A-18068420868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DC8-452A-B46A-18068420868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DC8-452A-B46A-18068420868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DC8-452A-B46A-18068420868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DC8-452A-B46A-18068420868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DC8-452A-B46A-18068420868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DC8-452A-B46A-18068420868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DC8-452A-B46A-18068420868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DC8-452A-B46A-18068420868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DC8-452A-B46A-18068420868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DC8-452A-B46A-18068420868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DC8-452A-B46A-18068420868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DC8-452A-B46A-18068420868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DC8-452A-B46A-18068420868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DC8-452A-B46A-18068420868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DC8-452A-B46A-18068420868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DC8-452A-B46A-18068420868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DC8-452A-B46A-18068420868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DC8-452A-B46A-18068420868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DC8-452A-B46A-18068420868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DC8-452A-B46A-18068420868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DC8-452A-B46A-18068420868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DC8-452A-B46A-18068420868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DC8-452A-B46A-18068420868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DC8-452A-B46A-18068420868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DC8-452A-B46A-18068420868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DC8-452A-B46A-18068420868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DC8-452A-B46A-18068420868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DC8-452A-B46A-18068420868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DC8-452A-B46A-18068420868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DC8-452A-B46A-18068420868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DC8-452A-B46A-18068420868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DC8-452A-B46A-18068420868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DC8-452A-B46A-18068420868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DC8-452A-B46A-18068420868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DC8-452A-B46A-18068420868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DC8-452A-B46A-18068420868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DC8-452A-B46A-18068420868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DC8-452A-B46A-18068420868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DC8-452A-B46A-18068420868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DC8-452A-B46A-18068420868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DC8-452A-B46A-18068420868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BDC8-452A-B46A-18068420868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BDC8-452A-B46A-18068420868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DC8-452A-B46A-18068420868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BDC8-452A-B46A-18068420868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DC8-452A-B46A-18068420868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BDC8-452A-B46A-18068420868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DC8-452A-B46A-18068420868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100.77023884137846</c:v>
                </c:pt>
                <c:pt idx="2">
                  <c:v>102.02893445977095</c:v>
                </c:pt>
                <c:pt idx="3">
                  <c:v>101.12298440356993</c:v>
                </c:pt>
                <c:pt idx="4">
                  <c:v>101.34778847697829</c:v>
                </c:pt>
                <c:pt idx="5">
                  <c:v>102.35060111780459</c:v>
                </c:pt>
                <c:pt idx="6">
                  <c:v>103.92889146728686</c:v>
                </c:pt>
                <c:pt idx="7">
                  <c:v>103.0623080230191</c:v>
                </c:pt>
                <c:pt idx="8">
                  <c:v>102.94420818721932</c:v>
                </c:pt>
                <c:pt idx="9">
                  <c:v>103.82684906530196</c:v>
                </c:pt>
                <c:pt idx="10">
                  <c:v>105.46522529615605</c:v>
                </c:pt>
                <c:pt idx="11">
                  <c:v>104.82862574265633</c:v>
                </c:pt>
                <c:pt idx="12">
                  <c:v>105.192766903039</c:v>
                </c:pt>
                <c:pt idx="13">
                  <c:v>106.08058759848127</c:v>
                </c:pt>
                <c:pt idx="14">
                  <c:v>107.99712002154804</c:v>
                </c:pt>
                <c:pt idx="15">
                  <c:v>107.49053388377526</c:v>
                </c:pt>
                <c:pt idx="16">
                  <c:v>107.83861761034305</c:v>
                </c:pt>
                <c:pt idx="17">
                  <c:v>108.69794931030732</c:v>
                </c:pt>
                <c:pt idx="18">
                  <c:v>110.23739102959229</c:v>
                </c:pt>
                <c:pt idx="19">
                  <c:v>110.0027453032006</c:v>
                </c:pt>
                <c:pt idx="20">
                  <c:v>110.44354776050595</c:v>
                </c:pt>
                <c:pt idx="21">
                  <c:v>110.88383223607536</c:v>
                </c:pt>
                <c:pt idx="22">
                  <c:v>112.54344571810397</c:v>
                </c:pt>
                <c:pt idx="23">
                  <c:v>111.66391273043712</c:v>
                </c:pt>
                <c:pt idx="24">
                  <c:v>111.55979840150836</c:v>
                </c:pt>
              </c:numCache>
            </c:numRef>
          </c:val>
          <c:smooth val="0"/>
          <c:extLst>
            <c:ext xmlns:c16="http://schemas.microsoft.com/office/drawing/2014/chart" uri="{C3380CC4-5D6E-409C-BE32-E72D297353CC}">
              <c16:uniqueId val="{00000000-997A-4A37-8D2F-D31A1014796F}"/>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103.41932956516872</c:v>
                </c:pt>
                <c:pt idx="2">
                  <c:v>103.78868431361576</c:v>
                </c:pt>
                <c:pt idx="3">
                  <c:v>102.77575689742011</c:v>
                </c:pt>
                <c:pt idx="4">
                  <c:v>100.44210644132296</c:v>
                </c:pt>
                <c:pt idx="5">
                  <c:v>103.57602551905534</c:v>
                </c:pt>
                <c:pt idx="6">
                  <c:v>106.16150875818458</c:v>
                </c:pt>
                <c:pt idx="7">
                  <c:v>106.20068274665621</c:v>
                </c:pt>
                <c:pt idx="8">
                  <c:v>105.92086854328726</c:v>
                </c:pt>
                <c:pt idx="9">
                  <c:v>108.93166937153731</c:v>
                </c:pt>
                <c:pt idx="10">
                  <c:v>110.80642453410935</c:v>
                </c:pt>
                <c:pt idx="11">
                  <c:v>111.34366780457776</c:v>
                </c:pt>
                <c:pt idx="12">
                  <c:v>109.51927919861213</c:v>
                </c:pt>
                <c:pt idx="13">
                  <c:v>113.1120935698696</c:v>
                </c:pt>
                <c:pt idx="14">
                  <c:v>116.34114947674743</c:v>
                </c:pt>
                <c:pt idx="15">
                  <c:v>116.49224914656668</c:v>
                </c:pt>
                <c:pt idx="16">
                  <c:v>115.38418490122559</c:v>
                </c:pt>
                <c:pt idx="17">
                  <c:v>119.20085063517824</c:v>
                </c:pt>
                <c:pt idx="18">
                  <c:v>121.23789803570429</c:v>
                </c:pt>
                <c:pt idx="19">
                  <c:v>121.0756057977503</c:v>
                </c:pt>
                <c:pt idx="20">
                  <c:v>120.68946219710112</c:v>
                </c:pt>
                <c:pt idx="21">
                  <c:v>123.7170518775533</c:v>
                </c:pt>
                <c:pt idx="22">
                  <c:v>125.65336616486653</c:v>
                </c:pt>
                <c:pt idx="23">
                  <c:v>124.42777995411048</c:v>
                </c:pt>
                <c:pt idx="24">
                  <c:v>120.5327662432145</c:v>
                </c:pt>
              </c:numCache>
            </c:numRef>
          </c:val>
          <c:smooth val="0"/>
          <c:extLst>
            <c:ext xmlns:c16="http://schemas.microsoft.com/office/drawing/2014/chart" uri="{C3380CC4-5D6E-409C-BE32-E72D297353CC}">
              <c16:uniqueId val="{00000001-997A-4A37-8D2F-D31A1014796F}"/>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102.93235133660666</c:v>
                </c:pt>
                <c:pt idx="2">
                  <c:v>95.668303327877794</c:v>
                </c:pt>
                <c:pt idx="3">
                  <c:v>96.710310965630114</c:v>
                </c:pt>
                <c:pt idx="4">
                  <c:v>93.371522094926348</c:v>
                </c:pt>
                <c:pt idx="5">
                  <c:v>96.639388979814512</c:v>
                </c:pt>
                <c:pt idx="6">
                  <c:v>94.064375340971083</c:v>
                </c:pt>
                <c:pt idx="7">
                  <c:v>95.932896890343699</c:v>
                </c:pt>
                <c:pt idx="8">
                  <c:v>93.657937806873974</c:v>
                </c:pt>
                <c:pt idx="9">
                  <c:v>96.464811783960727</c:v>
                </c:pt>
                <c:pt idx="10">
                  <c:v>93.649754500818332</c:v>
                </c:pt>
                <c:pt idx="11">
                  <c:v>95.223677032187666</c:v>
                </c:pt>
                <c:pt idx="12">
                  <c:v>93.987997817785057</c:v>
                </c:pt>
                <c:pt idx="13">
                  <c:v>96.63120567375887</c:v>
                </c:pt>
                <c:pt idx="14">
                  <c:v>93.573376977632293</c:v>
                </c:pt>
                <c:pt idx="15">
                  <c:v>95.092744135297323</c:v>
                </c:pt>
                <c:pt idx="16">
                  <c:v>93.172394980905608</c:v>
                </c:pt>
                <c:pt idx="17">
                  <c:v>95.943807965084559</c:v>
                </c:pt>
                <c:pt idx="18">
                  <c:v>91.792144026186577</c:v>
                </c:pt>
                <c:pt idx="19">
                  <c:v>93.336061102018547</c:v>
                </c:pt>
                <c:pt idx="20">
                  <c:v>91.89852700490998</c:v>
                </c:pt>
                <c:pt idx="21">
                  <c:v>94.181669394435346</c:v>
                </c:pt>
                <c:pt idx="22">
                  <c:v>90.84288052373158</c:v>
                </c:pt>
                <c:pt idx="23">
                  <c:v>91.759410801963995</c:v>
                </c:pt>
                <c:pt idx="24">
                  <c:v>87.834151663938897</c:v>
                </c:pt>
              </c:numCache>
            </c:numRef>
          </c:val>
          <c:smooth val="0"/>
          <c:extLst>
            <c:ext xmlns:c16="http://schemas.microsoft.com/office/drawing/2014/chart" uri="{C3380CC4-5D6E-409C-BE32-E72D297353CC}">
              <c16:uniqueId val="{00000002-997A-4A37-8D2F-D31A1014796F}"/>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97A-4A37-8D2F-D31A1014796F}"/>
                </c:ext>
              </c:extLst>
            </c:dLbl>
            <c:dLbl>
              <c:idx val="1"/>
              <c:delete val="1"/>
              <c:extLst>
                <c:ext xmlns:c15="http://schemas.microsoft.com/office/drawing/2012/chart" uri="{CE6537A1-D6FC-4f65-9D91-7224C49458BB}"/>
                <c:ext xmlns:c16="http://schemas.microsoft.com/office/drawing/2014/chart" uri="{C3380CC4-5D6E-409C-BE32-E72D297353CC}">
                  <c16:uniqueId val="{00000004-997A-4A37-8D2F-D31A1014796F}"/>
                </c:ext>
              </c:extLst>
            </c:dLbl>
            <c:dLbl>
              <c:idx val="2"/>
              <c:delete val="1"/>
              <c:extLst>
                <c:ext xmlns:c15="http://schemas.microsoft.com/office/drawing/2012/chart" uri="{CE6537A1-D6FC-4f65-9D91-7224C49458BB}"/>
                <c:ext xmlns:c16="http://schemas.microsoft.com/office/drawing/2014/chart" uri="{C3380CC4-5D6E-409C-BE32-E72D297353CC}">
                  <c16:uniqueId val="{00000005-997A-4A37-8D2F-D31A1014796F}"/>
                </c:ext>
              </c:extLst>
            </c:dLbl>
            <c:dLbl>
              <c:idx val="3"/>
              <c:delete val="1"/>
              <c:extLst>
                <c:ext xmlns:c15="http://schemas.microsoft.com/office/drawing/2012/chart" uri="{CE6537A1-D6FC-4f65-9D91-7224C49458BB}"/>
                <c:ext xmlns:c16="http://schemas.microsoft.com/office/drawing/2014/chart" uri="{C3380CC4-5D6E-409C-BE32-E72D297353CC}">
                  <c16:uniqueId val="{00000006-997A-4A37-8D2F-D31A1014796F}"/>
                </c:ext>
              </c:extLst>
            </c:dLbl>
            <c:dLbl>
              <c:idx val="4"/>
              <c:delete val="1"/>
              <c:extLst>
                <c:ext xmlns:c15="http://schemas.microsoft.com/office/drawing/2012/chart" uri="{CE6537A1-D6FC-4f65-9D91-7224C49458BB}"/>
                <c:ext xmlns:c16="http://schemas.microsoft.com/office/drawing/2014/chart" uri="{C3380CC4-5D6E-409C-BE32-E72D297353CC}">
                  <c16:uniqueId val="{00000007-997A-4A37-8D2F-D31A1014796F}"/>
                </c:ext>
              </c:extLst>
            </c:dLbl>
            <c:dLbl>
              <c:idx val="5"/>
              <c:delete val="1"/>
              <c:extLst>
                <c:ext xmlns:c15="http://schemas.microsoft.com/office/drawing/2012/chart" uri="{CE6537A1-D6FC-4f65-9D91-7224C49458BB}"/>
                <c:ext xmlns:c16="http://schemas.microsoft.com/office/drawing/2014/chart" uri="{C3380CC4-5D6E-409C-BE32-E72D297353CC}">
                  <c16:uniqueId val="{00000008-997A-4A37-8D2F-D31A1014796F}"/>
                </c:ext>
              </c:extLst>
            </c:dLbl>
            <c:dLbl>
              <c:idx val="6"/>
              <c:delete val="1"/>
              <c:extLst>
                <c:ext xmlns:c15="http://schemas.microsoft.com/office/drawing/2012/chart" uri="{CE6537A1-D6FC-4f65-9D91-7224C49458BB}"/>
                <c:ext xmlns:c16="http://schemas.microsoft.com/office/drawing/2014/chart" uri="{C3380CC4-5D6E-409C-BE32-E72D297353CC}">
                  <c16:uniqueId val="{00000009-997A-4A37-8D2F-D31A1014796F}"/>
                </c:ext>
              </c:extLst>
            </c:dLbl>
            <c:dLbl>
              <c:idx val="7"/>
              <c:delete val="1"/>
              <c:extLst>
                <c:ext xmlns:c15="http://schemas.microsoft.com/office/drawing/2012/chart" uri="{CE6537A1-D6FC-4f65-9D91-7224C49458BB}"/>
                <c:ext xmlns:c16="http://schemas.microsoft.com/office/drawing/2014/chart" uri="{C3380CC4-5D6E-409C-BE32-E72D297353CC}">
                  <c16:uniqueId val="{0000000A-997A-4A37-8D2F-D31A1014796F}"/>
                </c:ext>
              </c:extLst>
            </c:dLbl>
            <c:dLbl>
              <c:idx val="8"/>
              <c:delete val="1"/>
              <c:extLst>
                <c:ext xmlns:c15="http://schemas.microsoft.com/office/drawing/2012/chart" uri="{CE6537A1-D6FC-4f65-9D91-7224C49458BB}"/>
                <c:ext xmlns:c16="http://schemas.microsoft.com/office/drawing/2014/chart" uri="{C3380CC4-5D6E-409C-BE32-E72D297353CC}">
                  <c16:uniqueId val="{0000000B-997A-4A37-8D2F-D31A1014796F}"/>
                </c:ext>
              </c:extLst>
            </c:dLbl>
            <c:dLbl>
              <c:idx val="9"/>
              <c:delete val="1"/>
              <c:extLst>
                <c:ext xmlns:c15="http://schemas.microsoft.com/office/drawing/2012/chart" uri="{CE6537A1-D6FC-4f65-9D91-7224C49458BB}"/>
                <c:ext xmlns:c16="http://schemas.microsoft.com/office/drawing/2014/chart" uri="{C3380CC4-5D6E-409C-BE32-E72D297353CC}">
                  <c16:uniqueId val="{0000000C-997A-4A37-8D2F-D31A1014796F}"/>
                </c:ext>
              </c:extLst>
            </c:dLbl>
            <c:dLbl>
              <c:idx val="10"/>
              <c:delete val="1"/>
              <c:extLst>
                <c:ext xmlns:c15="http://schemas.microsoft.com/office/drawing/2012/chart" uri="{CE6537A1-D6FC-4f65-9D91-7224C49458BB}"/>
                <c:ext xmlns:c16="http://schemas.microsoft.com/office/drawing/2014/chart" uri="{C3380CC4-5D6E-409C-BE32-E72D297353CC}">
                  <c16:uniqueId val="{0000000D-997A-4A37-8D2F-D31A1014796F}"/>
                </c:ext>
              </c:extLst>
            </c:dLbl>
            <c:dLbl>
              <c:idx val="11"/>
              <c:delete val="1"/>
              <c:extLst>
                <c:ext xmlns:c15="http://schemas.microsoft.com/office/drawing/2012/chart" uri="{CE6537A1-D6FC-4f65-9D91-7224C49458BB}"/>
                <c:ext xmlns:c16="http://schemas.microsoft.com/office/drawing/2014/chart" uri="{C3380CC4-5D6E-409C-BE32-E72D297353CC}">
                  <c16:uniqueId val="{0000000E-997A-4A37-8D2F-D31A1014796F}"/>
                </c:ext>
              </c:extLst>
            </c:dLbl>
            <c:dLbl>
              <c:idx val="12"/>
              <c:delete val="1"/>
              <c:extLst>
                <c:ext xmlns:c15="http://schemas.microsoft.com/office/drawing/2012/chart" uri="{CE6537A1-D6FC-4f65-9D91-7224C49458BB}"/>
                <c:ext xmlns:c16="http://schemas.microsoft.com/office/drawing/2014/chart" uri="{C3380CC4-5D6E-409C-BE32-E72D297353CC}">
                  <c16:uniqueId val="{0000000F-997A-4A37-8D2F-D31A1014796F}"/>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97A-4A37-8D2F-D31A1014796F}"/>
                </c:ext>
              </c:extLst>
            </c:dLbl>
            <c:dLbl>
              <c:idx val="14"/>
              <c:delete val="1"/>
              <c:extLst>
                <c:ext xmlns:c15="http://schemas.microsoft.com/office/drawing/2012/chart" uri="{CE6537A1-D6FC-4f65-9D91-7224C49458BB}"/>
                <c:ext xmlns:c16="http://schemas.microsoft.com/office/drawing/2014/chart" uri="{C3380CC4-5D6E-409C-BE32-E72D297353CC}">
                  <c16:uniqueId val="{00000011-997A-4A37-8D2F-D31A1014796F}"/>
                </c:ext>
              </c:extLst>
            </c:dLbl>
            <c:dLbl>
              <c:idx val="15"/>
              <c:delete val="1"/>
              <c:extLst>
                <c:ext xmlns:c15="http://schemas.microsoft.com/office/drawing/2012/chart" uri="{CE6537A1-D6FC-4f65-9D91-7224C49458BB}"/>
                <c:ext xmlns:c16="http://schemas.microsoft.com/office/drawing/2014/chart" uri="{C3380CC4-5D6E-409C-BE32-E72D297353CC}">
                  <c16:uniqueId val="{00000012-997A-4A37-8D2F-D31A1014796F}"/>
                </c:ext>
              </c:extLst>
            </c:dLbl>
            <c:dLbl>
              <c:idx val="16"/>
              <c:delete val="1"/>
              <c:extLst>
                <c:ext xmlns:c15="http://schemas.microsoft.com/office/drawing/2012/chart" uri="{CE6537A1-D6FC-4f65-9D91-7224C49458BB}"/>
                <c:ext xmlns:c16="http://schemas.microsoft.com/office/drawing/2014/chart" uri="{C3380CC4-5D6E-409C-BE32-E72D297353CC}">
                  <c16:uniqueId val="{00000013-997A-4A37-8D2F-D31A1014796F}"/>
                </c:ext>
              </c:extLst>
            </c:dLbl>
            <c:dLbl>
              <c:idx val="17"/>
              <c:delete val="1"/>
              <c:extLst>
                <c:ext xmlns:c15="http://schemas.microsoft.com/office/drawing/2012/chart" uri="{CE6537A1-D6FC-4f65-9D91-7224C49458BB}"/>
                <c:ext xmlns:c16="http://schemas.microsoft.com/office/drawing/2014/chart" uri="{C3380CC4-5D6E-409C-BE32-E72D297353CC}">
                  <c16:uniqueId val="{00000014-997A-4A37-8D2F-D31A1014796F}"/>
                </c:ext>
              </c:extLst>
            </c:dLbl>
            <c:dLbl>
              <c:idx val="18"/>
              <c:delete val="1"/>
              <c:extLst>
                <c:ext xmlns:c15="http://schemas.microsoft.com/office/drawing/2012/chart" uri="{CE6537A1-D6FC-4f65-9D91-7224C49458BB}"/>
                <c:ext xmlns:c16="http://schemas.microsoft.com/office/drawing/2014/chart" uri="{C3380CC4-5D6E-409C-BE32-E72D297353CC}">
                  <c16:uniqueId val="{00000015-997A-4A37-8D2F-D31A1014796F}"/>
                </c:ext>
              </c:extLst>
            </c:dLbl>
            <c:dLbl>
              <c:idx val="19"/>
              <c:delete val="1"/>
              <c:extLst>
                <c:ext xmlns:c15="http://schemas.microsoft.com/office/drawing/2012/chart" uri="{CE6537A1-D6FC-4f65-9D91-7224C49458BB}"/>
                <c:ext xmlns:c16="http://schemas.microsoft.com/office/drawing/2014/chart" uri="{C3380CC4-5D6E-409C-BE32-E72D297353CC}">
                  <c16:uniqueId val="{00000016-997A-4A37-8D2F-D31A1014796F}"/>
                </c:ext>
              </c:extLst>
            </c:dLbl>
            <c:dLbl>
              <c:idx val="20"/>
              <c:delete val="1"/>
              <c:extLst>
                <c:ext xmlns:c15="http://schemas.microsoft.com/office/drawing/2012/chart" uri="{CE6537A1-D6FC-4f65-9D91-7224C49458BB}"/>
                <c:ext xmlns:c16="http://schemas.microsoft.com/office/drawing/2014/chart" uri="{C3380CC4-5D6E-409C-BE32-E72D297353CC}">
                  <c16:uniqueId val="{00000017-997A-4A37-8D2F-D31A1014796F}"/>
                </c:ext>
              </c:extLst>
            </c:dLbl>
            <c:dLbl>
              <c:idx val="21"/>
              <c:delete val="1"/>
              <c:extLst>
                <c:ext xmlns:c15="http://schemas.microsoft.com/office/drawing/2012/chart" uri="{CE6537A1-D6FC-4f65-9D91-7224C49458BB}"/>
                <c:ext xmlns:c16="http://schemas.microsoft.com/office/drawing/2014/chart" uri="{C3380CC4-5D6E-409C-BE32-E72D297353CC}">
                  <c16:uniqueId val="{00000018-997A-4A37-8D2F-D31A1014796F}"/>
                </c:ext>
              </c:extLst>
            </c:dLbl>
            <c:dLbl>
              <c:idx val="22"/>
              <c:delete val="1"/>
              <c:extLst>
                <c:ext xmlns:c15="http://schemas.microsoft.com/office/drawing/2012/chart" uri="{CE6537A1-D6FC-4f65-9D91-7224C49458BB}"/>
                <c:ext xmlns:c16="http://schemas.microsoft.com/office/drawing/2014/chart" uri="{C3380CC4-5D6E-409C-BE32-E72D297353CC}">
                  <c16:uniqueId val="{00000019-997A-4A37-8D2F-D31A1014796F}"/>
                </c:ext>
              </c:extLst>
            </c:dLbl>
            <c:dLbl>
              <c:idx val="23"/>
              <c:delete val="1"/>
              <c:extLst>
                <c:ext xmlns:c15="http://schemas.microsoft.com/office/drawing/2012/chart" uri="{CE6537A1-D6FC-4f65-9D91-7224C49458BB}"/>
                <c:ext xmlns:c16="http://schemas.microsoft.com/office/drawing/2014/chart" uri="{C3380CC4-5D6E-409C-BE32-E72D297353CC}">
                  <c16:uniqueId val="{0000001A-997A-4A37-8D2F-D31A1014796F}"/>
                </c:ext>
              </c:extLst>
            </c:dLbl>
            <c:dLbl>
              <c:idx val="24"/>
              <c:delete val="1"/>
              <c:extLst>
                <c:ext xmlns:c15="http://schemas.microsoft.com/office/drawing/2012/chart" uri="{CE6537A1-D6FC-4f65-9D91-7224C49458BB}"/>
                <c:ext xmlns:c16="http://schemas.microsoft.com/office/drawing/2014/chart" uri="{C3380CC4-5D6E-409C-BE32-E72D297353CC}">
                  <c16:uniqueId val="{0000001B-997A-4A37-8D2F-D31A1014796F}"/>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97A-4A37-8D2F-D31A1014796F}"/>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Würzburg (759)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215374</v>
      </c>
      <c r="F11" s="238">
        <v>215575</v>
      </c>
      <c r="G11" s="238">
        <v>217273</v>
      </c>
      <c r="H11" s="238">
        <v>214069</v>
      </c>
      <c r="I11" s="265">
        <v>213219</v>
      </c>
      <c r="J11" s="263">
        <v>2155</v>
      </c>
      <c r="K11" s="266">
        <v>1.0106979209169915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16.087364305812216</v>
      </c>
      <c r="E13" s="115">
        <v>34648</v>
      </c>
      <c r="F13" s="114">
        <v>34259</v>
      </c>
      <c r="G13" s="114">
        <v>35265</v>
      </c>
      <c r="H13" s="114">
        <v>35297</v>
      </c>
      <c r="I13" s="140">
        <v>34631</v>
      </c>
      <c r="J13" s="115">
        <v>17</v>
      </c>
      <c r="K13" s="116">
        <v>4.9088966532875172E-2</v>
      </c>
    </row>
    <row r="14" spans="1:255" ht="14.1" customHeight="1" x14ac:dyDescent="0.2">
      <c r="A14" s="306" t="s">
        <v>230</v>
      </c>
      <c r="B14" s="307"/>
      <c r="C14" s="308"/>
      <c r="D14" s="113">
        <v>57.778561943410068</v>
      </c>
      <c r="E14" s="115">
        <v>124440</v>
      </c>
      <c r="F14" s="114">
        <v>125232</v>
      </c>
      <c r="G14" s="114">
        <v>126339</v>
      </c>
      <c r="H14" s="114">
        <v>124372</v>
      </c>
      <c r="I14" s="140">
        <v>124507</v>
      </c>
      <c r="J14" s="115">
        <v>-67</v>
      </c>
      <c r="K14" s="116">
        <v>-5.3812235456640989E-2</v>
      </c>
    </row>
    <row r="15" spans="1:255" ht="14.1" customHeight="1" x14ac:dyDescent="0.2">
      <c r="A15" s="306" t="s">
        <v>231</v>
      </c>
      <c r="B15" s="307"/>
      <c r="C15" s="308"/>
      <c r="D15" s="113">
        <v>13.045214371279727</v>
      </c>
      <c r="E15" s="115">
        <v>28096</v>
      </c>
      <c r="F15" s="114">
        <v>27981</v>
      </c>
      <c r="G15" s="114">
        <v>27819</v>
      </c>
      <c r="H15" s="114">
        <v>26942</v>
      </c>
      <c r="I15" s="140">
        <v>26874</v>
      </c>
      <c r="J15" s="115">
        <v>1222</v>
      </c>
      <c r="K15" s="116">
        <v>4.5471459403140582</v>
      </c>
    </row>
    <row r="16" spans="1:255" ht="14.1" customHeight="1" x14ac:dyDescent="0.2">
      <c r="A16" s="306" t="s">
        <v>232</v>
      </c>
      <c r="B16" s="307"/>
      <c r="C16" s="308"/>
      <c r="D16" s="113">
        <v>12.873420189995079</v>
      </c>
      <c r="E16" s="115">
        <v>27726</v>
      </c>
      <c r="F16" s="114">
        <v>27645</v>
      </c>
      <c r="G16" s="114">
        <v>27406</v>
      </c>
      <c r="H16" s="114">
        <v>27047</v>
      </c>
      <c r="I16" s="140">
        <v>26794</v>
      </c>
      <c r="J16" s="115">
        <v>932</v>
      </c>
      <c r="K16" s="116">
        <v>3.4783906844816004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0.93697475089843718</v>
      </c>
      <c r="E18" s="115">
        <v>2018</v>
      </c>
      <c r="F18" s="114">
        <v>1837</v>
      </c>
      <c r="G18" s="114">
        <v>2352</v>
      </c>
      <c r="H18" s="114">
        <v>2275</v>
      </c>
      <c r="I18" s="140">
        <v>1976</v>
      </c>
      <c r="J18" s="115">
        <v>42</v>
      </c>
      <c r="K18" s="116">
        <v>2.1255060728744941</v>
      </c>
    </row>
    <row r="19" spans="1:255" ht="14.1" customHeight="1" x14ac:dyDescent="0.2">
      <c r="A19" s="306" t="s">
        <v>235</v>
      </c>
      <c r="B19" s="307" t="s">
        <v>236</v>
      </c>
      <c r="C19" s="308"/>
      <c r="D19" s="113">
        <v>0.5358121221688783</v>
      </c>
      <c r="E19" s="115">
        <v>1154</v>
      </c>
      <c r="F19" s="114">
        <v>978</v>
      </c>
      <c r="G19" s="114">
        <v>1463</v>
      </c>
      <c r="H19" s="114">
        <v>1431</v>
      </c>
      <c r="I19" s="140">
        <v>1141</v>
      </c>
      <c r="J19" s="115">
        <v>13</v>
      </c>
      <c r="K19" s="116">
        <v>1.1393514460999123</v>
      </c>
    </row>
    <row r="20" spans="1:255" ht="14.1" customHeight="1" x14ac:dyDescent="0.2">
      <c r="A20" s="306">
        <v>12</v>
      </c>
      <c r="B20" s="307" t="s">
        <v>237</v>
      </c>
      <c r="C20" s="308"/>
      <c r="D20" s="113">
        <v>0.75125131167178949</v>
      </c>
      <c r="E20" s="115">
        <v>1618</v>
      </c>
      <c r="F20" s="114">
        <v>1472</v>
      </c>
      <c r="G20" s="114">
        <v>1675</v>
      </c>
      <c r="H20" s="114">
        <v>1645</v>
      </c>
      <c r="I20" s="140">
        <v>1573</v>
      </c>
      <c r="J20" s="115">
        <v>45</v>
      </c>
      <c r="K20" s="116">
        <v>2.8607755880483152</v>
      </c>
    </row>
    <row r="21" spans="1:255" ht="14.1" customHeight="1" x14ac:dyDescent="0.2">
      <c r="A21" s="306">
        <v>21</v>
      </c>
      <c r="B21" s="307" t="s">
        <v>238</v>
      </c>
      <c r="C21" s="308"/>
      <c r="D21" s="113">
        <v>0.49263142254868275</v>
      </c>
      <c r="E21" s="115">
        <v>1061</v>
      </c>
      <c r="F21" s="114">
        <v>1000</v>
      </c>
      <c r="G21" s="114">
        <v>1083</v>
      </c>
      <c r="H21" s="114">
        <v>1019</v>
      </c>
      <c r="I21" s="140">
        <v>1008</v>
      </c>
      <c r="J21" s="115">
        <v>53</v>
      </c>
      <c r="K21" s="116">
        <v>5.2579365079365079</v>
      </c>
    </row>
    <row r="22" spans="1:255" ht="14.1" customHeight="1" x14ac:dyDescent="0.2">
      <c r="A22" s="306">
        <v>22</v>
      </c>
      <c r="B22" s="307" t="s">
        <v>239</v>
      </c>
      <c r="C22" s="308"/>
      <c r="D22" s="113">
        <v>1.6204370072525003</v>
      </c>
      <c r="E22" s="115">
        <v>3490</v>
      </c>
      <c r="F22" s="114">
        <v>3527</v>
      </c>
      <c r="G22" s="114">
        <v>3567</v>
      </c>
      <c r="H22" s="114">
        <v>3530</v>
      </c>
      <c r="I22" s="140">
        <v>3581</v>
      </c>
      <c r="J22" s="115">
        <v>-91</v>
      </c>
      <c r="K22" s="116">
        <v>-2.5411896118402679</v>
      </c>
    </row>
    <row r="23" spans="1:255" ht="14.1" customHeight="1" x14ac:dyDescent="0.2">
      <c r="A23" s="306">
        <v>23</v>
      </c>
      <c r="B23" s="307" t="s">
        <v>240</v>
      </c>
      <c r="C23" s="308"/>
      <c r="D23" s="113">
        <v>1.2457399686127388</v>
      </c>
      <c r="E23" s="115">
        <v>2683</v>
      </c>
      <c r="F23" s="114">
        <v>2666</v>
      </c>
      <c r="G23" s="114">
        <v>2644</v>
      </c>
      <c r="H23" s="114">
        <v>2662</v>
      </c>
      <c r="I23" s="140">
        <v>2627</v>
      </c>
      <c r="J23" s="115">
        <v>56</v>
      </c>
      <c r="K23" s="116">
        <v>2.1317091739626952</v>
      </c>
    </row>
    <row r="24" spans="1:255" ht="14.1" customHeight="1" x14ac:dyDescent="0.2">
      <c r="A24" s="306">
        <v>24</v>
      </c>
      <c r="B24" s="307" t="s">
        <v>241</v>
      </c>
      <c r="C24" s="308"/>
      <c r="D24" s="113">
        <v>3.2436598660934002</v>
      </c>
      <c r="E24" s="115">
        <v>6986</v>
      </c>
      <c r="F24" s="114">
        <v>7044</v>
      </c>
      <c r="G24" s="114">
        <v>7191</v>
      </c>
      <c r="H24" s="114">
        <v>7274</v>
      </c>
      <c r="I24" s="140">
        <v>7368</v>
      </c>
      <c r="J24" s="115">
        <v>-382</v>
      </c>
      <c r="K24" s="116">
        <v>-5.1845819761129208</v>
      </c>
    </row>
    <row r="25" spans="1:255" ht="14.1" customHeight="1" x14ac:dyDescent="0.2">
      <c r="A25" s="306">
        <v>25</v>
      </c>
      <c r="B25" s="307" t="s">
        <v>242</v>
      </c>
      <c r="C25" s="308"/>
      <c r="D25" s="113">
        <v>5.8043217844308037</v>
      </c>
      <c r="E25" s="115">
        <v>12501</v>
      </c>
      <c r="F25" s="114">
        <v>12645</v>
      </c>
      <c r="G25" s="114">
        <v>12836</v>
      </c>
      <c r="H25" s="114">
        <v>12531</v>
      </c>
      <c r="I25" s="140">
        <v>12506</v>
      </c>
      <c r="J25" s="115">
        <v>-5</v>
      </c>
      <c r="K25" s="116">
        <v>-3.9980809211578441E-2</v>
      </c>
    </row>
    <row r="26" spans="1:255" ht="14.1" customHeight="1" x14ac:dyDescent="0.2">
      <c r="A26" s="306">
        <v>26</v>
      </c>
      <c r="B26" s="307" t="s">
        <v>243</v>
      </c>
      <c r="C26" s="308"/>
      <c r="D26" s="113">
        <v>3.8249742308728072</v>
      </c>
      <c r="E26" s="115">
        <v>8238</v>
      </c>
      <c r="F26" s="114">
        <v>8293</v>
      </c>
      <c r="G26" s="114">
        <v>8484</v>
      </c>
      <c r="H26" s="114">
        <v>8310</v>
      </c>
      <c r="I26" s="140">
        <v>8398</v>
      </c>
      <c r="J26" s="115">
        <v>-160</v>
      </c>
      <c r="K26" s="116">
        <v>-1.9052155275065492</v>
      </c>
    </row>
    <row r="27" spans="1:255" ht="14.1" customHeight="1" x14ac:dyDescent="0.2">
      <c r="A27" s="306">
        <v>27</v>
      </c>
      <c r="B27" s="307" t="s">
        <v>244</v>
      </c>
      <c r="C27" s="308"/>
      <c r="D27" s="113">
        <v>3.6253215337041613</v>
      </c>
      <c r="E27" s="115">
        <v>7808</v>
      </c>
      <c r="F27" s="114">
        <v>7842</v>
      </c>
      <c r="G27" s="114">
        <v>7844</v>
      </c>
      <c r="H27" s="114">
        <v>7473</v>
      </c>
      <c r="I27" s="140">
        <v>7453</v>
      </c>
      <c r="J27" s="115">
        <v>355</v>
      </c>
      <c r="K27" s="116">
        <v>4.7631826110291158</v>
      </c>
    </row>
    <row r="28" spans="1:255" ht="14.1" customHeight="1" x14ac:dyDescent="0.2">
      <c r="A28" s="306">
        <v>28</v>
      </c>
      <c r="B28" s="307" t="s">
        <v>245</v>
      </c>
      <c r="C28" s="308"/>
      <c r="D28" s="113">
        <v>0.39744815994502586</v>
      </c>
      <c r="E28" s="115">
        <v>856</v>
      </c>
      <c r="F28" s="114">
        <v>887</v>
      </c>
      <c r="G28" s="114">
        <v>906</v>
      </c>
      <c r="H28" s="114">
        <v>895</v>
      </c>
      <c r="I28" s="140">
        <v>900</v>
      </c>
      <c r="J28" s="115">
        <v>-44</v>
      </c>
      <c r="K28" s="116">
        <v>-4.8888888888888893</v>
      </c>
    </row>
    <row r="29" spans="1:255" ht="14.1" customHeight="1" x14ac:dyDescent="0.2">
      <c r="A29" s="306">
        <v>29</v>
      </c>
      <c r="B29" s="307" t="s">
        <v>246</v>
      </c>
      <c r="C29" s="308"/>
      <c r="D29" s="113">
        <v>2.5945564459962669</v>
      </c>
      <c r="E29" s="115">
        <v>5588</v>
      </c>
      <c r="F29" s="114">
        <v>5704</v>
      </c>
      <c r="G29" s="114">
        <v>5786</v>
      </c>
      <c r="H29" s="114">
        <v>5760</v>
      </c>
      <c r="I29" s="140">
        <v>5721</v>
      </c>
      <c r="J29" s="115">
        <v>-133</v>
      </c>
      <c r="K29" s="116">
        <v>-2.3247683971333681</v>
      </c>
    </row>
    <row r="30" spans="1:255" ht="14.1" customHeight="1" x14ac:dyDescent="0.2">
      <c r="A30" s="306" t="s">
        <v>247</v>
      </c>
      <c r="B30" s="307" t="s">
        <v>248</v>
      </c>
      <c r="C30" s="308"/>
      <c r="D30" s="113">
        <v>0.95276124323270217</v>
      </c>
      <c r="E30" s="115">
        <v>2052</v>
      </c>
      <c r="F30" s="114">
        <v>2104</v>
      </c>
      <c r="G30" s="114">
        <v>2148</v>
      </c>
      <c r="H30" s="114">
        <v>2108</v>
      </c>
      <c r="I30" s="140">
        <v>2135</v>
      </c>
      <c r="J30" s="115">
        <v>-83</v>
      </c>
      <c r="K30" s="116">
        <v>-3.8875878220140514</v>
      </c>
    </row>
    <row r="31" spans="1:255" ht="14.1" customHeight="1" x14ac:dyDescent="0.2">
      <c r="A31" s="306" t="s">
        <v>249</v>
      </c>
      <c r="B31" s="307" t="s">
        <v>250</v>
      </c>
      <c r="C31" s="308"/>
      <c r="D31" s="113">
        <v>1.5586839637096399</v>
      </c>
      <c r="E31" s="115">
        <v>3357</v>
      </c>
      <c r="F31" s="114">
        <v>3420</v>
      </c>
      <c r="G31" s="114">
        <v>3451</v>
      </c>
      <c r="H31" s="114">
        <v>3473</v>
      </c>
      <c r="I31" s="140">
        <v>3404</v>
      </c>
      <c r="J31" s="115">
        <v>-47</v>
      </c>
      <c r="K31" s="116">
        <v>-1.3807285546415982</v>
      </c>
    </row>
    <row r="32" spans="1:255" ht="14.1" customHeight="1" x14ac:dyDescent="0.2">
      <c r="A32" s="306">
        <v>31</v>
      </c>
      <c r="B32" s="307" t="s">
        <v>251</v>
      </c>
      <c r="C32" s="308"/>
      <c r="D32" s="113">
        <v>0.81486158960691635</v>
      </c>
      <c r="E32" s="115">
        <v>1755</v>
      </c>
      <c r="F32" s="114">
        <v>1730</v>
      </c>
      <c r="G32" s="114">
        <v>1708</v>
      </c>
      <c r="H32" s="114">
        <v>1669</v>
      </c>
      <c r="I32" s="140">
        <v>1635</v>
      </c>
      <c r="J32" s="115">
        <v>120</v>
      </c>
      <c r="K32" s="116">
        <v>7.3394495412844041</v>
      </c>
    </row>
    <row r="33" spans="1:11" ht="14.1" customHeight="1" x14ac:dyDescent="0.2">
      <c r="A33" s="306">
        <v>32</v>
      </c>
      <c r="B33" s="307" t="s">
        <v>252</v>
      </c>
      <c r="C33" s="308"/>
      <c r="D33" s="113">
        <v>1.385496856630791</v>
      </c>
      <c r="E33" s="115">
        <v>2984</v>
      </c>
      <c r="F33" s="114">
        <v>2909</v>
      </c>
      <c r="G33" s="114">
        <v>3007</v>
      </c>
      <c r="H33" s="114">
        <v>2951</v>
      </c>
      <c r="I33" s="140">
        <v>2882</v>
      </c>
      <c r="J33" s="115">
        <v>102</v>
      </c>
      <c r="K33" s="116">
        <v>3.5392088827203332</v>
      </c>
    </row>
    <row r="34" spans="1:11" ht="14.1" customHeight="1" x14ac:dyDescent="0.2">
      <c r="A34" s="306">
        <v>33</v>
      </c>
      <c r="B34" s="307" t="s">
        <v>253</v>
      </c>
      <c r="C34" s="308"/>
      <c r="D34" s="113">
        <v>1.1928087884331442</v>
      </c>
      <c r="E34" s="115">
        <v>2569</v>
      </c>
      <c r="F34" s="114">
        <v>2459</v>
      </c>
      <c r="G34" s="114">
        <v>2697</v>
      </c>
      <c r="H34" s="114">
        <v>2626</v>
      </c>
      <c r="I34" s="140">
        <v>2571</v>
      </c>
      <c r="J34" s="115">
        <v>-2</v>
      </c>
      <c r="K34" s="116">
        <v>-7.7790742901594712E-2</v>
      </c>
    </row>
    <row r="35" spans="1:11" ht="14.1" customHeight="1" x14ac:dyDescent="0.2">
      <c r="A35" s="306">
        <v>34</v>
      </c>
      <c r="B35" s="307" t="s">
        <v>254</v>
      </c>
      <c r="C35" s="308"/>
      <c r="D35" s="113">
        <v>2.1186401329779825</v>
      </c>
      <c r="E35" s="115">
        <v>4563</v>
      </c>
      <c r="F35" s="114">
        <v>4570</v>
      </c>
      <c r="G35" s="114">
        <v>4613</v>
      </c>
      <c r="H35" s="114">
        <v>4510</v>
      </c>
      <c r="I35" s="140">
        <v>4477</v>
      </c>
      <c r="J35" s="115">
        <v>86</v>
      </c>
      <c r="K35" s="116">
        <v>1.9209291936564663</v>
      </c>
    </row>
    <row r="36" spans="1:11" ht="14.1" customHeight="1" x14ac:dyDescent="0.2">
      <c r="A36" s="306">
        <v>41</v>
      </c>
      <c r="B36" s="307" t="s">
        <v>255</v>
      </c>
      <c r="C36" s="308"/>
      <c r="D36" s="113">
        <v>0.75264423746598941</v>
      </c>
      <c r="E36" s="115">
        <v>1621</v>
      </c>
      <c r="F36" s="114">
        <v>1625</v>
      </c>
      <c r="G36" s="114">
        <v>1631</v>
      </c>
      <c r="H36" s="114">
        <v>1589</v>
      </c>
      <c r="I36" s="140">
        <v>1591</v>
      </c>
      <c r="J36" s="115">
        <v>30</v>
      </c>
      <c r="K36" s="116">
        <v>1.8856065367693275</v>
      </c>
    </row>
    <row r="37" spans="1:11" ht="14.1" customHeight="1" x14ac:dyDescent="0.2">
      <c r="A37" s="306">
        <v>42</v>
      </c>
      <c r="B37" s="307" t="s">
        <v>256</v>
      </c>
      <c r="C37" s="308"/>
      <c r="D37" s="113">
        <v>0.13650672783158599</v>
      </c>
      <c r="E37" s="115">
        <v>294</v>
      </c>
      <c r="F37" s="114">
        <v>291</v>
      </c>
      <c r="G37" s="114">
        <v>278</v>
      </c>
      <c r="H37" s="114">
        <v>275</v>
      </c>
      <c r="I37" s="140">
        <v>273</v>
      </c>
      <c r="J37" s="115">
        <v>21</v>
      </c>
      <c r="K37" s="116">
        <v>7.6923076923076925</v>
      </c>
    </row>
    <row r="38" spans="1:11" ht="14.1" customHeight="1" x14ac:dyDescent="0.2">
      <c r="A38" s="306">
        <v>43</v>
      </c>
      <c r="B38" s="307" t="s">
        <v>257</v>
      </c>
      <c r="C38" s="308"/>
      <c r="D38" s="113">
        <v>2.5611262269354702</v>
      </c>
      <c r="E38" s="115">
        <v>5516</v>
      </c>
      <c r="F38" s="114">
        <v>5484</v>
      </c>
      <c r="G38" s="114">
        <v>5470</v>
      </c>
      <c r="H38" s="114">
        <v>5257</v>
      </c>
      <c r="I38" s="140">
        <v>5224</v>
      </c>
      <c r="J38" s="115">
        <v>292</v>
      </c>
      <c r="K38" s="116">
        <v>5.5895865237366005</v>
      </c>
    </row>
    <row r="39" spans="1:11" ht="14.1" customHeight="1" x14ac:dyDescent="0.2">
      <c r="A39" s="306">
        <v>51</v>
      </c>
      <c r="B39" s="307" t="s">
        <v>258</v>
      </c>
      <c r="C39" s="308"/>
      <c r="D39" s="113">
        <v>5.8168581165786026</v>
      </c>
      <c r="E39" s="115">
        <v>12528</v>
      </c>
      <c r="F39" s="114">
        <v>12673</v>
      </c>
      <c r="G39" s="114">
        <v>12727</v>
      </c>
      <c r="H39" s="114">
        <v>12619</v>
      </c>
      <c r="I39" s="140">
        <v>12611</v>
      </c>
      <c r="J39" s="115">
        <v>-83</v>
      </c>
      <c r="K39" s="116">
        <v>-0.65815557846324635</v>
      </c>
    </row>
    <row r="40" spans="1:11" ht="14.1" customHeight="1" x14ac:dyDescent="0.2">
      <c r="A40" s="306" t="s">
        <v>259</v>
      </c>
      <c r="B40" s="307" t="s">
        <v>260</v>
      </c>
      <c r="C40" s="308"/>
      <c r="D40" s="113">
        <v>5.0823219144372116</v>
      </c>
      <c r="E40" s="115">
        <v>10946</v>
      </c>
      <c r="F40" s="114">
        <v>11030</v>
      </c>
      <c r="G40" s="114">
        <v>11089</v>
      </c>
      <c r="H40" s="114">
        <v>10966</v>
      </c>
      <c r="I40" s="140">
        <v>10981</v>
      </c>
      <c r="J40" s="115">
        <v>-35</v>
      </c>
      <c r="K40" s="116">
        <v>-0.31873235588744192</v>
      </c>
    </row>
    <row r="41" spans="1:11" ht="14.1" customHeight="1" x14ac:dyDescent="0.2">
      <c r="A41" s="306"/>
      <c r="B41" s="307" t="s">
        <v>261</v>
      </c>
      <c r="C41" s="308"/>
      <c r="D41" s="113">
        <v>4.1564905698923731</v>
      </c>
      <c r="E41" s="115">
        <v>8952</v>
      </c>
      <c r="F41" s="114">
        <v>9040</v>
      </c>
      <c r="G41" s="114">
        <v>9140</v>
      </c>
      <c r="H41" s="114">
        <v>9062</v>
      </c>
      <c r="I41" s="140">
        <v>9076</v>
      </c>
      <c r="J41" s="115">
        <v>-124</v>
      </c>
      <c r="K41" s="116">
        <v>-1.3662406346408109</v>
      </c>
    </row>
    <row r="42" spans="1:11" ht="14.1" customHeight="1" x14ac:dyDescent="0.2">
      <c r="A42" s="306">
        <v>52</v>
      </c>
      <c r="B42" s="307" t="s">
        <v>262</v>
      </c>
      <c r="C42" s="308"/>
      <c r="D42" s="113">
        <v>3.1234039391941462</v>
      </c>
      <c r="E42" s="115">
        <v>6727</v>
      </c>
      <c r="F42" s="114">
        <v>6879</v>
      </c>
      <c r="G42" s="114">
        <v>6909</v>
      </c>
      <c r="H42" s="114">
        <v>6887</v>
      </c>
      <c r="I42" s="140">
        <v>6793</v>
      </c>
      <c r="J42" s="115">
        <v>-66</v>
      </c>
      <c r="K42" s="116">
        <v>-0.97158839982334755</v>
      </c>
    </row>
    <row r="43" spans="1:11" ht="14.1" customHeight="1" x14ac:dyDescent="0.2">
      <c r="A43" s="306" t="s">
        <v>263</v>
      </c>
      <c r="B43" s="307" t="s">
        <v>264</v>
      </c>
      <c r="C43" s="308"/>
      <c r="D43" s="113">
        <v>2.6261294306647969</v>
      </c>
      <c r="E43" s="115">
        <v>5656</v>
      </c>
      <c r="F43" s="114">
        <v>5802</v>
      </c>
      <c r="G43" s="114">
        <v>5813</v>
      </c>
      <c r="H43" s="114">
        <v>5811</v>
      </c>
      <c r="I43" s="140">
        <v>5749</v>
      </c>
      <c r="J43" s="115">
        <v>-93</v>
      </c>
      <c r="K43" s="116">
        <v>-1.6176726387197773</v>
      </c>
    </row>
    <row r="44" spans="1:11" ht="14.1" customHeight="1" x14ac:dyDescent="0.2">
      <c r="A44" s="306">
        <v>53</v>
      </c>
      <c r="B44" s="307" t="s">
        <v>265</v>
      </c>
      <c r="C44" s="308"/>
      <c r="D44" s="113">
        <v>0.52931180179594561</v>
      </c>
      <c r="E44" s="115">
        <v>1140</v>
      </c>
      <c r="F44" s="114">
        <v>1134</v>
      </c>
      <c r="G44" s="114">
        <v>1138</v>
      </c>
      <c r="H44" s="114">
        <v>1137</v>
      </c>
      <c r="I44" s="140">
        <v>1111</v>
      </c>
      <c r="J44" s="115">
        <v>29</v>
      </c>
      <c r="K44" s="116">
        <v>2.6102610261026102</v>
      </c>
    </row>
    <row r="45" spans="1:11" ht="14.1" customHeight="1" x14ac:dyDescent="0.2">
      <c r="A45" s="306" t="s">
        <v>266</v>
      </c>
      <c r="B45" s="307" t="s">
        <v>267</v>
      </c>
      <c r="C45" s="308"/>
      <c r="D45" s="113">
        <v>0.49402434834288261</v>
      </c>
      <c r="E45" s="115">
        <v>1064</v>
      </c>
      <c r="F45" s="114">
        <v>1058</v>
      </c>
      <c r="G45" s="114">
        <v>1068</v>
      </c>
      <c r="H45" s="114">
        <v>1070</v>
      </c>
      <c r="I45" s="140">
        <v>1046</v>
      </c>
      <c r="J45" s="115">
        <v>18</v>
      </c>
      <c r="K45" s="116">
        <v>1.7208413001912046</v>
      </c>
    </row>
    <row r="46" spans="1:11" ht="14.1" customHeight="1" x14ac:dyDescent="0.2">
      <c r="A46" s="306">
        <v>54</v>
      </c>
      <c r="B46" s="307" t="s">
        <v>268</v>
      </c>
      <c r="C46" s="308"/>
      <c r="D46" s="113">
        <v>2.7180625330819876</v>
      </c>
      <c r="E46" s="115">
        <v>5854</v>
      </c>
      <c r="F46" s="114">
        <v>5830</v>
      </c>
      <c r="G46" s="114">
        <v>5931</v>
      </c>
      <c r="H46" s="114">
        <v>5937</v>
      </c>
      <c r="I46" s="140">
        <v>5958</v>
      </c>
      <c r="J46" s="115">
        <v>-104</v>
      </c>
      <c r="K46" s="116">
        <v>-1.7455521987244043</v>
      </c>
    </row>
    <row r="47" spans="1:11" ht="14.1" customHeight="1" x14ac:dyDescent="0.2">
      <c r="A47" s="306">
        <v>61</v>
      </c>
      <c r="B47" s="307" t="s">
        <v>269</v>
      </c>
      <c r="C47" s="308"/>
      <c r="D47" s="113">
        <v>3.1526553808723432</v>
      </c>
      <c r="E47" s="115">
        <v>6790</v>
      </c>
      <c r="F47" s="114">
        <v>6800</v>
      </c>
      <c r="G47" s="114">
        <v>6831</v>
      </c>
      <c r="H47" s="114">
        <v>6697</v>
      </c>
      <c r="I47" s="140">
        <v>6720</v>
      </c>
      <c r="J47" s="115">
        <v>70</v>
      </c>
      <c r="K47" s="116">
        <v>1.0416666666666667</v>
      </c>
    </row>
    <row r="48" spans="1:11" ht="14.1" customHeight="1" x14ac:dyDescent="0.2">
      <c r="A48" s="306">
        <v>62</v>
      </c>
      <c r="B48" s="307" t="s">
        <v>270</v>
      </c>
      <c r="C48" s="308"/>
      <c r="D48" s="113">
        <v>6.1404812094310364</v>
      </c>
      <c r="E48" s="115">
        <v>13225</v>
      </c>
      <c r="F48" s="114">
        <v>13295</v>
      </c>
      <c r="G48" s="114">
        <v>13256</v>
      </c>
      <c r="H48" s="114">
        <v>13157</v>
      </c>
      <c r="I48" s="140">
        <v>13238</v>
      </c>
      <c r="J48" s="115">
        <v>-13</v>
      </c>
      <c r="K48" s="116">
        <v>-9.8202145339175095E-2</v>
      </c>
    </row>
    <row r="49" spans="1:11" ht="14.1" customHeight="1" x14ac:dyDescent="0.2">
      <c r="A49" s="306">
        <v>63</v>
      </c>
      <c r="B49" s="307" t="s">
        <v>271</v>
      </c>
      <c r="C49" s="308"/>
      <c r="D49" s="113">
        <v>2.2723262789380332</v>
      </c>
      <c r="E49" s="115">
        <v>4894</v>
      </c>
      <c r="F49" s="114">
        <v>5000</v>
      </c>
      <c r="G49" s="114">
        <v>5193</v>
      </c>
      <c r="H49" s="114">
        <v>5185</v>
      </c>
      <c r="I49" s="140">
        <v>4980</v>
      </c>
      <c r="J49" s="115">
        <v>-86</v>
      </c>
      <c r="K49" s="116">
        <v>-1.7269076305220883</v>
      </c>
    </row>
    <row r="50" spans="1:11" ht="14.1" customHeight="1" x14ac:dyDescent="0.2">
      <c r="A50" s="306" t="s">
        <v>272</v>
      </c>
      <c r="B50" s="307" t="s">
        <v>273</v>
      </c>
      <c r="C50" s="308"/>
      <c r="D50" s="113">
        <v>0.57806420459294061</v>
      </c>
      <c r="E50" s="115">
        <v>1245</v>
      </c>
      <c r="F50" s="114">
        <v>1240</v>
      </c>
      <c r="G50" s="114">
        <v>1267</v>
      </c>
      <c r="H50" s="114">
        <v>1244</v>
      </c>
      <c r="I50" s="140">
        <v>1213</v>
      </c>
      <c r="J50" s="115">
        <v>32</v>
      </c>
      <c r="K50" s="116">
        <v>2.6380873866446826</v>
      </c>
    </row>
    <row r="51" spans="1:11" ht="14.1" customHeight="1" x14ac:dyDescent="0.2">
      <c r="A51" s="306" t="s">
        <v>274</v>
      </c>
      <c r="B51" s="307" t="s">
        <v>275</v>
      </c>
      <c r="C51" s="308"/>
      <c r="D51" s="113">
        <v>1.4806801192344481</v>
      </c>
      <c r="E51" s="115">
        <v>3189</v>
      </c>
      <c r="F51" s="114">
        <v>3302</v>
      </c>
      <c r="G51" s="114">
        <v>3442</v>
      </c>
      <c r="H51" s="114">
        <v>3463</v>
      </c>
      <c r="I51" s="140">
        <v>3309</v>
      </c>
      <c r="J51" s="115">
        <v>-120</v>
      </c>
      <c r="K51" s="116">
        <v>-3.626473254759746</v>
      </c>
    </row>
    <row r="52" spans="1:11" ht="14.1" customHeight="1" x14ac:dyDescent="0.2">
      <c r="A52" s="306">
        <v>71</v>
      </c>
      <c r="B52" s="307" t="s">
        <v>276</v>
      </c>
      <c r="C52" s="308"/>
      <c r="D52" s="113">
        <v>13.738427108193189</v>
      </c>
      <c r="E52" s="115">
        <v>29589</v>
      </c>
      <c r="F52" s="114">
        <v>29630</v>
      </c>
      <c r="G52" s="114">
        <v>29703</v>
      </c>
      <c r="H52" s="114">
        <v>29040</v>
      </c>
      <c r="I52" s="140">
        <v>29041</v>
      </c>
      <c r="J52" s="115">
        <v>548</v>
      </c>
      <c r="K52" s="116">
        <v>1.886987362694122</v>
      </c>
    </row>
    <row r="53" spans="1:11" ht="14.1" customHeight="1" x14ac:dyDescent="0.2">
      <c r="A53" s="306" t="s">
        <v>277</v>
      </c>
      <c r="B53" s="307" t="s">
        <v>278</v>
      </c>
      <c r="C53" s="308"/>
      <c r="D53" s="113">
        <v>5.5972401496930919</v>
      </c>
      <c r="E53" s="115">
        <v>12055</v>
      </c>
      <c r="F53" s="114">
        <v>12133</v>
      </c>
      <c r="G53" s="114">
        <v>12152</v>
      </c>
      <c r="H53" s="114">
        <v>11686</v>
      </c>
      <c r="I53" s="140">
        <v>11711</v>
      </c>
      <c r="J53" s="115">
        <v>344</v>
      </c>
      <c r="K53" s="116">
        <v>2.9374092733327641</v>
      </c>
    </row>
    <row r="54" spans="1:11" ht="14.1" customHeight="1" x14ac:dyDescent="0.2">
      <c r="A54" s="306" t="s">
        <v>279</v>
      </c>
      <c r="B54" s="307" t="s">
        <v>280</v>
      </c>
      <c r="C54" s="308"/>
      <c r="D54" s="113">
        <v>6.9650932795973519</v>
      </c>
      <c r="E54" s="115">
        <v>15001</v>
      </c>
      <c r="F54" s="114">
        <v>15002</v>
      </c>
      <c r="G54" s="114">
        <v>15047</v>
      </c>
      <c r="H54" s="114">
        <v>14917</v>
      </c>
      <c r="I54" s="140">
        <v>14894</v>
      </c>
      <c r="J54" s="115">
        <v>107</v>
      </c>
      <c r="K54" s="116">
        <v>0.71841009802605071</v>
      </c>
    </row>
    <row r="55" spans="1:11" ht="14.1" customHeight="1" x14ac:dyDescent="0.2">
      <c r="A55" s="306">
        <v>72</v>
      </c>
      <c r="B55" s="307" t="s">
        <v>281</v>
      </c>
      <c r="C55" s="308"/>
      <c r="D55" s="113">
        <v>3.5617112557690342</v>
      </c>
      <c r="E55" s="115">
        <v>7671</v>
      </c>
      <c r="F55" s="114">
        <v>7668</v>
      </c>
      <c r="G55" s="114">
        <v>7684</v>
      </c>
      <c r="H55" s="114">
        <v>7568</v>
      </c>
      <c r="I55" s="140">
        <v>7600</v>
      </c>
      <c r="J55" s="115">
        <v>71</v>
      </c>
      <c r="K55" s="116">
        <v>0.93421052631578949</v>
      </c>
    </row>
    <row r="56" spans="1:11" ht="14.1" customHeight="1" x14ac:dyDescent="0.2">
      <c r="A56" s="306" t="s">
        <v>282</v>
      </c>
      <c r="B56" s="307" t="s">
        <v>283</v>
      </c>
      <c r="C56" s="308"/>
      <c r="D56" s="113">
        <v>1.7555508092898864</v>
      </c>
      <c r="E56" s="115">
        <v>3781</v>
      </c>
      <c r="F56" s="114">
        <v>3798</v>
      </c>
      <c r="G56" s="114">
        <v>3810</v>
      </c>
      <c r="H56" s="114">
        <v>3745</v>
      </c>
      <c r="I56" s="140">
        <v>3783</v>
      </c>
      <c r="J56" s="115">
        <v>-2</v>
      </c>
      <c r="K56" s="116">
        <v>-5.2868094105207507E-2</v>
      </c>
    </row>
    <row r="57" spans="1:11" ht="14.1" customHeight="1" x14ac:dyDescent="0.2">
      <c r="A57" s="306" t="s">
        <v>284</v>
      </c>
      <c r="B57" s="307" t="s">
        <v>285</v>
      </c>
      <c r="C57" s="308"/>
      <c r="D57" s="113">
        <v>1.1928087884331442</v>
      </c>
      <c r="E57" s="115">
        <v>2569</v>
      </c>
      <c r="F57" s="114">
        <v>2557</v>
      </c>
      <c r="G57" s="114">
        <v>2556</v>
      </c>
      <c r="H57" s="114">
        <v>2524</v>
      </c>
      <c r="I57" s="140">
        <v>2522</v>
      </c>
      <c r="J57" s="115">
        <v>47</v>
      </c>
      <c r="K57" s="116">
        <v>1.8636003172085647</v>
      </c>
    </row>
    <row r="58" spans="1:11" ht="14.1" customHeight="1" x14ac:dyDescent="0.2">
      <c r="A58" s="306">
        <v>73</v>
      </c>
      <c r="B58" s="307" t="s">
        <v>286</v>
      </c>
      <c r="C58" s="308"/>
      <c r="D58" s="113">
        <v>3.2650180616044646</v>
      </c>
      <c r="E58" s="115">
        <v>7032</v>
      </c>
      <c r="F58" s="114">
        <v>7011</v>
      </c>
      <c r="G58" s="114">
        <v>6948</v>
      </c>
      <c r="H58" s="114">
        <v>6773</v>
      </c>
      <c r="I58" s="140">
        <v>6750</v>
      </c>
      <c r="J58" s="115">
        <v>282</v>
      </c>
      <c r="K58" s="116">
        <v>4.177777777777778</v>
      </c>
    </row>
    <row r="59" spans="1:11" ht="14.1" customHeight="1" x14ac:dyDescent="0.2">
      <c r="A59" s="306" t="s">
        <v>287</v>
      </c>
      <c r="B59" s="307" t="s">
        <v>288</v>
      </c>
      <c r="C59" s="308"/>
      <c r="D59" s="113">
        <v>2.6758104506579254</v>
      </c>
      <c r="E59" s="115">
        <v>5763</v>
      </c>
      <c r="F59" s="114">
        <v>5731</v>
      </c>
      <c r="G59" s="114">
        <v>5671</v>
      </c>
      <c r="H59" s="114">
        <v>5532</v>
      </c>
      <c r="I59" s="140">
        <v>5515</v>
      </c>
      <c r="J59" s="115">
        <v>248</v>
      </c>
      <c r="K59" s="116">
        <v>4.4968268359020849</v>
      </c>
    </row>
    <row r="60" spans="1:11" ht="14.1" customHeight="1" x14ac:dyDescent="0.2">
      <c r="A60" s="306">
        <v>81</v>
      </c>
      <c r="B60" s="307" t="s">
        <v>289</v>
      </c>
      <c r="C60" s="308"/>
      <c r="D60" s="113">
        <v>8.7647534057035674</v>
      </c>
      <c r="E60" s="115">
        <v>18877</v>
      </c>
      <c r="F60" s="114">
        <v>18929</v>
      </c>
      <c r="G60" s="114">
        <v>18687</v>
      </c>
      <c r="H60" s="114">
        <v>18582</v>
      </c>
      <c r="I60" s="140">
        <v>18563</v>
      </c>
      <c r="J60" s="115">
        <v>314</v>
      </c>
      <c r="K60" s="116">
        <v>1.6915369282982275</v>
      </c>
    </row>
    <row r="61" spans="1:11" ht="14.1" customHeight="1" x14ac:dyDescent="0.2">
      <c r="A61" s="306" t="s">
        <v>290</v>
      </c>
      <c r="B61" s="307" t="s">
        <v>291</v>
      </c>
      <c r="C61" s="308"/>
      <c r="D61" s="113">
        <v>2.4181191787309517</v>
      </c>
      <c r="E61" s="115">
        <v>5208</v>
      </c>
      <c r="F61" s="114">
        <v>5218</v>
      </c>
      <c r="G61" s="114">
        <v>5251</v>
      </c>
      <c r="H61" s="114">
        <v>5061</v>
      </c>
      <c r="I61" s="140">
        <v>5084</v>
      </c>
      <c r="J61" s="115">
        <v>124</v>
      </c>
      <c r="K61" s="116">
        <v>2.4390243902439024</v>
      </c>
    </row>
    <row r="62" spans="1:11" ht="14.1" customHeight="1" x14ac:dyDescent="0.2">
      <c r="A62" s="306" t="s">
        <v>292</v>
      </c>
      <c r="B62" s="307" t="s">
        <v>293</v>
      </c>
      <c r="C62" s="308"/>
      <c r="D62" s="113">
        <v>3.5324598140908372</v>
      </c>
      <c r="E62" s="115">
        <v>7608</v>
      </c>
      <c r="F62" s="114">
        <v>7677</v>
      </c>
      <c r="G62" s="114">
        <v>7478</v>
      </c>
      <c r="H62" s="114">
        <v>7445</v>
      </c>
      <c r="I62" s="140">
        <v>7460</v>
      </c>
      <c r="J62" s="115">
        <v>148</v>
      </c>
      <c r="K62" s="116">
        <v>1.9839142091152815</v>
      </c>
    </row>
    <row r="63" spans="1:11" ht="14.1" customHeight="1" x14ac:dyDescent="0.2">
      <c r="A63" s="306"/>
      <c r="B63" s="307" t="s">
        <v>294</v>
      </c>
      <c r="C63" s="308"/>
      <c r="D63" s="113">
        <v>3.0361139227576217</v>
      </c>
      <c r="E63" s="115">
        <v>6539</v>
      </c>
      <c r="F63" s="114">
        <v>6605</v>
      </c>
      <c r="G63" s="114">
        <v>6458</v>
      </c>
      <c r="H63" s="114">
        <v>6506</v>
      </c>
      <c r="I63" s="140">
        <v>6523</v>
      </c>
      <c r="J63" s="115">
        <v>16</v>
      </c>
      <c r="K63" s="116">
        <v>0.24528591139046452</v>
      </c>
    </row>
    <row r="64" spans="1:11" ht="14.1" customHeight="1" x14ac:dyDescent="0.2">
      <c r="A64" s="306" t="s">
        <v>295</v>
      </c>
      <c r="B64" s="307" t="s">
        <v>296</v>
      </c>
      <c r="C64" s="308"/>
      <c r="D64" s="113">
        <v>1.0210146071484951</v>
      </c>
      <c r="E64" s="115">
        <v>2199</v>
      </c>
      <c r="F64" s="114">
        <v>2170</v>
      </c>
      <c r="G64" s="114">
        <v>2137</v>
      </c>
      <c r="H64" s="114">
        <v>2130</v>
      </c>
      <c r="I64" s="140">
        <v>2110</v>
      </c>
      <c r="J64" s="115">
        <v>89</v>
      </c>
      <c r="K64" s="116">
        <v>4.218009478672986</v>
      </c>
    </row>
    <row r="65" spans="1:11" ht="14.1" customHeight="1" x14ac:dyDescent="0.2">
      <c r="A65" s="306" t="s">
        <v>297</v>
      </c>
      <c r="B65" s="307" t="s">
        <v>298</v>
      </c>
      <c r="C65" s="308"/>
      <c r="D65" s="113">
        <v>0.75821594064278885</v>
      </c>
      <c r="E65" s="115">
        <v>1633</v>
      </c>
      <c r="F65" s="114">
        <v>1620</v>
      </c>
      <c r="G65" s="114">
        <v>1599</v>
      </c>
      <c r="H65" s="114">
        <v>1698</v>
      </c>
      <c r="I65" s="140">
        <v>1675</v>
      </c>
      <c r="J65" s="115">
        <v>-42</v>
      </c>
      <c r="K65" s="116">
        <v>-2.5074626865671643</v>
      </c>
    </row>
    <row r="66" spans="1:11" ht="14.1" customHeight="1" x14ac:dyDescent="0.2">
      <c r="A66" s="306">
        <v>82</v>
      </c>
      <c r="B66" s="307" t="s">
        <v>299</v>
      </c>
      <c r="C66" s="308"/>
      <c r="D66" s="113">
        <v>2.5940921373982002</v>
      </c>
      <c r="E66" s="115">
        <v>5587</v>
      </c>
      <c r="F66" s="114">
        <v>5540</v>
      </c>
      <c r="G66" s="114">
        <v>5558</v>
      </c>
      <c r="H66" s="114">
        <v>5426</v>
      </c>
      <c r="I66" s="140">
        <v>5435</v>
      </c>
      <c r="J66" s="115">
        <v>152</v>
      </c>
      <c r="K66" s="116">
        <v>2.796688132474701</v>
      </c>
    </row>
    <row r="67" spans="1:11" ht="14.1" customHeight="1" x14ac:dyDescent="0.2">
      <c r="A67" s="306" t="s">
        <v>300</v>
      </c>
      <c r="B67" s="307" t="s">
        <v>301</v>
      </c>
      <c r="C67" s="308"/>
      <c r="D67" s="113">
        <v>1.6195083900563672</v>
      </c>
      <c r="E67" s="115">
        <v>3488</v>
      </c>
      <c r="F67" s="114">
        <v>3434</v>
      </c>
      <c r="G67" s="114">
        <v>3437</v>
      </c>
      <c r="H67" s="114">
        <v>3363</v>
      </c>
      <c r="I67" s="140">
        <v>3356</v>
      </c>
      <c r="J67" s="115">
        <v>132</v>
      </c>
      <c r="K67" s="116">
        <v>3.933253873659118</v>
      </c>
    </row>
    <row r="68" spans="1:11" ht="14.1" customHeight="1" x14ac:dyDescent="0.2">
      <c r="A68" s="306" t="s">
        <v>302</v>
      </c>
      <c r="B68" s="307" t="s">
        <v>303</v>
      </c>
      <c r="C68" s="308"/>
      <c r="D68" s="113">
        <v>0.46755875825308535</v>
      </c>
      <c r="E68" s="115">
        <v>1007</v>
      </c>
      <c r="F68" s="114">
        <v>1015</v>
      </c>
      <c r="G68" s="114">
        <v>1025</v>
      </c>
      <c r="H68" s="114">
        <v>998</v>
      </c>
      <c r="I68" s="140">
        <v>1007</v>
      </c>
      <c r="J68" s="115">
        <v>0</v>
      </c>
      <c r="K68" s="116">
        <v>0</v>
      </c>
    </row>
    <row r="69" spans="1:11" ht="14.1" customHeight="1" x14ac:dyDescent="0.2">
      <c r="A69" s="306">
        <v>83</v>
      </c>
      <c r="B69" s="307" t="s">
        <v>304</v>
      </c>
      <c r="C69" s="308"/>
      <c r="D69" s="113">
        <v>5.8976478126421945</v>
      </c>
      <c r="E69" s="115">
        <v>12702</v>
      </c>
      <c r="F69" s="114">
        <v>12614</v>
      </c>
      <c r="G69" s="114">
        <v>12537</v>
      </c>
      <c r="H69" s="114">
        <v>12394</v>
      </c>
      <c r="I69" s="140">
        <v>12360</v>
      </c>
      <c r="J69" s="115">
        <v>342</v>
      </c>
      <c r="K69" s="116">
        <v>2.766990291262136</v>
      </c>
    </row>
    <row r="70" spans="1:11" ht="14.1" customHeight="1" x14ac:dyDescent="0.2">
      <c r="A70" s="306" t="s">
        <v>305</v>
      </c>
      <c r="B70" s="307" t="s">
        <v>306</v>
      </c>
      <c r="C70" s="308"/>
      <c r="D70" s="113">
        <v>4.8399528262464369</v>
      </c>
      <c r="E70" s="115">
        <v>10424</v>
      </c>
      <c r="F70" s="114">
        <v>10342</v>
      </c>
      <c r="G70" s="114">
        <v>10248</v>
      </c>
      <c r="H70" s="114">
        <v>10132</v>
      </c>
      <c r="I70" s="140">
        <v>10116</v>
      </c>
      <c r="J70" s="115">
        <v>308</v>
      </c>
      <c r="K70" s="116">
        <v>3.0446816923685249</v>
      </c>
    </row>
    <row r="71" spans="1:11" ht="14.1" customHeight="1" x14ac:dyDescent="0.2">
      <c r="A71" s="306"/>
      <c r="B71" s="307" t="s">
        <v>307</v>
      </c>
      <c r="C71" s="308"/>
      <c r="D71" s="113">
        <v>2.7264200878471869</v>
      </c>
      <c r="E71" s="115">
        <v>5872</v>
      </c>
      <c r="F71" s="114">
        <v>5817</v>
      </c>
      <c r="G71" s="114">
        <v>5778</v>
      </c>
      <c r="H71" s="114">
        <v>5759</v>
      </c>
      <c r="I71" s="140">
        <v>5746</v>
      </c>
      <c r="J71" s="115">
        <v>126</v>
      </c>
      <c r="K71" s="116">
        <v>2.1928297946397493</v>
      </c>
    </row>
    <row r="72" spans="1:11" ht="14.1" customHeight="1" x14ac:dyDescent="0.2">
      <c r="A72" s="306">
        <v>84</v>
      </c>
      <c r="B72" s="307" t="s">
        <v>308</v>
      </c>
      <c r="C72" s="308"/>
      <c r="D72" s="113">
        <v>2.710169286914855</v>
      </c>
      <c r="E72" s="115">
        <v>5837</v>
      </c>
      <c r="F72" s="114">
        <v>5819</v>
      </c>
      <c r="G72" s="114">
        <v>5647</v>
      </c>
      <c r="H72" s="114">
        <v>5774</v>
      </c>
      <c r="I72" s="140">
        <v>5709</v>
      </c>
      <c r="J72" s="115">
        <v>128</v>
      </c>
      <c r="K72" s="116">
        <v>2.2420739183744964</v>
      </c>
    </row>
    <row r="73" spans="1:11" ht="14.1" customHeight="1" x14ac:dyDescent="0.2">
      <c r="A73" s="306" t="s">
        <v>309</v>
      </c>
      <c r="B73" s="307" t="s">
        <v>310</v>
      </c>
      <c r="C73" s="308"/>
      <c r="D73" s="113">
        <v>0.52652595020754589</v>
      </c>
      <c r="E73" s="115">
        <v>1134</v>
      </c>
      <c r="F73" s="114">
        <v>1123</v>
      </c>
      <c r="G73" s="114">
        <v>1078</v>
      </c>
      <c r="H73" s="114">
        <v>1150</v>
      </c>
      <c r="I73" s="140">
        <v>1151</v>
      </c>
      <c r="J73" s="115">
        <v>-17</v>
      </c>
      <c r="K73" s="116">
        <v>-1.476976542137272</v>
      </c>
    </row>
    <row r="74" spans="1:11" ht="14.1" customHeight="1" x14ac:dyDescent="0.2">
      <c r="A74" s="306" t="s">
        <v>311</v>
      </c>
      <c r="B74" s="307" t="s">
        <v>312</v>
      </c>
      <c r="C74" s="308"/>
      <c r="D74" s="113">
        <v>0.31990862406790049</v>
      </c>
      <c r="E74" s="115">
        <v>689</v>
      </c>
      <c r="F74" s="114">
        <v>683</v>
      </c>
      <c r="G74" s="114">
        <v>680</v>
      </c>
      <c r="H74" s="114">
        <v>704</v>
      </c>
      <c r="I74" s="140">
        <v>706</v>
      </c>
      <c r="J74" s="115">
        <v>-17</v>
      </c>
      <c r="K74" s="116">
        <v>-2.4079320113314449</v>
      </c>
    </row>
    <row r="75" spans="1:11" ht="14.1" customHeight="1" x14ac:dyDescent="0.2">
      <c r="A75" s="306" t="s">
        <v>313</v>
      </c>
      <c r="B75" s="307" t="s">
        <v>314</v>
      </c>
      <c r="C75" s="308"/>
      <c r="D75" s="113">
        <v>1.3585669579429271</v>
      </c>
      <c r="E75" s="115">
        <v>2926</v>
      </c>
      <c r="F75" s="114">
        <v>2967</v>
      </c>
      <c r="G75" s="114">
        <v>2879</v>
      </c>
      <c r="H75" s="114">
        <v>2923</v>
      </c>
      <c r="I75" s="140">
        <v>2861</v>
      </c>
      <c r="J75" s="115">
        <v>65</v>
      </c>
      <c r="K75" s="116">
        <v>2.271932890597693</v>
      </c>
    </row>
    <row r="76" spans="1:11" ht="14.1" customHeight="1" x14ac:dyDescent="0.2">
      <c r="A76" s="306">
        <v>91</v>
      </c>
      <c r="B76" s="307" t="s">
        <v>315</v>
      </c>
      <c r="C76" s="308"/>
      <c r="D76" s="113">
        <v>0.25583403753470707</v>
      </c>
      <c r="E76" s="115">
        <v>551</v>
      </c>
      <c r="F76" s="114">
        <v>538</v>
      </c>
      <c r="G76" s="114">
        <v>532</v>
      </c>
      <c r="H76" s="114">
        <v>520</v>
      </c>
      <c r="I76" s="140">
        <v>508</v>
      </c>
      <c r="J76" s="115">
        <v>43</v>
      </c>
      <c r="K76" s="116">
        <v>8.4645669291338574</v>
      </c>
    </row>
    <row r="77" spans="1:11" ht="14.1" customHeight="1" x14ac:dyDescent="0.2">
      <c r="A77" s="306">
        <v>92</v>
      </c>
      <c r="B77" s="307" t="s">
        <v>316</v>
      </c>
      <c r="C77" s="308"/>
      <c r="D77" s="113">
        <v>1.2912422112232673</v>
      </c>
      <c r="E77" s="115">
        <v>2781</v>
      </c>
      <c r="F77" s="114">
        <v>2801</v>
      </c>
      <c r="G77" s="114">
        <v>2784</v>
      </c>
      <c r="H77" s="114">
        <v>2703</v>
      </c>
      <c r="I77" s="140">
        <v>2675</v>
      </c>
      <c r="J77" s="115">
        <v>106</v>
      </c>
      <c r="K77" s="116">
        <v>3.9626168224299065</v>
      </c>
    </row>
    <row r="78" spans="1:11" ht="14.1" customHeight="1" x14ac:dyDescent="0.2">
      <c r="A78" s="306">
        <v>93</v>
      </c>
      <c r="B78" s="307" t="s">
        <v>317</v>
      </c>
      <c r="C78" s="308"/>
      <c r="D78" s="113">
        <v>0.19408099399184675</v>
      </c>
      <c r="E78" s="115">
        <v>418</v>
      </c>
      <c r="F78" s="114">
        <v>418</v>
      </c>
      <c r="G78" s="114">
        <v>435</v>
      </c>
      <c r="H78" s="114">
        <v>412</v>
      </c>
      <c r="I78" s="140">
        <v>430</v>
      </c>
      <c r="J78" s="115">
        <v>-12</v>
      </c>
      <c r="K78" s="116">
        <v>-2.7906976744186047</v>
      </c>
    </row>
    <row r="79" spans="1:11" ht="14.1" customHeight="1" x14ac:dyDescent="0.2">
      <c r="A79" s="306">
        <v>94</v>
      </c>
      <c r="B79" s="307" t="s">
        <v>318</v>
      </c>
      <c r="C79" s="308"/>
      <c r="D79" s="113">
        <v>0.25583403753470707</v>
      </c>
      <c r="E79" s="115">
        <v>551</v>
      </c>
      <c r="F79" s="114">
        <v>546</v>
      </c>
      <c r="G79" s="114">
        <v>550</v>
      </c>
      <c r="H79" s="114">
        <v>590</v>
      </c>
      <c r="I79" s="140">
        <v>555</v>
      </c>
      <c r="J79" s="115">
        <v>-4</v>
      </c>
      <c r="K79" s="116">
        <v>-0.72072072072072069</v>
      </c>
    </row>
    <row r="80" spans="1:11" ht="14.1" customHeight="1" x14ac:dyDescent="0.2">
      <c r="A80" s="306" t="s">
        <v>319</v>
      </c>
      <c r="B80" s="307" t="s">
        <v>320</v>
      </c>
      <c r="C80" s="308"/>
      <c r="D80" s="113">
        <v>3.250160186466333E-3</v>
      </c>
      <c r="E80" s="115">
        <v>7</v>
      </c>
      <c r="F80" s="114">
        <v>7</v>
      </c>
      <c r="G80" s="114">
        <v>7</v>
      </c>
      <c r="H80" s="114">
        <v>6</v>
      </c>
      <c r="I80" s="140">
        <v>5</v>
      </c>
      <c r="J80" s="115">
        <v>2</v>
      </c>
      <c r="K80" s="116">
        <v>40</v>
      </c>
    </row>
    <row r="81" spans="1:11" ht="14.1" customHeight="1" x14ac:dyDescent="0.2">
      <c r="A81" s="310" t="s">
        <v>321</v>
      </c>
      <c r="B81" s="311" t="s">
        <v>224</v>
      </c>
      <c r="C81" s="312"/>
      <c r="D81" s="125">
        <v>0.21543918950291122</v>
      </c>
      <c r="E81" s="143">
        <v>464</v>
      </c>
      <c r="F81" s="144">
        <v>458</v>
      </c>
      <c r="G81" s="144">
        <v>444</v>
      </c>
      <c r="H81" s="144">
        <v>411</v>
      </c>
      <c r="I81" s="145">
        <v>413</v>
      </c>
      <c r="J81" s="143">
        <v>51</v>
      </c>
      <c r="K81" s="146">
        <v>12.348668280871671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53738</v>
      </c>
      <c r="E12" s="114">
        <v>55873</v>
      </c>
      <c r="F12" s="114">
        <v>55756</v>
      </c>
      <c r="G12" s="114">
        <v>56634</v>
      </c>
      <c r="H12" s="140">
        <v>55256</v>
      </c>
      <c r="I12" s="115">
        <v>-1518</v>
      </c>
      <c r="J12" s="116">
        <v>-2.7472129723468943</v>
      </c>
      <c r="K12"/>
      <c r="L12"/>
      <c r="M12"/>
      <c r="N12"/>
      <c r="O12"/>
      <c r="P12"/>
    </row>
    <row r="13" spans="1:16" s="110" customFormat="1" ht="14.45" customHeight="1" x14ac:dyDescent="0.2">
      <c r="A13" s="120" t="s">
        <v>105</v>
      </c>
      <c r="B13" s="119" t="s">
        <v>106</v>
      </c>
      <c r="C13" s="113">
        <v>40.046149838103389</v>
      </c>
      <c r="D13" s="115">
        <v>21520</v>
      </c>
      <c r="E13" s="114">
        <v>22211</v>
      </c>
      <c r="F13" s="114">
        <v>22233</v>
      </c>
      <c r="G13" s="114">
        <v>22498</v>
      </c>
      <c r="H13" s="140">
        <v>21944</v>
      </c>
      <c r="I13" s="115">
        <v>-424</v>
      </c>
      <c r="J13" s="116">
        <v>-1.9321910317170981</v>
      </c>
      <c r="K13"/>
      <c r="L13"/>
      <c r="M13"/>
      <c r="N13"/>
      <c r="O13"/>
      <c r="P13"/>
    </row>
    <row r="14" spans="1:16" s="110" customFormat="1" ht="14.45" customHeight="1" x14ac:dyDescent="0.2">
      <c r="A14" s="120"/>
      <c r="B14" s="119" t="s">
        <v>107</v>
      </c>
      <c r="C14" s="113">
        <v>59.953850161896611</v>
      </c>
      <c r="D14" s="115">
        <v>32218</v>
      </c>
      <c r="E14" s="114">
        <v>33662</v>
      </c>
      <c r="F14" s="114">
        <v>33523</v>
      </c>
      <c r="G14" s="114">
        <v>34136</v>
      </c>
      <c r="H14" s="140">
        <v>33312</v>
      </c>
      <c r="I14" s="115">
        <v>-1094</v>
      </c>
      <c r="J14" s="116">
        <v>-3.2841018251681078</v>
      </c>
      <c r="K14"/>
      <c r="L14"/>
      <c r="M14"/>
      <c r="N14"/>
      <c r="O14"/>
      <c r="P14"/>
    </row>
    <row r="15" spans="1:16" s="110" customFormat="1" ht="14.45" customHeight="1" x14ac:dyDescent="0.2">
      <c r="A15" s="118" t="s">
        <v>105</v>
      </c>
      <c r="B15" s="121" t="s">
        <v>108</v>
      </c>
      <c r="C15" s="113">
        <v>18.409691466001711</v>
      </c>
      <c r="D15" s="115">
        <v>9893</v>
      </c>
      <c r="E15" s="114">
        <v>10760</v>
      </c>
      <c r="F15" s="114">
        <v>10499</v>
      </c>
      <c r="G15" s="114">
        <v>11108</v>
      </c>
      <c r="H15" s="140">
        <v>10377</v>
      </c>
      <c r="I15" s="115">
        <v>-484</v>
      </c>
      <c r="J15" s="116">
        <v>-4.6641611255661557</v>
      </c>
      <c r="K15"/>
      <c r="L15"/>
      <c r="M15"/>
      <c r="N15"/>
      <c r="O15"/>
      <c r="P15"/>
    </row>
    <row r="16" spans="1:16" s="110" customFormat="1" ht="14.45" customHeight="1" x14ac:dyDescent="0.2">
      <c r="A16" s="118"/>
      <c r="B16" s="121" t="s">
        <v>109</v>
      </c>
      <c r="C16" s="113">
        <v>46.008411180170455</v>
      </c>
      <c r="D16" s="115">
        <v>24724</v>
      </c>
      <c r="E16" s="114">
        <v>25577</v>
      </c>
      <c r="F16" s="114">
        <v>25718</v>
      </c>
      <c r="G16" s="114">
        <v>26105</v>
      </c>
      <c r="H16" s="140">
        <v>25746</v>
      </c>
      <c r="I16" s="115">
        <v>-1022</v>
      </c>
      <c r="J16" s="116">
        <v>-3.9695486677542142</v>
      </c>
      <c r="K16"/>
      <c r="L16"/>
      <c r="M16"/>
      <c r="N16"/>
      <c r="O16"/>
      <c r="P16"/>
    </row>
    <row r="17" spans="1:16" s="110" customFormat="1" ht="14.45" customHeight="1" x14ac:dyDescent="0.2">
      <c r="A17" s="118"/>
      <c r="B17" s="121" t="s">
        <v>110</v>
      </c>
      <c r="C17" s="113">
        <v>18.975399158881984</v>
      </c>
      <c r="D17" s="115">
        <v>10197</v>
      </c>
      <c r="E17" s="114">
        <v>10418</v>
      </c>
      <c r="F17" s="114">
        <v>10495</v>
      </c>
      <c r="G17" s="114">
        <v>10488</v>
      </c>
      <c r="H17" s="140">
        <v>10436</v>
      </c>
      <c r="I17" s="115">
        <v>-239</v>
      </c>
      <c r="J17" s="116">
        <v>-2.2901494825603681</v>
      </c>
      <c r="K17"/>
      <c r="L17"/>
      <c r="M17"/>
      <c r="N17"/>
      <c r="O17"/>
      <c r="P17"/>
    </row>
    <row r="18" spans="1:16" s="110" customFormat="1" ht="14.45" customHeight="1" x14ac:dyDescent="0.2">
      <c r="A18" s="120"/>
      <c r="B18" s="121" t="s">
        <v>111</v>
      </c>
      <c r="C18" s="113">
        <v>16.60649819494585</v>
      </c>
      <c r="D18" s="115">
        <v>8924</v>
      </c>
      <c r="E18" s="114">
        <v>9118</v>
      </c>
      <c r="F18" s="114">
        <v>9044</v>
      </c>
      <c r="G18" s="114">
        <v>8933</v>
      </c>
      <c r="H18" s="140">
        <v>8697</v>
      </c>
      <c r="I18" s="115">
        <v>227</v>
      </c>
      <c r="J18" s="116">
        <v>2.6100954352075427</v>
      </c>
      <c r="K18"/>
      <c r="L18"/>
      <c r="M18"/>
      <c r="N18"/>
      <c r="O18"/>
      <c r="P18"/>
    </row>
    <row r="19" spans="1:16" s="110" customFormat="1" ht="14.45" customHeight="1" x14ac:dyDescent="0.2">
      <c r="A19" s="120"/>
      <c r="B19" s="121" t="s">
        <v>112</v>
      </c>
      <c r="C19" s="113">
        <v>1.572444080538911</v>
      </c>
      <c r="D19" s="115">
        <v>845</v>
      </c>
      <c r="E19" s="114">
        <v>894</v>
      </c>
      <c r="F19" s="114">
        <v>906</v>
      </c>
      <c r="G19" s="114">
        <v>805</v>
      </c>
      <c r="H19" s="140">
        <v>733</v>
      </c>
      <c r="I19" s="115">
        <v>112</v>
      </c>
      <c r="J19" s="116">
        <v>15.279672578444748</v>
      </c>
      <c r="K19"/>
      <c r="L19"/>
      <c r="M19"/>
      <c r="N19"/>
      <c r="O19"/>
      <c r="P19"/>
    </row>
    <row r="20" spans="1:16" s="110" customFormat="1" ht="14.45" customHeight="1" x14ac:dyDescent="0.2">
      <c r="A20" s="120" t="s">
        <v>113</v>
      </c>
      <c r="B20" s="119" t="s">
        <v>116</v>
      </c>
      <c r="C20" s="113">
        <v>91.030555658937814</v>
      </c>
      <c r="D20" s="115">
        <v>48918</v>
      </c>
      <c r="E20" s="114">
        <v>50956</v>
      </c>
      <c r="F20" s="114">
        <v>50883</v>
      </c>
      <c r="G20" s="114">
        <v>51700</v>
      </c>
      <c r="H20" s="140">
        <v>50557</v>
      </c>
      <c r="I20" s="115">
        <v>-1639</v>
      </c>
      <c r="J20" s="116">
        <v>-3.2418853966809738</v>
      </c>
      <c r="K20"/>
      <c r="L20"/>
      <c r="M20"/>
      <c r="N20"/>
      <c r="O20"/>
      <c r="P20"/>
    </row>
    <row r="21" spans="1:16" s="110" customFormat="1" ht="14.45" customHeight="1" x14ac:dyDescent="0.2">
      <c r="A21" s="123"/>
      <c r="B21" s="124" t="s">
        <v>117</v>
      </c>
      <c r="C21" s="125">
        <v>8.8466262235289737</v>
      </c>
      <c r="D21" s="143">
        <v>4754</v>
      </c>
      <c r="E21" s="144">
        <v>4852</v>
      </c>
      <c r="F21" s="144">
        <v>4808</v>
      </c>
      <c r="G21" s="144">
        <v>4855</v>
      </c>
      <c r="H21" s="145">
        <v>4627</v>
      </c>
      <c r="I21" s="143">
        <v>127</v>
      </c>
      <c r="J21" s="146">
        <v>2.7447590231251349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52302</v>
      </c>
      <c r="E56" s="114">
        <v>54378</v>
      </c>
      <c r="F56" s="114">
        <v>54195</v>
      </c>
      <c r="G56" s="114">
        <v>54988</v>
      </c>
      <c r="H56" s="140">
        <v>53906</v>
      </c>
      <c r="I56" s="115">
        <v>-1604</v>
      </c>
      <c r="J56" s="116">
        <v>-2.9755500315363781</v>
      </c>
      <c r="K56"/>
      <c r="L56"/>
      <c r="M56"/>
      <c r="N56"/>
      <c r="O56"/>
      <c r="P56"/>
    </row>
    <row r="57" spans="1:16" s="110" customFormat="1" ht="14.45" customHeight="1" x14ac:dyDescent="0.2">
      <c r="A57" s="120" t="s">
        <v>105</v>
      </c>
      <c r="B57" s="119" t="s">
        <v>106</v>
      </c>
      <c r="C57" s="113">
        <v>39.832128790486024</v>
      </c>
      <c r="D57" s="115">
        <v>20833</v>
      </c>
      <c r="E57" s="114">
        <v>21490</v>
      </c>
      <c r="F57" s="114">
        <v>21458</v>
      </c>
      <c r="G57" s="114">
        <v>21700</v>
      </c>
      <c r="H57" s="140">
        <v>21321</v>
      </c>
      <c r="I57" s="115">
        <v>-488</v>
      </c>
      <c r="J57" s="116">
        <v>-2.2888232259274894</v>
      </c>
    </row>
    <row r="58" spans="1:16" s="110" customFormat="1" ht="14.45" customHeight="1" x14ac:dyDescent="0.2">
      <c r="A58" s="120"/>
      <c r="B58" s="119" t="s">
        <v>107</v>
      </c>
      <c r="C58" s="113">
        <v>60.167871209513976</v>
      </c>
      <c r="D58" s="115">
        <v>31469</v>
      </c>
      <c r="E58" s="114">
        <v>32888</v>
      </c>
      <c r="F58" s="114">
        <v>32737</v>
      </c>
      <c r="G58" s="114">
        <v>33288</v>
      </c>
      <c r="H58" s="140">
        <v>32585</v>
      </c>
      <c r="I58" s="115">
        <v>-1116</v>
      </c>
      <c r="J58" s="116">
        <v>-3.4248887524934788</v>
      </c>
    </row>
    <row r="59" spans="1:16" s="110" customFormat="1" ht="14.45" customHeight="1" x14ac:dyDescent="0.2">
      <c r="A59" s="118" t="s">
        <v>105</v>
      </c>
      <c r="B59" s="121" t="s">
        <v>108</v>
      </c>
      <c r="C59" s="113">
        <v>18.569079576306834</v>
      </c>
      <c r="D59" s="115">
        <v>9712</v>
      </c>
      <c r="E59" s="114">
        <v>10487</v>
      </c>
      <c r="F59" s="114">
        <v>10283</v>
      </c>
      <c r="G59" s="114">
        <v>10803</v>
      </c>
      <c r="H59" s="140">
        <v>10287</v>
      </c>
      <c r="I59" s="115">
        <v>-575</v>
      </c>
      <c r="J59" s="116">
        <v>-5.5895790803927285</v>
      </c>
    </row>
    <row r="60" spans="1:16" s="110" customFormat="1" ht="14.45" customHeight="1" x14ac:dyDescent="0.2">
      <c r="A60" s="118"/>
      <c r="B60" s="121" t="s">
        <v>109</v>
      </c>
      <c r="C60" s="113">
        <v>46.334748193185732</v>
      </c>
      <c r="D60" s="115">
        <v>24234</v>
      </c>
      <c r="E60" s="114">
        <v>25114</v>
      </c>
      <c r="F60" s="114">
        <v>25166</v>
      </c>
      <c r="G60" s="114">
        <v>25546</v>
      </c>
      <c r="H60" s="140">
        <v>25266</v>
      </c>
      <c r="I60" s="115">
        <v>-1032</v>
      </c>
      <c r="J60" s="116">
        <v>-4.0845404891949659</v>
      </c>
    </row>
    <row r="61" spans="1:16" s="110" customFormat="1" ht="14.45" customHeight="1" x14ac:dyDescent="0.2">
      <c r="A61" s="118"/>
      <c r="B61" s="121" t="s">
        <v>110</v>
      </c>
      <c r="C61" s="113">
        <v>18.756452908110589</v>
      </c>
      <c r="D61" s="115">
        <v>9810</v>
      </c>
      <c r="E61" s="114">
        <v>10057</v>
      </c>
      <c r="F61" s="114">
        <v>10119</v>
      </c>
      <c r="G61" s="114">
        <v>10087</v>
      </c>
      <c r="H61" s="140">
        <v>10027</v>
      </c>
      <c r="I61" s="115">
        <v>-217</v>
      </c>
      <c r="J61" s="116">
        <v>-2.1641567767029022</v>
      </c>
    </row>
    <row r="62" spans="1:16" s="110" customFormat="1" ht="14.45" customHeight="1" x14ac:dyDescent="0.2">
      <c r="A62" s="120"/>
      <c r="B62" s="121" t="s">
        <v>111</v>
      </c>
      <c r="C62" s="113">
        <v>16.339719322396849</v>
      </c>
      <c r="D62" s="115">
        <v>8546</v>
      </c>
      <c r="E62" s="114">
        <v>8720</v>
      </c>
      <c r="F62" s="114">
        <v>8627</v>
      </c>
      <c r="G62" s="114">
        <v>8552</v>
      </c>
      <c r="H62" s="140">
        <v>8326</v>
      </c>
      <c r="I62" s="115">
        <v>220</v>
      </c>
      <c r="J62" s="116">
        <v>2.6423252462166706</v>
      </c>
    </row>
    <row r="63" spans="1:16" s="110" customFormat="1" ht="14.45" customHeight="1" x14ac:dyDescent="0.2">
      <c r="A63" s="120"/>
      <c r="B63" s="121" t="s">
        <v>112</v>
      </c>
      <c r="C63" s="113">
        <v>1.5544338648617644</v>
      </c>
      <c r="D63" s="115">
        <v>813</v>
      </c>
      <c r="E63" s="114">
        <v>862</v>
      </c>
      <c r="F63" s="114">
        <v>846</v>
      </c>
      <c r="G63" s="114">
        <v>762</v>
      </c>
      <c r="H63" s="140">
        <v>692</v>
      </c>
      <c r="I63" s="115">
        <v>121</v>
      </c>
      <c r="J63" s="116">
        <v>17.485549132947977</v>
      </c>
    </row>
    <row r="64" spans="1:16" s="110" customFormat="1" ht="14.45" customHeight="1" x14ac:dyDescent="0.2">
      <c r="A64" s="120" t="s">
        <v>113</v>
      </c>
      <c r="B64" s="119" t="s">
        <v>116</v>
      </c>
      <c r="C64" s="113">
        <v>90.849298305992122</v>
      </c>
      <c r="D64" s="115">
        <v>47516</v>
      </c>
      <c r="E64" s="114">
        <v>49456</v>
      </c>
      <c r="F64" s="114">
        <v>49353</v>
      </c>
      <c r="G64" s="114">
        <v>50091</v>
      </c>
      <c r="H64" s="140">
        <v>49167</v>
      </c>
      <c r="I64" s="115">
        <v>-1651</v>
      </c>
      <c r="J64" s="116">
        <v>-3.3579433359773834</v>
      </c>
    </row>
    <row r="65" spans="1:10" s="110" customFormat="1" ht="14.45" customHeight="1" x14ac:dyDescent="0.2">
      <c r="A65" s="123"/>
      <c r="B65" s="124" t="s">
        <v>117</v>
      </c>
      <c r="C65" s="125">
        <v>9.0321593820504003</v>
      </c>
      <c r="D65" s="143">
        <v>4724</v>
      </c>
      <c r="E65" s="144">
        <v>4860</v>
      </c>
      <c r="F65" s="144">
        <v>4782</v>
      </c>
      <c r="G65" s="144">
        <v>4824</v>
      </c>
      <c r="H65" s="145">
        <v>4671</v>
      </c>
      <c r="I65" s="143">
        <v>53</v>
      </c>
      <c r="J65" s="146">
        <v>1.1346606722329267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53738</v>
      </c>
      <c r="G11" s="114">
        <v>55873</v>
      </c>
      <c r="H11" s="114">
        <v>55756</v>
      </c>
      <c r="I11" s="114">
        <v>56634</v>
      </c>
      <c r="J11" s="140">
        <v>55256</v>
      </c>
      <c r="K11" s="114">
        <v>-1518</v>
      </c>
      <c r="L11" s="116">
        <v>-2.7472129723468943</v>
      </c>
    </row>
    <row r="12" spans="1:17" s="110" customFormat="1" ht="24" customHeight="1" x14ac:dyDescent="0.2">
      <c r="A12" s="604" t="s">
        <v>185</v>
      </c>
      <c r="B12" s="605"/>
      <c r="C12" s="605"/>
      <c r="D12" s="606"/>
      <c r="E12" s="113">
        <v>40.046149838103389</v>
      </c>
      <c r="F12" s="115">
        <v>21520</v>
      </c>
      <c r="G12" s="114">
        <v>22211</v>
      </c>
      <c r="H12" s="114">
        <v>22233</v>
      </c>
      <c r="I12" s="114">
        <v>22498</v>
      </c>
      <c r="J12" s="140">
        <v>21944</v>
      </c>
      <c r="K12" s="114">
        <v>-424</v>
      </c>
      <c r="L12" s="116">
        <v>-1.9321910317170981</v>
      </c>
    </row>
    <row r="13" spans="1:17" s="110" customFormat="1" ht="15" customHeight="1" x14ac:dyDescent="0.2">
      <c r="A13" s="120"/>
      <c r="B13" s="612" t="s">
        <v>107</v>
      </c>
      <c r="C13" s="612"/>
      <c r="E13" s="113">
        <v>59.953850161896611</v>
      </c>
      <c r="F13" s="115">
        <v>32218</v>
      </c>
      <c r="G13" s="114">
        <v>33662</v>
      </c>
      <c r="H13" s="114">
        <v>33523</v>
      </c>
      <c r="I13" s="114">
        <v>34136</v>
      </c>
      <c r="J13" s="140">
        <v>33312</v>
      </c>
      <c r="K13" s="114">
        <v>-1094</v>
      </c>
      <c r="L13" s="116">
        <v>-3.2841018251681078</v>
      </c>
    </row>
    <row r="14" spans="1:17" s="110" customFormat="1" ht="22.5" customHeight="1" x14ac:dyDescent="0.2">
      <c r="A14" s="604" t="s">
        <v>186</v>
      </c>
      <c r="B14" s="605"/>
      <c r="C14" s="605"/>
      <c r="D14" s="606"/>
      <c r="E14" s="113">
        <v>18.409691466001711</v>
      </c>
      <c r="F14" s="115">
        <v>9893</v>
      </c>
      <c r="G14" s="114">
        <v>10760</v>
      </c>
      <c r="H14" s="114">
        <v>10499</v>
      </c>
      <c r="I14" s="114">
        <v>11108</v>
      </c>
      <c r="J14" s="140">
        <v>10377</v>
      </c>
      <c r="K14" s="114">
        <v>-484</v>
      </c>
      <c r="L14" s="116">
        <v>-4.6641611255661557</v>
      </c>
    </row>
    <row r="15" spans="1:17" s="110" customFormat="1" ht="15" customHeight="1" x14ac:dyDescent="0.2">
      <c r="A15" s="120"/>
      <c r="B15" s="119"/>
      <c r="C15" s="258" t="s">
        <v>106</v>
      </c>
      <c r="E15" s="113">
        <v>43.576266046699686</v>
      </c>
      <c r="F15" s="115">
        <v>4311</v>
      </c>
      <c r="G15" s="114">
        <v>4584</v>
      </c>
      <c r="H15" s="114">
        <v>4504</v>
      </c>
      <c r="I15" s="114">
        <v>4751</v>
      </c>
      <c r="J15" s="140">
        <v>4498</v>
      </c>
      <c r="K15" s="114">
        <v>-187</v>
      </c>
      <c r="L15" s="116">
        <v>-4.157403290351267</v>
      </c>
    </row>
    <row r="16" spans="1:17" s="110" customFormat="1" ht="15" customHeight="1" x14ac:dyDescent="0.2">
      <c r="A16" s="120"/>
      <c r="B16" s="119"/>
      <c r="C16" s="258" t="s">
        <v>107</v>
      </c>
      <c r="E16" s="113">
        <v>56.423733953300314</v>
      </c>
      <c r="F16" s="115">
        <v>5582</v>
      </c>
      <c r="G16" s="114">
        <v>6176</v>
      </c>
      <c r="H16" s="114">
        <v>5995</v>
      </c>
      <c r="I16" s="114">
        <v>6357</v>
      </c>
      <c r="J16" s="140">
        <v>5879</v>
      </c>
      <c r="K16" s="114">
        <v>-297</v>
      </c>
      <c r="L16" s="116">
        <v>-5.0518795713556726</v>
      </c>
    </row>
    <row r="17" spans="1:12" s="110" customFormat="1" ht="15" customHeight="1" x14ac:dyDescent="0.2">
      <c r="A17" s="120"/>
      <c r="B17" s="121" t="s">
        <v>109</v>
      </c>
      <c r="C17" s="258"/>
      <c r="E17" s="113">
        <v>46.008411180170455</v>
      </c>
      <c r="F17" s="115">
        <v>24724</v>
      </c>
      <c r="G17" s="114">
        <v>25577</v>
      </c>
      <c r="H17" s="114">
        <v>25718</v>
      </c>
      <c r="I17" s="114">
        <v>26105</v>
      </c>
      <c r="J17" s="140">
        <v>25746</v>
      </c>
      <c r="K17" s="114">
        <v>-1022</v>
      </c>
      <c r="L17" s="116">
        <v>-3.9695486677542142</v>
      </c>
    </row>
    <row r="18" spans="1:12" s="110" customFormat="1" ht="15" customHeight="1" x14ac:dyDescent="0.2">
      <c r="A18" s="120"/>
      <c r="B18" s="119"/>
      <c r="C18" s="258" t="s">
        <v>106</v>
      </c>
      <c r="E18" s="113">
        <v>37.287655719139295</v>
      </c>
      <c r="F18" s="115">
        <v>9219</v>
      </c>
      <c r="G18" s="114">
        <v>9461</v>
      </c>
      <c r="H18" s="114">
        <v>9513</v>
      </c>
      <c r="I18" s="114">
        <v>9571</v>
      </c>
      <c r="J18" s="140">
        <v>9398</v>
      </c>
      <c r="K18" s="114">
        <v>-179</v>
      </c>
      <c r="L18" s="116">
        <v>-1.9046605660778888</v>
      </c>
    </row>
    <row r="19" spans="1:12" s="110" customFormat="1" ht="15" customHeight="1" x14ac:dyDescent="0.2">
      <c r="A19" s="120"/>
      <c r="B19" s="119"/>
      <c r="C19" s="258" t="s">
        <v>107</v>
      </c>
      <c r="E19" s="113">
        <v>62.712344280860705</v>
      </c>
      <c r="F19" s="115">
        <v>15505</v>
      </c>
      <c r="G19" s="114">
        <v>16116</v>
      </c>
      <c r="H19" s="114">
        <v>16205</v>
      </c>
      <c r="I19" s="114">
        <v>16534</v>
      </c>
      <c r="J19" s="140">
        <v>16348</v>
      </c>
      <c r="K19" s="114">
        <v>-843</v>
      </c>
      <c r="L19" s="116">
        <v>-5.1565940787863962</v>
      </c>
    </row>
    <row r="20" spans="1:12" s="110" customFormat="1" ht="15" customHeight="1" x14ac:dyDescent="0.2">
      <c r="A20" s="120"/>
      <c r="B20" s="121" t="s">
        <v>110</v>
      </c>
      <c r="C20" s="258"/>
      <c r="E20" s="113">
        <v>18.975399158881984</v>
      </c>
      <c r="F20" s="115">
        <v>10197</v>
      </c>
      <c r="G20" s="114">
        <v>10418</v>
      </c>
      <c r="H20" s="114">
        <v>10495</v>
      </c>
      <c r="I20" s="114">
        <v>10488</v>
      </c>
      <c r="J20" s="140">
        <v>10436</v>
      </c>
      <c r="K20" s="114">
        <v>-239</v>
      </c>
      <c r="L20" s="116">
        <v>-2.2901494825603681</v>
      </c>
    </row>
    <row r="21" spans="1:12" s="110" customFormat="1" ht="15" customHeight="1" x14ac:dyDescent="0.2">
      <c r="A21" s="120"/>
      <c r="B21" s="119"/>
      <c r="C21" s="258" t="s">
        <v>106</v>
      </c>
      <c r="E21" s="113">
        <v>32.097675786996177</v>
      </c>
      <c r="F21" s="115">
        <v>3273</v>
      </c>
      <c r="G21" s="114">
        <v>3361</v>
      </c>
      <c r="H21" s="114">
        <v>3429</v>
      </c>
      <c r="I21" s="114">
        <v>3435</v>
      </c>
      <c r="J21" s="140">
        <v>3453</v>
      </c>
      <c r="K21" s="114">
        <v>-180</v>
      </c>
      <c r="L21" s="116">
        <v>-5.2128583840139013</v>
      </c>
    </row>
    <row r="22" spans="1:12" s="110" customFormat="1" ht="15" customHeight="1" x14ac:dyDescent="0.2">
      <c r="A22" s="120"/>
      <c r="B22" s="119"/>
      <c r="C22" s="258" t="s">
        <v>107</v>
      </c>
      <c r="E22" s="113">
        <v>67.902324213003823</v>
      </c>
      <c r="F22" s="115">
        <v>6924</v>
      </c>
      <c r="G22" s="114">
        <v>7057</v>
      </c>
      <c r="H22" s="114">
        <v>7066</v>
      </c>
      <c r="I22" s="114">
        <v>7053</v>
      </c>
      <c r="J22" s="140">
        <v>6983</v>
      </c>
      <c r="K22" s="114">
        <v>-59</v>
      </c>
      <c r="L22" s="116">
        <v>-0.84490906487183159</v>
      </c>
    </row>
    <row r="23" spans="1:12" s="110" customFormat="1" ht="15" customHeight="1" x14ac:dyDescent="0.2">
      <c r="A23" s="120"/>
      <c r="B23" s="121" t="s">
        <v>111</v>
      </c>
      <c r="C23" s="258"/>
      <c r="E23" s="113">
        <v>16.60649819494585</v>
      </c>
      <c r="F23" s="115">
        <v>8924</v>
      </c>
      <c r="G23" s="114">
        <v>9118</v>
      </c>
      <c r="H23" s="114">
        <v>9044</v>
      </c>
      <c r="I23" s="114">
        <v>8933</v>
      </c>
      <c r="J23" s="140">
        <v>8697</v>
      </c>
      <c r="K23" s="114">
        <v>227</v>
      </c>
      <c r="L23" s="116">
        <v>2.6100954352075427</v>
      </c>
    </row>
    <row r="24" spans="1:12" s="110" customFormat="1" ht="15" customHeight="1" x14ac:dyDescent="0.2">
      <c r="A24" s="120"/>
      <c r="B24" s="119"/>
      <c r="C24" s="258" t="s">
        <v>106</v>
      </c>
      <c r="E24" s="113">
        <v>52.857463021066785</v>
      </c>
      <c r="F24" s="115">
        <v>4717</v>
      </c>
      <c r="G24" s="114">
        <v>4805</v>
      </c>
      <c r="H24" s="114">
        <v>4787</v>
      </c>
      <c r="I24" s="114">
        <v>4741</v>
      </c>
      <c r="J24" s="140">
        <v>4595</v>
      </c>
      <c r="K24" s="114">
        <v>122</v>
      </c>
      <c r="L24" s="116">
        <v>2.6550598476605005</v>
      </c>
    </row>
    <row r="25" spans="1:12" s="110" customFormat="1" ht="15" customHeight="1" x14ac:dyDescent="0.2">
      <c r="A25" s="120"/>
      <c r="B25" s="119"/>
      <c r="C25" s="258" t="s">
        <v>107</v>
      </c>
      <c r="E25" s="113">
        <v>47.142536978933215</v>
      </c>
      <c r="F25" s="115">
        <v>4207</v>
      </c>
      <c r="G25" s="114">
        <v>4313</v>
      </c>
      <c r="H25" s="114">
        <v>4257</v>
      </c>
      <c r="I25" s="114">
        <v>4192</v>
      </c>
      <c r="J25" s="140">
        <v>4102</v>
      </c>
      <c r="K25" s="114">
        <v>105</v>
      </c>
      <c r="L25" s="116">
        <v>2.5597269624573378</v>
      </c>
    </row>
    <row r="26" spans="1:12" s="110" customFormat="1" ht="15" customHeight="1" x14ac:dyDescent="0.2">
      <c r="A26" s="120"/>
      <c r="C26" s="121" t="s">
        <v>187</v>
      </c>
      <c r="D26" s="110" t="s">
        <v>188</v>
      </c>
      <c r="E26" s="113">
        <v>1.572444080538911</v>
      </c>
      <c r="F26" s="115">
        <v>845</v>
      </c>
      <c r="G26" s="114">
        <v>894</v>
      </c>
      <c r="H26" s="114">
        <v>906</v>
      </c>
      <c r="I26" s="114">
        <v>805</v>
      </c>
      <c r="J26" s="140">
        <v>733</v>
      </c>
      <c r="K26" s="114">
        <v>112</v>
      </c>
      <c r="L26" s="116">
        <v>15.279672578444748</v>
      </c>
    </row>
    <row r="27" spans="1:12" s="110" customFormat="1" ht="15" customHeight="1" x14ac:dyDescent="0.2">
      <c r="A27" s="120"/>
      <c r="B27" s="119"/>
      <c r="D27" s="259" t="s">
        <v>106</v>
      </c>
      <c r="E27" s="113">
        <v>48.402366863905328</v>
      </c>
      <c r="F27" s="115">
        <v>409</v>
      </c>
      <c r="G27" s="114">
        <v>441</v>
      </c>
      <c r="H27" s="114">
        <v>448</v>
      </c>
      <c r="I27" s="114">
        <v>404</v>
      </c>
      <c r="J27" s="140">
        <v>349</v>
      </c>
      <c r="K27" s="114">
        <v>60</v>
      </c>
      <c r="L27" s="116">
        <v>17.191977077363898</v>
      </c>
    </row>
    <row r="28" spans="1:12" s="110" customFormat="1" ht="15" customHeight="1" x14ac:dyDescent="0.2">
      <c r="A28" s="120"/>
      <c r="B28" s="119"/>
      <c r="D28" s="259" t="s">
        <v>107</v>
      </c>
      <c r="E28" s="113">
        <v>51.597633136094672</v>
      </c>
      <c r="F28" s="115">
        <v>436</v>
      </c>
      <c r="G28" s="114">
        <v>453</v>
      </c>
      <c r="H28" s="114">
        <v>458</v>
      </c>
      <c r="I28" s="114">
        <v>401</v>
      </c>
      <c r="J28" s="140">
        <v>384</v>
      </c>
      <c r="K28" s="114">
        <v>52</v>
      </c>
      <c r="L28" s="116">
        <v>13.541666666666666</v>
      </c>
    </row>
    <row r="29" spans="1:12" s="110" customFormat="1" ht="24" customHeight="1" x14ac:dyDescent="0.2">
      <c r="A29" s="604" t="s">
        <v>189</v>
      </c>
      <c r="B29" s="605"/>
      <c r="C29" s="605"/>
      <c r="D29" s="606"/>
      <c r="E29" s="113">
        <v>91.030555658937814</v>
      </c>
      <c r="F29" s="115">
        <v>48918</v>
      </c>
      <c r="G29" s="114">
        <v>50956</v>
      </c>
      <c r="H29" s="114">
        <v>50883</v>
      </c>
      <c r="I29" s="114">
        <v>51700</v>
      </c>
      <c r="J29" s="140">
        <v>50557</v>
      </c>
      <c r="K29" s="114">
        <v>-1639</v>
      </c>
      <c r="L29" s="116">
        <v>-3.2418853966809738</v>
      </c>
    </row>
    <row r="30" spans="1:12" s="110" customFormat="1" ht="15" customHeight="1" x14ac:dyDescent="0.2">
      <c r="A30" s="120"/>
      <c r="B30" s="119"/>
      <c r="C30" s="258" t="s">
        <v>106</v>
      </c>
      <c r="E30" s="113">
        <v>39.72157488041212</v>
      </c>
      <c r="F30" s="115">
        <v>19431</v>
      </c>
      <c r="G30" s="114">
        <v>20110</v>
      </c>
      <c r="H30" s="114">
        <v>20118</v>
      </c>
      <c r="I30" s="114">
        <v>20376</v>
      </c>
      <c r="J30" s="140">
        <v>19948</v>
      </c>
      <c r="K30" s="114">
        <v>-517</v>
      </c>
      <c r="L30" s="116">
        <v>-2.5917385201523961</v>
      </c>
    </row>
    <row r="31" spans="1:12" s="110" customFormat="1" ht="15" customHeight="1" x14ac:dyDescent="0.2">
      <c r="A31" s="120"/>
      <c r="B31" s="119"/>
      <c r="C31" s="258" t="s">
        <v>107</v>
      </c>
      <c r="E31" s="113">
        <v>60.27842511958788</v>
      </c>
      <c r="F31" s="115">
        <v>29487</v>
      </c>
      <c r="G31" s="114">
        <v>30846</v>
      </c>
      <c r="H31" s="114">
        <v>30765</v>
      </c>
      <c r="I31" s="114">
        <v>31324</v>
      </c>
      <c r="J31" s="140">
        <v>30609</v>
      </c>
      <c r="K31" s="114">
        <v>-1122</v>
      </c>
      <c r="L31" s="116">
        <v>-3.665588552386553</v>
      </c>
    </row>
    <row r="32" spans="1:12" s="110" customFormat="1" ht="15" customHeight="1" x14ac:dyDescent="0.2">
      <c r="A32" s="120"/>
      <c r="B32" s="119" t="s">
        <v>117</v>
      </c>
      <c r="C32" s="258"/>
      <c r="E32" s="113">
        <v>8.8466262235289737</v>
      </c>
      <c r="F32" s="114">
        <v>4754</v>
      </c>
      <c r="G32" s="114">
        <v>4852</v>
      </c>
      <c r="H32" s="114">
        <v>4808</v>
      </c>
      <c r="I32" s="114">
        <v>4855</v>
      </c>
      <c r="J32" s="140">
        <v>4627</v>
      </c>
      <c r="K32" s="114">
        <v>127</v>
      </c>
      <c r="L32" s="116">
        <v>2.7447590231251349</v>
      </c>
    </row>
    <row r="33" spans="1:12" s="110" customFormat="1" ht="15" customHeight="1" x14ac:dyDescent="0.2">
      <c r="A33" s="120"/>
      <c r="B33" s="119"/>
      <c r="C33" s="258" t="s">
        <v>106</v>
      </c>
      <c r="E33" s="113">
        <v>43.563315103071098</v>
      </c>
      <c r="F33" s="114">
        <v>2071</v>
      </c>
      <c r="G33" s="114">
        <v>2086</v>
      </c>
      <c r="H33" s="114">
        <v>2103</v>
      </c>
      <c r="I33" s="114">
        <v>2110</v>
      </c>
      <c r="J33" s="140">
        <v>1982</v>
      </c>
      <c r="K33" s="114">
        <v>89</v>
      </c>
      <c r="L33" s="116">
        <v>4.4904137235116046</v>
      </c>
    </row>
    <row r="34" spans="1:12" s="110" customFormat="1" ht="15" customHeight="1" x14ac:dyDescent="0.2">
      <c r="A34" s="120"/>
      <c r="B34" s="119"/>
      <c r="C34" s="258" t="s">
        <v>107</v>
      </c>
      <c r="E34" s="113">
        <v>56.436684896928902</v>
      </c>
      <c r="F34" s="114">
        <v>2683</v>
      </c>
      <c r="G34" s="114">
        <v>2766</v>
      </c>
      <c r="H34" s="114">
        <v>2705</v>
      </c>
      <c r="I34" s="114">
        <v>2745</v>
      </c>
      <c r="J34" s="140">
        <v>2645</v>
      </c>
      <c r="K34" s="114">
        <v>38</v>
      </c>
      <c r="L34" s="116">
        <v>1.4366729678638941</v>
      </c>
    </row>
    <row r="35" spans="1:12" s="110" customFormat="1" ht="24" customHeight="1" x14ac:dyDescent="0.2">
      <c r="A35" s="604" t="s">
        <v>192</v>
      </c>
      <c r="B35" s="605"/>
      <c r="C35" s="605"/>
      <c r="D35" s="606"/>
      <c r="E35" s="113">
        <v>20.523651792027987</v>
      </c>
      <c r="F35" s="114">
        <v>11029</v>
      </c>
      <c r="G35" s="114">
        <v>11672</v>
      </c>
      <c r="H35" s="114">
        <v>11469</v>
      </c>
      <c r="I35" s="114">
        <v>12082</v>
      </c>
      <c r="J35" s="114">
        <v>11351</v>
      </c>
      <c r="K35" s="318">
        <v>-322</v>
      </c>
      <c r="L35" s="319">
        <v>-2.8367544709717207</v>
      </c>
    </row>
    <row r="36" spans="1:12" s="110" customFormat="1" ht="15" customHeight="1" x14ac:dyDescent="0.2">
      <c r="A36" s="120"/>
      <c r="B36" s="119"/>
      <c r="C36" s="258" t="s">
        <v>106</v>
      </c>
      <c r="E36" s="113">
        <v>39.06065826457521</v>
      </c>
      <c r="F36" s="114">
        <v>4308</v>
      </c>
      <c r="G36" s="114">
        <v>4487</v>
      </c>
      <c r="H36" s="114">
        <v>4479</v>
      </c>
      <c r="I36" s="114">
        <v>4741</v>
      </c>
      <c r="J36" s="114">
        <v>4431</v>
      </c>
      <c r="K36" s="318">
        <v>-123</v>
      </c>
      <c r="L36" s="116">
        <v>-2.7758970886932972</v>
      </c>
    </row>
    <row r="37" spans="1:12" s="110" customFormat="1" ht="15" customHeight="1" x14ac:dyDescent="0.2">
      <c r="A37" s="120"/>
      <c r="B37" s="119"/>
      <c r="C37" s="258" t="s">
        <v>107</v>
      </c>
      <c r="E37" s="113">
        <v>60.93934173542479</v>
      </c>
      <c r="F37" s="114">
        <v>6721</v>
      </c>
      <c r="G37" s="114">
        <v>7185</v>
      </c>
      <c r="H37" s="114">
        <v>6990</v>
      </c>
      <c r="I37" s="114">
        <v>7341</v>
      </c>
      <c r="J37" s="140">
        <v>6920</v>
      </c>
      <c r="K37" s="114">
        <v>-199</v>
      </c>
      <c r="L37" s="116">
        <v>-2.8757225433526012</v>
      </c>
    </row>
    <row r="38" spans="1:12" s="110" customFormat="1" ht="15" customHeight="1" x14ac:dyDescent="0.2">
      <c r="A38" s="120"/>
      <c r="B38" s="119" t="s">
        <v>329</v>
      </c>
      <c r="C38" s="258"/>
      <c r="E38" s="113">
        <v>56.786631433994565</v>
      </c>
      <c r="F38" s="114">
        <v>30516</v>
      </c>
      <c r="G38" s="114">
        <v>31389</v>
      </c>
      <c r="H38" s="114">
        <v>31504</v>
      </c>
      <c r="I38" s="114">
        <v>31544</v>
      </c>
      <c r="J38" s="140">
        <v>31042</v>
      </c>
      <c r="K38" s="114">
        <v>-526</v>
      </c>
      <c r="L38" s="116">
        <v>-1.6944784485535727</v>
      </c>
    </row>
    <row r="39" spans="1:12" s="110" customFormat="1" ht="15" customHeight="1" x14ac:dyDescent="0.2">
      <c r="A39" s="120"/>
      <c r="B39" s="119"/>
      <c r="C39" s="258" t="s">
        <v>106</v>
      </c>
      <c r="E39" s="113">
        <v>40.693406737449209</v>
      </c>
      <c r="F39" s="115">
        <v>12418</v>
      </c>
      <c r="G39" s="114">
        <v>12726</v>
      </c>
      <c r="H39" s="114">
        <v>12812</v>
      </c>
      <c r="I39" s="114">
        <v>12743</v>
      </c>
      <c r="J39" s="140">
        <v>12542</v>
      </c>
      <c r="K39" s="114">
        <v>-124</v>
      </c>
      <c r="L39" s="116">
        <v>-0.98867804177962049</v>
      </c>
    </row>
    <row r="40" spans="1:12" s="110" customFormat="1" ht="15" customHeight="1" x14ac:dyDescent="0.2">
      <c r="A40" s="120"/>
      <c r="B40" s="119"/>
      <c r="C40" s="258" t="s">
        <v>107</v>
      </c>
      <c r="E40" s="113">
        <v>59.306593262550791</v>
      </c>
      <c r="F40" s="115">
        <v>18098</v>
      </c>
      <c r="G40" s="114">
        <v>18663</v>
      </c>
      <c r="H40" s="114">
        <v>18692</v>
      </c>
      <c r="I40" s="114">
        <v>18801</v>
      </c>
      <c r="J40" s="140">
        <v>18500</v>
      </c>
      <c r="K40" s="114">
        <v>-402</v>
      </c>
      <c r="L40" s="116">
        <v>-2.172972972972973</v>
      </c>
    </row>
    <row r="41" spans="1:12" s="110" customFormat="1" ht="15" customHeight="1" x14ac:dyDescent="0.2">
      <c r="A41" s="120"/>
      <c r="B41" s="320" t="s">
        <v>516</v>
      </c>
      <c r="C41" s="258"/>
      <c r="E41" s="113">
        <v>9.2932375600133987</v>
      </c>
      <c r="F41" s="115">
        <v>4994</v>
      </c>
      <c r="G41" s="114">
        <v>5240</v>
      </c>
      <c r="H41" s="114">
        <v>5076</v>
      </c>
      <c r="I41" s="114">
        <v>5229</v>
      </c>
      <c r="J41" s="140">
        <v>4936</v>
      </c>
      <c r="K41" s="114">
        <v>58</v>
      </c>
      <c r="L41" s="116">
        <v>1.1750405186385737</v>
      </c>
    </row>
    <row r="42" spans="1:12" s="110" customFormat="1" ht="15" customHeight="1" x14ac:dyDescent="0.2">
      <c r="A42" s="120"/>
      <c r="B42" s="119"/>
      <c r="C42" s="268" t="s">
        <v>106</v>
      </c>
      <c r="D42" s="182"/>
      <c r="E42" s="113">
        <v>43.231878253904682</v>
      </c>
      <c r="F42" s="115">
        <v>2159</v>
      </c>
      <c r="G42" s="114">
        <v>2257</v>
      </c>
      <c r="H42" s="114">
        <v>2169</v>
      </c>
      <c r="I42" s="114">
        <v>2256</v>
      </c>
      <c r="J42" s="140">
        <v>2156</v>
      </c>
      <c r="K42" s="114">
        <v>3</v>
      </c>
      <c r="L42" s="116">
        <v>0.1391465677179963</v>
      </c>
    </row>
    <row r="43" spans="1:12" s="110" customFormat="1" ht="15" customHeight="1" x14ac:dyDescent="0.2">
      <c r="A43" s="120"/>
      <c r="B43" s="119"/>
      <c r="C43" s="268" t="s">
        <v>107</v>
      </c>
      <c r="D43" s="182"/>
      <c r="E43" s="113">
        <v>56.768121746095318</v>
      </c>
      <c r="F43" s="115">
        <v>2835</v>
      </c>
      <c r="G43" s="114">
        <v>2983</v>
      </c>
      <c r="H43" s="114">
        <v>2907</v>
      </c>
      <c r="I43" s="114">
        <v>2973</v>
      </c>
      <c r="J43" s="140">
        <v>2780</v>
      </c>
      <c r="K43" s="114">
        <v>55</v>
      </c>
      <c r="L43" s="116">
        <v>1.9784172661870503</v>
      </c>
    </row>
    <row r="44" spans="1:12" s="110" customFormat="1" ht="15" customHeight="1" x14ac:dyDescent="0.2">
      <c r="A44" s="120"/>
      <c r="B44" s="119" t="s">
        <v>205</v>
      </c>
      <c r="C44" s="268"/>
      <c r="D44" s="182"/>
      <c r="E44" s="113">
        <v>13.396479213964048</v>
      </c>
      <c r="F44" s="115">
        <v>7199</v>
      </c>
      <c r="G44" s="114">
        <v>7572</v>
      </c>
      <c r="H44" s="114">
        <v>7707</v>
      </c>
      <c r="I44" s="114">
        <v>7779</v>
      </c>
      <c r="J44" s="140">
        <v>7927</v>
      </c>
      <c r="K44" s="114">
        <v>-728</v>
      </c>
      <c r="L44" s="116">
        <v>-9.1838021950296458</v>
      </c>
    </row>
    <row r="45" spans="1:12" s="110" customFormat="1" ht="15" customHeight="1" x14ac:dyDescent="0.2">
      <c r="A45" s="120"/>
      <c r="B45" s="119"/>
      <c r="C45" s="268" t="s">
        <v>106</v>
      </c>
      <c r="D45" s="182"/>
      <c r="E45" s="113">
        <v>36.602305875816086</v>
      </c>
      <c r="F45" s="115">
        <v>2635</v>
      </c>
      <c r="G45" s="114">
        <v>2741</v>
      </c>
      <c r="H45" s="114">
        <v>2773</v>
      </c>
      <c r="I45" s="114">
        <v>2758</v>
      </c>
      <c r="J45" s="140">
        <v>2815</v>
      </c>
      <c r="K45" s="114">
        <v>-180</v>
      </c>
      <c r="L45" s="116">
        <v>-6.3943161634103021</v>
      </c>
    </row>
    <row r="46" spans="1:12" s="110" customFormat="1" ht="15" customHeight="1" x14ac:dyDescent="0.2">
      <c r="A46" s="123"/>
      <c r="B46" s="124"/>
      <c r="C46" s="260" t="s">
        <v>107</v>
      </c>
      <c r="D46" s="261"/>
      <c r="E46" s="125">
        <v>63.397694124183914</v>
      </c>
      <c r="F46" s="143">
        <v>4564</v>
      </c>
      <c r="G46" s="144">
        <v>4831</v>
      </c>
      <c r="H46" s="144">
        <v>4934</v>
      </c>
      <c r="I46" s="144">
        <v>5021</v>
      </c>
      <c r="J46" s="145">
        <v>5112</v>
      </c>
      <c r="K46" s="144">
        <v>-548</v>
      </c>
      <c r="L46" s="146">
        <v>-10.719874804381847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53738</v>
      </c>
      <c r="E11" s="114">
        <v>55873</v>
      </c>
      <c r="F11" s="114">
        <v>55756</v>
      </c>
      <c r="G11" s="114">
        <v>56634</v>
      </c>
      <c r="H11" s="140">
        <v>55256</v>
      </c>
      <c r="I11" s="115">
        <v>-1518</v>
      </c>
      <c r="J11" s="116">
        <v>-2.7472129723468943</v>
      </c>
    </row>
    <row r="12" spans="1:15" s="110" customFormat="1" ht="24.95" customHeight="1" x14ac:dyDescent="0.2">
      <c r="A12" s="193" t="s">
        <v>132</v>
      </c>
      <c r="B12" s="194" t="s">
        <v>133</v>
      </c>
      <c r="C12" s="113">
        <v>1.9278722691577654</v>
      </c>
      <c r="D12" s="115">
        <v>1036</v>
      </c>
      <c r="E12" s="114">
        <v>1014</v>
      </c>
      <c r="F12" s="114">
        <v>1066</v>
      </c>
      <c r="G12" s="114">
        <v>1038</v>
      </c>
      <c r="H12" s="140">
        <v>983</v>
      </c>
      <c r="I12" s="115">
        <v>53</v>
      </c>
      <c r="J12" s="116">
        <v>5.3916581892166837</v>
      </c>
    </row>
    <row r="13" spans="1:15" s="110" customFormat="1" ht="24.95" customHeight="1" x14ac:dyDescent="0.2">
      <c r="A13" s="193" t="s">
        <v>134</v>
      </c>
      <c r="B13" s="199" t="s">
        <v>214</v>
      </c>
      <c r="C13" s="113">
        <v>0.69038669098217276</v>
      </c>
      <c r="D13" s="115">
        <v>371</v>
      </c>
      <c r="E13" s="114">
        <v>374</v>
      </c>
      <c r="F13" s="114">
        <v>378</v>
      </c>
      <c r="G13" s="114">
        <v>377</v>
      </c>
      <c r="H13" s="140">
        <v>377</v>
      </c>
      <c r="I13" s="115">
        <v>-6</v>
      </c>
      <c r="J13" s="116">
        <v>-1.5915119363395225</v>
      </c>
    </row>
    <row r="14" spans="1:15" s="287" customFormat="1" ht="24.95" customHeight="1" x14ac:dyDescent="0.2">
      <c r="A14" s="193" t="s">
        <v>215</v>
      </c>
      <c r="B14" s="199" t="s">
        <v>137</v>
      </c>
      <c r="C14" s="113">
        <v>7.2090513230860847</v>
      </c>
      <c r="D14" s="115">
        <v>3874</v>
      </c>
      <c r="E14" s="114">
        <v>4024</v>
      </c>
      <c r="F14" s="114">
        <v>4144</v>
      </c>
      <c r="G14" s="114">
        <v>4174</v>
      </c>
      <c r="H14" s="140">
        <v>4098</v>
      </c>
      <c r="I14" s="115">
        <v>-224</v>
      </c>
      <c r="J14" s="116">
        <v>-5.4660810151293315</v>
      </c>
      <c r="K14" s="110"/>
      <c r="L14" s="110"/>
      <c r="M14" s="110"/>
      <c r="N14" s="110"/>
      <c r="O14" s="110"/>
    </row>
    <row r="15" spans="1:15" s="110" customFormat="1" ht="24.95" customHeight="1" x14ac:dyDescent="0.2">
      <c r="A15" s="193" t="s">
        <v>216</v>
      </c>
      <c r="B15" s="199" t="s">
        <v>217</v>
      </c>
      <c r="C15" s="113">
        <v>3.3681938293200342</v>
      </c>
      <c r="D15" s="115">
        <v>1810</v>
      </c>
      <c r="E15" s="114">
        <v>1910</v>
      </c>
      <c r="F15" s="114">
        <v>1962</v>
      </c>
      <c r="G15" s="114">
        <v>1984</v>
      </c>
      <c r="H15" s="140">
        <v>1936</v>
      </c>
      <c r="I15" s="115">
        <v>-126</v>
      </c>
      <c r="J15" s="116">
        <v>-6.5082644628099171</v>
      </c>
    </row>
    <row r="16" spans="1:15" s="287" customFormat="1" ht="24.95" customHeight="1" x14ac:dyDescent="0.2">
      <c r="A16" s="193" t="s">
        <v>218</v>
      </c>
      <c r="B16" s="199" t="s">
        <v>141</v>
      </c>
      <c r="C16" s="113">
        <v>2.811790539283189</v>
      </c>
      <c r="D16" s="115">
        <v>1511</v>
      </c>
      <c r="E16" s="114">
        <v>1552</v>
      </c>
      <c r="F16" s="114">
        <v>1592</v>
      </c>
      <c r="G16" s="114">
        <v>1617</v>
      </c>
      <c r="H16" s="140">
        <v>1599</v>
      </c>
      <c r="I16" s="115">
        <v>-88</v>
      </c>
      <c r="J16" s="116">
        <v>-5.5034396497811136</v>
      </c>
      <c r="K16" s="110"/>
      <c r="L16" s="110"/>
      <c r="M16" s="110"/>
      <c r="N16" s="110"/>
      <c r="O16" s="110"/>
    </row>
    <row r="17" spans="1:15" s="110" customFormat="1" ht="24.95" customHeight="1" x14ac:dyDescent="0.2">
      <c r="A17" s="193" t="s">
        <v>142</v>
      </c>
      <c r="B17" s="199" t="s">
        <v>220</v>
      </c>
      <c r="C17" s="113">
        <v>1.0290669544828612</v>
      </c>
      <c r="D17" s="115">
        <v>553</v>
      </c>
      <c r="E17" s="114">
        <v>562</v>
      </c>
      <c r="F17" s="114">
        <v>590</v>
      </c>
      <c r="G17" s="114">
        <v>573</v>
      </c>
      <c r="H17" s="140">
        <v>563</v>
      </c>
      <c r="I17" s="115">
        <v>-10</v>
      </c>
      <c r="J17" s="116">
        <v>-1.7761989342806395</v>
      </c>
    </row>
    <row r="18" spans="1:15" s="287" customFormat="1" ht="24.95" customHeight="1" x14ac:dyDescent="0.2">
      <c r="A18" s="201" t="s">
        <v>144</v>
      </c>
      <c r="B18" s="202" t="s">
        <v>145</v>
      </c>
      <c r="C18" s="113">
        <v>3.7720049127247015</v>
      </c>
      <c r="D18" s="115">
        <v>2027</v>
      </c>
      <c r="E18" s="114">
        <v>2001</v>
      </c>
      <c r="F18" s="114">
        <v>2046</v>
      </c>
      <c r="G18" s="114">
        <v>2029</v>
      </c>
      <c r="H18" s="140">
        <v>2030</v>
      </c>
      <c r="I18" s="115">
        <v>-3</v>
      </c>
      <c r="J18" s="116">
        <v>-0.14778325123152711</v>
      </c>
      <c r="K18" s="110"/>
      <c r="L18" s="110"/>
      <c r="M18" s="110"/>
      <c r="N18" s="110"/>
      <c r="O18" s="110"/>
    </row>
    <row r="19" spans="1:15" s="110" customFormat="1" ht="24.95" customHeight="1" x14ac:dyDescent="0.2">
      <c r="A19" s="193" t="s">
        <v>146</v>
      </c>
      <c r="B19" s="199" t="s">
        <v>147</v>
      </c>
      <c r="C19" s="113">
        <v>17.296884885928023</v>
      </c>
      <c r="D19" s="115">
        <v>9295</v>
      </c>
      <c r="E19" s="114">
        <v>9626</v>
      </c>
      <c r="F19" s="114">
        <v>9446</v>
      </c>
      <c r="G19" s="114">
        <v>9464</v>
      </c>
      <c r="H19" s="140">
        <v>9443</v>
      </c>
      <c r="I19" s="115">
        <v>-148</v>
      </c>
      <c r="J19" s="116">
        <v>-1.5672985280101663</v>
      </c>
    </row>
    <row r="20" spans="1:15" s="287" customFormat="1" ht="24.95" customHeight="1" x14ac:dyDescent="0.2">
      <c r="A20" s="193" t="s">
        <v>148</v>
      </c>
      <c r="B20" s="199" t="s">
        <v>149</v>
      </c>
      <c r="C20" s="113">
        <v>6.4665599761807284</v>
      </c>
      <c r="D20" s="115">
        <v>3475</v>
      </c>
      <c r="E20" s="114">
        <v>3544</v>
      </c>
      <c r="F20" s="114">
        <v>3590</v>
      </c>
      <c r="G20" s="114">
        <v>3581</v>
      </c>
      <c r="H20" s="140">
        <v>3568</v>
      </c>
      <c r="I20" s="115">
        <v>-93</v>
      </c>
      <c r="J20" s="116">
        <v>-2.6065022421524664</v>
      </c>
      <c r="K20" s="110"/>
      <c r="L20" s="110"/>
      <c r="M20" s="110"/>
      <c r="N20" s="110"/>
      <c r="O20" s="110"/>
    </row>
    <row r="21" spans="1:15" s="110" customFormat="1" ht="24.95" customHeight="1" x14ac:dyDescent="0.2">
      <c r="A21" s="201" t="s">
        <v>150</v>
      </c>
      <c r="B21" s="202" t="s">
        <v>151</v>
      </c>
      <c r="C21" s="113">
        <v>12.812162715396926</v>
      </c>
      <c r="D21" s="115">
        <v>6885</v>
      </c>
      <c r="E21" s="114">
        <v>7824</v>
      </c>
      <c r="F21" s="114">
        <v>8076</v>
      </c>
      <c r="G21" s="114">
        <v>8358</v>
      </c>
      <c r="H21" s="140">
        <v>7711</v>
      </c>
      <c r="I21" s="115">
        <v>-826</v>
      </c>
      <c r="J21" s="116">
        <v>-10.71196991311114</v>
      </c>
    </row>
    <row r="22" spans="1:15" s="110" customFormat="1" ht="24.95" customHeight="1" x14ac:dyDescent="0.2">
      <c r="A22" s="201" t="s">
        <v>152</v>
      </c>
      <c r="B22" s="199" t="s">
        <v>153</v>
      </c>
      <c r="C22" s="113">
        <v>1.4347389184562134</v>
      </c>
      <c r="D22" s="115">
        <v>771</v>
      </c>
      <c r="E22" s="114">
        <v>797</v>
      </c>
      <c r="F22" s="114">
        <v>771</v>
      </c>
      <c r="G22" s="114">
        <v>797</v>
      </c>
      <c r="H22" s="140">
        <v>800</v>
      </c>
      <c r="I22" s="115">
        <v>-29</v>
      </c>
      <c r="J22" s="116">
        <v>-3.625</v>
      </c>
    </row>
    <row r="23" spans="1:15" s="110" customFormat="1" ht="24.95" customHeight="1" x14ac:dyDescent="0.2">
      <c r="A23" s="193" t="s">
        <v>154</v>
      </c>
      <c r="B23" s="199" t="s">
        <v>155</v>
      </c>
      <c r="C23" s="113">
        <v>1.2077114890766312</v>
      </c>
      <c r="D23" s="115">
        <v>649</v>
      </c>
      <c r="E23" s="114">
        <v>670</v>
      </c>
      <c r="F23" s="114">
        <v>655</v>
      </c>
      <c r="G23" s="114">
        <v>663</v>
      </c>
      <c r="H23" s="140">
        <v>668</v>
      </c>
      <c r="I23" s="115">
        <v>-19</v>
      </c>
      <c r="J23" s="116">
        <v>-2.8443113772455089</v>
      </c>
    </row>
    <row r="24" spans="1:15" s="110" customFormat="1" ht="24.95" customHeight="1" x14ac:dyDescent="0.2">
      <c r="A24" s="193" t="s">
        <v>156</v>
      </c>
      <c r="B24" s="199" t="s">
        <v>221</v>
      </c>
      <c r="C24" s="113">
        <v>10.076668279429827</v>
      </c>
      <c r="D24" s="115">
        <v>5415</v>
      </c>
      <c r="E24" s="114">
        <v>5450</v>
      </c>
      <c r="F24" s="114">
        <v>5439</v>
      </c>
      <c r="G24" s="114">
        <v>5491</v>
      </c>
      <c r="H24" s="140">
        <v>5459</v>
      </c>
      <c r="I24" s="115">
        <v>-44</v>
      </c>
      <c r="J24" s="116">
        <v>-0.8060084264517311</v>
      </c>
    </row>
    <row r="25" spans="1:15" s="110" customFormat="1" ht="24.95" customHeight="1" x14ac:dyDescent="0.2">
      <c r="A25" s="193" t="s">
        <v>222</v>
      </c>
      <c r="B25" s="204" t="s">
        <v>159</v>
      </c>
      <c r="C25" s="113">
        <v>8.9117570434329529</v>
      </c>
      <c r="D25" s="115">
        <v>4789</v>
      </c>
      <c r="E25" s="114">
        <v>4766</v>
      </c>
      <c r="F25" s="114">
        <v>4844</v>
      </c>
      <c r="G25" s="114">
        <v>4787</v>
      </c>
      <c r="H25" s="140">
        <v>4707</v>
      </c>
      <c r="I25" s="115">
        <v>82</v>
      </c>
      <c r="J25" s="116">
        <v>1.7420862545145528</v>
      </c>
    </row>
    <row r="26" spans="1:15" s="110" customFormat="1" ht="24.95" customHeight="1" x14ac:dyDescent="0.2">
      <c r="A26" s="201">
        <v>782.78300000000002</v>
      </c>
      <c r="B26" s="203" t="s">
        <v>160</v>
      </c>
      <c r="C26" s="113">
        <v>0.41497636681677769</v>
      </c>
      <c r="D26" s="115">
        <v>223</v>
      </c>
      <c r="E26" s="114">
        <v>252</v>
      </c>
      <c r="F26" s="114">
        <v>248</v>
      </c>
      <c r="G26" s="114">
        <v>325</v>
      </c>
      <c r="H26" s="140">
        <v>316</v>
      </c>
      <c r="I26" s="115">
        <v>-93</v>
      </c>
      <c r="J26" s="116">
        <v>-29.430379746835442</v>
      </c>
    </row>
    <row r="27" spans="1:15" s="110" customFormat="1" ht="24.95" customHeight="1" x14ac:dyDescent="0.2">
      <c r="A27" s="193" t="s">
        <v>161</v>
      </c>
      <c r="B27" s="199" t="s">
        <v>162</v>
      </c>
      <c r="C27" s="113">
        <v>2.6089545572965127</v>
      </c>
      <c r="D27" s="115">
        <v>1402</v>
      </c>
      <c r="E27" s="114">
        <v>1407</v>
      </c>
      <c r="F27" s="114">
        <v>1440</v>
      </c>
      <c r="G27" s="114">
        <v>1449</v>
      </c>
      <c r="H27" s="140">
        <v>1429</v>
      </c>
      <c r="I27" s="115">
        <v>-27</v>
      </c>
      <c r="J27" s="116">
        <v>-1.8894331700489853</v>
      </c>
    </row>
    <row r="28" spans="1:15" s="110" customFormat="1" ht="24.95" customHeight="1" x14ac:dyDescent="0.2">
      <c r="A28" s="193" t="s">
        <v>163</v>
      </c>
      <c r="B28" s="199" t="s">
        <v>164</v>
      </c>
      <c r="C28" s="113">
        <v>4.6391752577319592</v>
      </c>
      <c r="D28" s="115">
        <v>2493</v>
      </c>
      <c r="E28" s="114">
        <v>2840</v>
      </c>
      <c r="F28" s="114">
        <v>2427</v>
      </c>
      <c r="G28" s="114">
        <v>2773</v>
      </c>
      <c r="H28" s="140">
        <v>2484</v>
      </c>
      <c r="I28" s="115">
        <v>9</v>
      </c>
      <c r="J28" s="116">
        <v>0.36231884057971014</v>
      </c>
    </row>
    <row r="29" spans="1:15" s="110" customFormat="1" ht="24.95" customHeight="1" x14ac:dyDescent="0.2">
      <c r="A29" s="193">
        <v>86</v>
      </c>
      <c r="B29" s="199" t="s">
        <v>165</v>
      </c>
      <c r="C29" s="113">
        <v>6.5540213629089283</v>
      </c>
      <c r="D29" s="115">
        <v>3522</v>
      </c>
      <c r="E29" s="114">
        <v>3545</v>
      </c>
      <c r="F29" s="114">
        <v>3514</v>
      </c>
      <c r="G29" s="114">
        <v>3526</v>
      </c>
      <c r="H29" s="140">
        <v>3513</v>
      </c>
      <c r="I29" s="115">
        <v>9</v>
      </c>
      <c r="J29" s="116">
        <v>0.2561912894961571</v>
      </c>
    </row>
    <row r="30" spans="1:15" s="110" customFormat="1" ht="24.95" customHeight="1" x14ac:dyDescent="0.2">
      <c r="A30" s="193">
        <v>87.88</v>
      </c>
      <c r="B30" s="204" t="s">
        <v>166</v>
      </c>
      <c r="C30" s="113">
        <v>3.0295135658193457</v>
      </c>
      <c r="D30" s="115">
        <v>1628</v>
      </c>
      <c r="E30" s="114">
        <v>1661</v>
      </c>
      <c r="F30" s="114">
        <v>1616</v>
      </c>
      <c r="G30" s="114">
        <v>1623</v>
      </c>
      <c r="H30" s="140">
        <v>1637</v>
      </c>
      <c r="I30" s="115">
        <v>-9</v>
      </c>
      <c r="J30" s="116">
        <v>-0.54978619425778863</v>
      </c>
    </row>
    <row r="31" spans="1:15" s="110" customFormat="1" ht="24.95" customHeight="1" x14ac:dyDescent="0.2">
      <c r="A31" s="193" t="s">
        <v>167</v>
      </c>
      <c r="B31" s="199" t="s">
        <v>168</v>
      </c>
      <c r="C31" s="113">
        <v>10.941977743868399</v>
      </c>
      <c r="D31" s="115">
        <v>5880</v>
      </c>
      <c r="E31" s="114">
        <v>6077</v>
      </c>
      <c r="F31" s="114">
        <v>6055</v>
      </c>
      <c r="G31" s="114">
        <v>6178</v>
      </c>
      <c r="H31" s="140">
        <v>6032</v>
      </c>
      <c r="I31" s="115">
        <v>-152</v>
      </c>
      <c r="J31" s="116">
        <v>-2.5198938992042441</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1.9278722691577654</v>
      </c>
      <c r="D34" s="115">
        <v>1036</v>
      </c>
      <c r="E34" s="114">
        <v>1014</v>
      </c>
      <c r="F34" s="114">
        <v>1066</v>
      </c>
      <c r="G34" s="114">
        <v>1038</v>
      </c>
      <c r="H34" s="140">
        <v>983</v>
      </c>
      <c r="I34" s="115">
        <v>53</v>
      </c>
      <c r="J34" s="116">
        <v>5.3916581892166837</v>
      </c>
    </row>
    <row r="35" spans="1:10" s="110" customFormat="1" ht="24.95" customHeight="1" x14ac:dyDescent="0.2">
      <c r="A35" s="292" t="s">
        <v>171</v>
      </c>
      <c r="B35" s="293" t="s">
        <v>172</v>
      </c>
      <c r="C35" s="113">
        <v>11.671442926792958</v>
      </c>
      <c r="D35" s="115">
        <v>6272</v>
      </c>
      <c r="E35" s="114">
        <v>6399</v>
      </c>
      <c r="F35" s="114">
        <v>6568</v>
      </c>
      <c r="G35" s="114">
        <v>6580</v>
      </c>
      <c r="H35" s="140">
        <v>6505</v>
      </c>
      <c r="I35" s="115">
        <v>-233</v>
      </c>
      <c r="J35" s="116">
        <v>-3.5818601076095313</v>
      </c>
    </row>
    <row r="36" spans="1:10" s="110" customFormat="1" ht="24.95" customHeight="1" x14ac:dyDescent="0.2">
      <c r="A36" s="294" t="s">
        <v>173</v>
      </c>
      <c r="B36" s="295" t="s">
        <v>174</v>
      </c>
      <c r="C36" s="125">
        <v>86.395102162343221</v>
      </c>
      <c r="D36" s="143">
        <v>46427</v>
      </c>
      <c r="E36" s="144">
        <v>48459</v>
      </c>
      <c r="F36" s="144">
        <v>48121</v>
      </c>
      <c r="G36" s="144">
        <v>49015</v>
      </c>
      <c r="H36" s="145">
        <v>47767</v>
      </c>
      <c r="I36" s="143">
        <v>-1340</v>
      </c>
      <c r="J36" s="146">
        <v>-2.8052839826658573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53738</v>
      </c>
      <c r="F11" s="264">
        <v>55873</v>
      </c>
      <c r="G11" s="264">
        <v>55756</v>
      </c>
      <c r="H11" s="264">
        <v>56634</v>
      </c>
      <c r="I11" s="265">
        <v>55256</v>
      </c>
      <c r="J11" s="263">
        <v>-1518</v>
      </c>
      <c r="K11" s="266">
        <v>-2.7472129723468943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45.345937697718561</v>
      </c>
      <c r="E13" s="115">
        <v>24368</v>
      </c>
      <c r="F13" s="114">
        <v>25027</v>
      </c>
      <c r="G13" s="114">
        <v>25220</v>
      </c>
      <c r="H13" s="114">
        <v>25434</v>
      </c>
      <c r="I13" s="140">
        <v>24883</v>
      </c>
      <c r="J13" s="115">
        <v>-515</v>
      </c>
      <c r="K13" s="116">
        <v>-2.0696861310935177</v>
      </c>
    </row>
    <row r="14" spans="1:15" ht="15.95" customHeight="1" x14ac:dyDescent="0.2">
      <c r="A14" s="306" t="s">
        <v>230</v>
      </c>
      <c r="B14" s="307"/>
      <c r="C14" s="308"/>
      <c r="D14" s="113">
        <v>40.044288957534704</v>
      </c>
      <c r="E14" s="115">
        <v>21519</v>
      </c>
      <c r="F14" s="114">
        <v>22523</v>
      </c>
      <c r="G14" s="114">
        <v>22686</v>
      </c>
      <c r="H14" s="114">
        <v>22928</v>
      </c>
      <c r="I14" s="140">
        <v>22446</v>
      </c>
      <c r="J14" s="115">
        <v>-927</v>
      </c>
      <c r="K14" s="116">
        <v>-4.129911788291901</v>
      </c>
    </row>
    <row r="15" spans="1:15" ht="15.95" customHeight="1" x14ac:dyDescent="0.2">
      <c r="A15" s="306" t="s">
        <v>231</v>
      </c>
      <c r="B15" s="307"/>
      <c r="C15" s="308"/>
      <c r="D15" s="113">
        <v>5.089508355353753</v>
      </c>
      <c r="E15" s="115">
        <v>2735</v>
      </c>
      <c r="F15" s="114">
        <v>2778</v>
      </c>
      <c r="G15" s="114">
        <v>2725</v>
      </c>
      <c r="H15" s="114">
        <v>2713</v>
      </c>
      <c r="I15" s="140">
        <v>2698</v>
      </c>
      <c r="J15" s="115">
        <v>37</v>
      </c>
      <c r="K15" s="116">
        <v>1.3713862120088955</v>
      </c>
    </row>
    <row r="16" spans="1:15" ht="15.95" customHeight="1" x14ac:dyDescent="0.2">
      <c r="A16" s="306" t="s">
        <v>232</v>
      </c>
      <c r="B16" s="307"/>
      <c r="C16" s="308"/>
      <c r="D16" s="113">
        <v>5.6533551676653389</v>
      </c>
      <c r="E16" s="115">
        <v>3038</v>
      </c>
      <c r="F16" s="114">
        <v>3359</v>
      </c>
      <c r="G16" s="114">
        <v>2959</v>
      </c>
      <c r="H16" s="114">
        <v>3295</v>
      </c>
      <c r="I16" s="140">
        <v>3032</v>
      </c>
      <c r="J16" s="115">
        <v>6</v>
      </c>
      <c r="K16" s="116">
        <v>0.19788918205804748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1.6301313781681492</v>
      </c>
      <c r="E18" s="115">
        <v>876</v>
      </c>
      <c r="F18" s="114">
        <v>856</v>
      </c>
      <c r="G18" s="114">
        <v>891</v>
      </c>
      <c r="H18" s="114">
        <v>827</v>
      </c>
      <c r="I18" s="140">
        <v>809</v>
      </c>
      <c r="J18" s="115">
        <v>67</v>
      </c>
      <c r="K18" s="116">
        <v>8.2818294190358461</v>
      </c>
    </row>
    <row r="19" spans="1:11" ht="14.1" customHeight="1" x14ac:dyDescent="0.2">
      <c r="A19" s="306" t="s">
        <v>235</v>
      </c>
      <c r="B19" s="307" t="s">
        <v>236</v>
      </c>
      <c r="C19" s="308"/>
      <c r="D19" s="113">
        <v>1.2449291004503331</v>
      </c>
      <c r="E19" s="115">
        <v>669</v>
      </c>
      <c r="F19" s="114">
        <v>642</v>
      </c>
      <c r="G19" s="114">
        <v>677</v>
      </c>
      <c r="H19" s="114">
        <v>624</v>
      </c>
      <c r="I19" s="140">
        <v>613</v>
      </c>
      <c r="J19" s="115">
        <v>56</v>
      </c>
      <c r="K19" s="116">
        <v>9.1353996737357264</v>
      </c>
    </row>
    <row r="20" spans="1:11" ht="14.1" customHeight="1" x14ac:dyDescent="0.2">
      <c r="A20" s="306">
        <v>12</v>
      </c>
      <c r="B20" s="307" t="s">
        <v>237</v>
      </c>
      <c r="C20" s="308"/>
      <c r="D20" s="113">
        <v>0.90438795638095948</v>
      </c>
      <c r="E20" s="115">
        <v>486</v>
      </c>
      <c r="F20" s="114">
        <v>473</v>
      </c>
      <c r="G20" s="114">
        <v>508</v>
      </c>
      <c r="H20" s="114">
        <v>505</v>
      </c>
      <c r="I20" s="140">
        <v>461</v>
      </c>
      <c r="J20" s="115">
        <v>25</v>
      </c>
      <c r="K20" s="116">
        <v>5.4229934924078087</v>
      </c>
    </row>
    <row r="21" spans="1:11" ht="14.1" customHeight="1" x14ac:dyDescent="0.2">
      <c r="A21" s="306">
        <v>21</v>
      </c>
      <c r="B21" s="307" t="s">
        <v>238</v>
      </c>
      <c r="C21" s="308"/>
      <c r="D21" s="113">
        <v>0.18608805686851018</v>
      </c>
      <c r="E21" s="115">
        <v>100</v>
      </c>
      <c r="F21" s="114">
        <v>99</v>
      </c>
      <c r="G21" s="114">
        <v>109</v>
      </c>
      <c r="H21" s="114">
        <v>104</v>
      </c>
      <c r="I21" s="140">
        <v>105</v>
      </c>
      <c r="J21" s="115">
        <v>-5</v>
      </c>
      <c r="K21" s="116">
        <v>-4.7619047619047619</v>
      </c>
    </row>
    <row r="22" spans="1:11" ht="14.1" customHeight="1" x14ac:dyDescent="0.2">
      <c r="A22" s="306">
        <v>22</v>
      </c>
      <c r="B22" s="307" t="s">
        <v>239</v>
      </c>
      <c r="C22" s="308"/>
      <c r="D22" s="113">
        <v>0.52476832036919874</v>
      </c>
      <c r="E22" s="115">
        <v>282</v>
      </c>
      <c r="F22" s="114">
        <v>276</v>
      </c>
      <c r="G22" s="114">
        <v>271</v>
      </c>
      <c r="H22" s="114">
        <v>280</v>
      </c>
      <c r="I22" s="140">
        <v>285</v>
      </c>
      <c r="J22" s="115">
        <v>-3</v>
      </c>
      <c r="K22" s="116">
        <v>-1.0526315789473684</v>
      </c>
    </row>
    <row r="23" spans="1:11" ht="14.1" customHeight="1" x14ac:dyDescent="0.2">
      <c r="A23" s="306">
        <v>23</v>
      </c>
      <c r="B23" s="307" t="s">
        <v>240</v>
      </c>
      <c r="C23" s="308"/>
      <c r="D23" s="113">
        <v>0.54895976776210498</v>
      </c>
      <c r="E23" s="115">
        <v>295</v>
      </c>
      <c r="F23" s="114">
        <v>306</v>
      </c>
      <c r="G23" s="114">
        <v>300</v>
      </c>
      <c r="H23" s="114">
        <v>310</v>
      </c>
      <c r="I23" s="140">
        <v>328</v>
      </c>
      <c r="J23" s="115">
        <v>-33</v>
      </c>
      <c r="K23" s="116">
        <v>-10.060975609756097</v>
      </c>
    </row>
    <row r="24" spans="1:11" ht="14.1" customHeight="1" x14ac:dyDescent="0.2">
      <c r="A24" s="306">
        <v>24</v>
      </c>
      <c r="B24" s="307" t="s">
        <v>241</v>
      </c>
      <c r="C24" s="308"/>
      <c r="D24" s="113">
        <v>0.80203952510327892</v>
      </c>
      <c r="E24" s="115">
        <v>431</v>
      </c>
      <c r="F24" s="114">
        <v>442</v>
      </c>
      <c r="G24" s="114">
        <v>450</v>
      </c>
      <c r="H24" s="114">
        <v>451</v>
      </c>
      <c r="I24" s="140">
        <v>449</v>
      </c>
      <c r="J24" s="115">
        <v>-18</v>
      </c>
      <c r="K24" s="116">
        <v>-4.0089086859688194</v>
      </c>
    </row>
    <row r="25" spans="1:11" ht="14.1" customHeight="1" x14ac:dyDescent="0.2">
      <c r="A25" s="306">
        <v>25</v>
      </c>
      <c r="B25" s="307" t="s">
        <v>242</v>
      </c>
      <c r="C25" s="308"/>
      <c r="D25" s="113">
        <v>1.2319029364695373</v>
      </c>
      <c r="E25" s="115">
        <v>662</v>
      </c>
      <c r="F25" s="114">
        <v>667</v>
      </c>
      <c r="G25" s="114">
        <v>700</v>
      </c>
      <c r="H25" s="114">
        <v>705</v>
      </c>
      <c r="I25" s="140">
        <v>696</v>
      </c>
      <c r="J25" s="115">
        <v>-34</v>
      </c>
      <c r="K25" s="116">
        <v>-4.8850574712643677</v>
      </c>
    </row>
    <row r="26" spans="1:11" ht="14.1" customHeight="1" x14ac:dyDescent="0.2">
      <c r="A26" s="306">
        <v>26</v>
      </c>
      <c r="B26" s="307" t="s">
        <v>243</v>
      </c>
      <c r="C26" s="308"/>
      <c r="D26" s="113">
        <v>0.65689084074584092</v>
      </c>
      <c r="E26" s="115">
        <v>353</v>
      </c>
      <c r="F26" s="114">
        <v>338</v>
      </c>
      <c r="G26" s="114">
        <v>352</v>
      </c>
      <c r="H26" s="114">
        <v>351</v>
      </c>
      <c r="I26" s="140">
        <v>364</v>
      </c>
      <c r="J26" s="115">
        <v>-11</v>
      </c>
      <c r="K26" s="116">
        <v>-3.0219780219780219</v>
      </c>
    </row>
    <row r="27" spans="1:11" ht="14.1" customHeight="1" x14ac:dyDescent="0.2">
      <c r="A27" s="306">
        <v>27</v>
      </c>
      <c r="B27" s="307" t="s">
        <v>244</v>
      </c>
      <c r="C27" s="308"/>
      <c r="D27" s="113">
        <v>0.40381108340466709</v>
      </c>
      <c r="E27" s="115">
        <v>217</v>
      </c>
      <c r="F27" s="114">
        <v>207</v>
      </c>
      <c r="G27" s="114">
        <v>210</v>
      </c>
      <c r="H27" s="114">
        <v>211</v>
      </c>
      <c r="I27" s="140">
        <v>219</v>
      </c>
      <c r="J27" s="115">
        <v>-2</v>
      </c>
      <c r="K27" s="116">
        <v>-0.91324200913242004</v>
      </c>
    </row>
    <row r="28" spans="1:11" ht="14.1" customHeight="1" x14ac:dyDescent="0.2">
      <c r="A28" s="306">
        <v>28</v>
      </c>
      <c r="B28" s="307" t="s">
        <v>245</v>
      </c>
      <c r="C28" s="308"/>
      <c r="D28" s="113">
        <v>0.28471472700882056</v>
      </c>
      <c r="E28" s="115">
        <v>153</v>
      </c>
      <c r="F28" s="114">
        <v>174</v>
      </c>
      <c r="G28" s="114">
        <v>169</v>
      </c>
      <c r="H28" s="114">
        <v>167</v>
      </c>
      <c r="I28" s="140">
        <v>172</v>
      </c>
      <c r="J28" s="115">
        <v>-19</v>
      </c>
      <c r="K28" s="116">
        <v>-11.046511627906977</v>
      </c>
    </row>
    <row r="29" spans="1:11" ht="14.1" customHeight="1" x14ac:dyDescent="0.2">
      <c r="A29" s="306">
        <v>29</v>
      </c>
      <c r="B29" s="307" t="s">
        <v>246</v>
      </c>
      <c r="C29" s="308"/>
      <c r="D29" s="113">
        <v>3.6324388700733188</v>
      </c>
      <c r="E29" s="115">
        <v>1952</v>
      </c>
      <c r="F29" s="114">
        <v>2113</v>
      </c>
      <c r="G29" s="114">
        <v>2108</v>
      </c>
      <c r="H29" s="114">
        <v>2103</v>
      </c>
      <c r="I29" s="140">
        <v>1944</v>
      </c>
      <c r="J29" s="115">
        <v>8</v>
      </c>
      <c r="K29" s="116">
        <v>0.41152263374485598</v>
      </c>
    </row>
    <row r="30" spans="1:11" ht="14.1" customHeight="1" x14ac:dyDescent="0.2">
      <c r="A30" s="306" t="s">
        <v>247</v>
      </c>
      <c r="B30" s="307" t="s">
        <v>248</v>
      </c>
      <c r="C30" s="308"/>
      <c r="D30" s="113">
        <v>0.55826417060553057</v>
      </c>
      <c r="E30" s="115">
        <v>300</v>
      </c>
      <c r="F30" s="114">
        <v>321</v>
      </c>
      <c r="G30" s="114">
        <v>328</v>
      </c>
      <c r="H30" s="114">
        <v>337</v>
      </c>
      <c r="I30" s="140">
        <v>317</v>
      </c>
      <c r="J30" s="115">
        <v>-17</v>
      </c>
      <c r="K30" s="116">
        <v>-5.3627760252365935</v>
      </c>
    </row>
    <row r="31" spans="1:11" ht="14.1" customHeight="1" x14ac:dyDescent="0.2">
      <c r="A31" s="306" t="s">
        <v>249</v>
      </c>
      <c r="B31" s="307" t="s">
        <v>250</v>
      </c>
      <c r="C31" s="308"/>
      <c r="D31" s="113">
        <v>3.0592876549183075</v>
      </c>
      <c r="E31" s="115">
        <v>1644</v>
      </c>
      <c r="F31" s="114">
        <v>1783</v>
      </c>
      <c r="G31" s="114">
        <v>1770</v>
      </c>
      <c r="H31" s="114">
        <v>1755</v>
      </c>
      <c r="I31" s="140">
        <v>1619</v>
      </c>
      <c r="J31" s="115">
        <v>25</v>
      </c>
      <c r="K31" s="116">
        <v>1.5441630636195183</v>
      </c>
    </row>
    <row r="32" spans="1:11" ht="14.1" customHeight="1" x14ac:dyDescent="0.2">
      <c r="A32" s="306">
        <v>31</v>
      </c>
      <c r="B32" s="307" t="s">
        <v>251</v>
      </c>
      <c r="C32" s="308"/>
      <c r="D32" s="113">
        <v>0.17678365402508467</v>
      </c>
      <c r="E32" s="115">
        <v>95</v>
      </c>
      <c r="F32" s="114">
        <v>87</v>
      </c>
      <c r="G32" s="114">
        <v>90</v>
      </c>
      <c r="H32" s="114">
        <v>100</v>
      </c>
      <c r="I32" s="140">
        <v>92</v>
      </c>
      <c r="J32" s="115">
        <v>3</v>
      </c>
      <c r="K32" s="116">
        <v>3.2608695652173911</v>
      </c>
    </row>
    <row r="33" spans="1:11" ht="14.1" customHeight="1" x14ac:dyDescent="0.2">
      <c r="A33" s="306">
        <v>32</v>
      </c>
      <c r="B33" s="307" t="s">
        <v>252</v>
      </c>
      <c r="C33" s="308"/>
      <c r="D33" s="113">
        <v>0.72016078008113438</v>
      </c>
      <c r="E33" s="115">
        <v>387</v>
      </c>
      <c r="F33" s="114">
        <v>377</v>
      </c>
      <c r="G33" s="114">
        <v>391</v>
      </c>
      <c r="H33" s="114">
        <v>391</v>
      </c>
      <c r="I33" s="140">
        <v>375</v>
      </c>
      <c r="J33" s="115">
        <v>12</v>
      </c>
      <c r="K33" s="116">
        <v>3.2</v>
      </c>
    </row>
    <row r="34" spans="1:11" ht="14.1" customHeight="1" x14ac:dyDescent="0.2">
      <c r="A34" s="306">
        <v>33</v>
      </c>
      <c r="B34" s="307" t="s">
        <v>253</v>
      </c>
      <c r="C34" s="308"/>
      <c r="D34" s="113">
        <v>0.46149838103390523</v>
      </c>
      <c r="E34" s="115">
        <v>248</v>
      </c>
      <c r="F34" s="114">
        <v>242</v>
      </c>
      <c r="G34" s="114">
        <v>242</v>
      </c>
      <c r="H34" s="114">
        <v>233</v>
      </c>
      <c r="I34" s="140">
        <v>243</v>
      </c>
      <c r="J34" s="115">
        <v>5</v>
      </c>
      <c r="K34" s="116">
        <v>2.0576131687242798</v>
      </c>
    </row>
    <row r="35" spans="1:11" ht="14.1" customHeight="1" x14ac:dyDescent="0.2">
      <c r="A35" s="306">
        <v>34</v>
      </c>
      <c r="B35" s="307" t="s">
        <v>254</v>
      </c>
      <c r="C35" s="308"/>
      <c r="D35" s="113">
        <v>4.0046149838103391</v>
      </c>
      <c r="E35" s="115">
        <v>2152</v>
      </c>
      <c r="F35" s="114">
        <v>2163</v>
      </c>
      <c r="G35" s="114">
        <v>2149</v>
      </c>
      <c r="H35" s="114">
        <v>2176</v>
      </c>
      <c r="I35" s="140">
        <v>2168</v>
      </c>
      <c r="J35" s="115">
        <v>-16</v>
      </c>
      <c r="K35" s="116">
        <v>-0.73800738007380073</v>
      </c>
    </row>
    <row r="36" spans="1:11" ht="14.1" customHeight="1" x14ac:dyDescent="0.2">
      <c r="A36" s="306">
        <v>41</v>
      </c>
      <c r="B36" s="307" t="s">
        <v>255</v>
      </c>
      <c r="C36" s="308"/>
      <c r="D36" s="113">
        <v>0.18236629573113997</v>
      </c>
      <c r="E36" s="115">
        <v>98</v>
      </c>
      <c r="F36" s="114">
        <v>102</v>
      </c>
      <c r="G36" s="114">
        <v>101</v>
      </c>
      <c r="H36" s="114">
        <v>104</v>
      </c>
      <c r="I36" s="140">
        <v>107</v>
      </c>
      <c r="J36" s="115">
        <v>-9</v>
      </c>
      <c r="K36" s="116">
        <v>-8.4112149532710276</v>
      </c>
    </row>
    <row r="37" spans="1:11" ht="14.1" customHeight="1" x14ac:dyDescent="0.2">
      <c r="A37" s="306">
        <v>42</v>
      </c>
      <c r="B37" s="307" t="s">
        <v>256</v>
      </c>
      <c r="C37" s="308"/>
      <c r="D37" s="113">
        <v>4.2800253079757343E-2</v>
      </c>
      <c r="E37" s="115">
        <v>23</v>
      </c>
      <c r="F37" s="114">
        <v>25</v>
      </c>
      <c r="G37" s="114">
        <v>22</v>
      </c>
      <c r="H37" s="114">
        <v>25</v>
      </c>
      <c r="I37" s="140">
        <v>25</v>
      </c>
      <c r="J37" s="115">
        <v>-2</v>
      </c>
      <c r="K37" s="116">
        <v>-8</v>
      </c>
    </row>
    <row r="38" spans="1:11" ht="14.1" customHeight="1" x14ac:dyDescent="0.2">
      <c r="A38" s="306">
        <v>43</v>
      </c>
      <c r="B38" s="307" t="s">
        <v>257</v>
      </c>
      <c r="C38" s="308"/>
      <c r="D38" s="113">
        <v>0.48196806728944136</v>
      </c>
      <c r="E38" s="115">
        <v>259</v>
      </c>
      <c r="F38" s="114">
        <v>258</v>
      </c>
      <c r="G38" s="114">
        <v>262</v>
      </c>
      <c r="H38" s="114">
        <v>261</v>
      </c>
      <c r="I38" s="140">
        <v>256</v>
      </c>
      <c r="J38" s="115">
        <v>3</v>
      </c>
      <c r="K38" s="116">
        <v>1.171875</v>
      </c>
    </row>
    <row r="39" spans="1:11" ht="14.1" customHeight="1" x14ac:dyDescent="0.2">
      <c r="A39" s="306">
        <v>51</v>
      </c>
      <c r="B39" s="307" t="s">
        <v>258</v>
      </c>
      <c r="C39" s="308"/>
      <c r="D39" s="113">
        <v>9.8477799694815591</v>
      </c>
      <c r="E39" s="115">
        <v>5292</v>
      </c>
      <c r="F39" s="114">
        <v>5326</v>
      </c>
      <c r="G39" s="114">
        <v>5310</v>
      </c>
      <c r="H39" s="114">
        <v>5337</v>
      </c>
      <c r="I39" s="140">
        <v>5326</v>
      </c>
      <c r="J39" s="115">
        <v>-34</v>
      </c>
      <c r="K39" s="116">
        <v>-0.63837776943297031</v>
      </c>
    </row>
    <row r="40" spans="1:11" ht="14.1" customHeight="1" x14ac:dyDescent="0.2">
      <c r="A40" s="306" t="s">
        <v>259</v>
      </c>
      <c r="B40" s="307" t="s">
        <v>260</v>
      </c>
      <c r="C40" s="308"/>
      <c r="D40" s="113">
        <v>9.6058654955524947</v>
      </c>
      <c r="E40" s="115">
        <v>5162</v>
      </c>
      <c r="F40" s="114">
        <v>5188</v>
      </c>
      <c r="G40" s="114">
        <v>5171</v>
      </c>
      <c r="H40" s="114">
        <v>5205</v>
      </c>
      <c r="I40" s="140">
        <v>5204</v>
      </c>
      <c r="J40" s="115">
        <v>-42</v>
      </c>
      <c r="K40" s="116">
        <v>-0.80707148347425062</v>
      </c>
    </row>
    <row r="41" spans="1:11" ht="14.1" customHeight="1" x14ac:dyDescent="0.2">
      <c r="A41" s="306"/>
      <c r="B41" s="307" t="s">
        <v>261</v>
      </c>
      <c r="C41" s="308"/>
      <c r="D41" s="113">
        <v>4.3674866947039339</v>
      </c>
      <c r="E41" s="115">
        <v>2347</v>
      </c>
      <c r="F41" s="114">
        <v>2395</v>
      </c>
      <c r="G41" s="114">
        <v>2357</v>
      </c>
      <c r="H41" s="114">
        <v>2411</v>
      </c>
      <c r="I41" s="140">
        <v>2419</v>
      </c>
      <c r="J41" s="115">
        <v>-72</v>
      </c>
      <c r="K41" s="116">
        <v>-2.9764365440264573</v>
      </c>
    </row>
    <row r="42" spans="1:11" ht="14.1" customHeight="1" x14ac:dyDescent="0.2">
      <c r="A42" s="306">
        <v>52</v>
      </c>
      <c r="B42" s="307" t="s">
        <v>262</v>
      </c>
      <c r="C42" s="308"/>
      <c r="D42" s="113">
        <v>5.2718746510848931</v>
      </c>
      <c r="E42" s="115">
        <v>2833</v>
      </c>
      <c r="F42" s="114">
        <v>2947</v>
      </c>
      <c r="G42" s="114">
        <v>3027</v>
      </c>
      <c r="H42" s="114">
        <v>3027</v>
      </c>
      <c r="I42" s="140">
        <v>2958</v>
      </c>
      <c r="J42" s="115">
        <v>-125</v>
      </c>
      <c r="K42" s="116">
        <v>-4.2258282623394186</v>
      </c>
    </row>
    <row r="43" spans="1:11" ht="14.1" customHeight="1" x14ac:dyDescent="0.2">
      <c r="A43" s="306" t="s">
        <v>263</v>
      </c>
      <c r="B43" s="307" t="s">
        <v>264</v>
      </c>
      <c r="C43" s="308"/>
      <c r="D43" s="113">
        <v>5.1043953999032343</v>
      </c>
      <c r="E43" s="115">
        <v>2743</v>
      </c>
      <c r="F43" s="114">
        <v>2855</v>
      </c>
      <c r="G43" s="114">
        <v>2906</v>
      </c>
      <c r="H43" s="114">
        <v>2899</v>
      </c>
      <c r="I43" s="140">
        <v>2877</v>
      </c>
      <c r="J43" s="115">
        <v>-134</v>
      </c>
      <c r="K43" s="116">
        <v>-4.657629475147723</v>
      </c>
    </row>
    <row r="44" spans="1:11" ht="14.1" customHeight="1" x14ac:dyDescent="0.2">
      <c r="A44" s="306">
        <v>53</v>
      </c>
      <c r="B44" s="307" t="s">
        <v>265</v>
      </c>
      <c r="C44" s="308"/>
      <c r="D44" s="113">
        <v>1.2635379061371841</v>
      </c>
      <c r="E44" s="115">
        <v>679</v>
      </c>
      <c r="F44" s="114">
        <v>667</v>
      </c>
      <c r="G44" s="114">
        <v>682</v>
      </c>
      <c r="H44" s="114">
        <v>672</v>
      </c>
      <c r="I44" s="140">
        <v>611</v>
      </c>
      <c r="J44" s="115">
        <v>68</v>
      </c>
      <c r="K44" s="116">
        <v>11.129296235679215</v>
      </c>
    </row>
    <row r="45" spans="1:11" ht="14.1" customHeight="1" x14ac:dyDescent="0.2">
      <c r="A45" s="306" t="s">
        <v>266</v>
      </c>
      <c r="B45" s="307" t="s">
        <v>267</v>
      </c>
      <c r="C45" s="308"/>
      <c r="D45" s="113">
        <v>1.2449291004503331</v>
      </c>
      <c r="E45" s="115">
        <v>669</v>
      </c>
      <c r="F45" s="114">
        <v>655</v>
      </c>
      <c r="G45" s="114">
        <v>668</v>
      </c>
      <c r="H45" s="114">
        <v>661</v>
      </c>
      <c r="I45" s="140">
        <v>600</v>
      </c>
      <c r="J45" s="115">
        <v>69</v>
      </c>
      <c r="K45" s="116">
        <v>11.5</v>
      </c>
    </row>
    <row r="46" spans="1:11" ht="14.1" customHeight="1" x14ac:dyDescent="0.2">
      <c r="A46" s="306">
        <v>54</v>
      </c>
      <c r="B46" s="307" t="s">
        <v>268</v>
      </c>
      <c r="C46" s="308"/>
      <c r="D46" s="113">
        <v>14.085005024377535</v>
      </c>
      <c r="E46" s="115">
        <v>7569</v>
      </c>
      <c r="F46" s="114">
        <v>7698</v>
      </c>
      <c r="G46" s="114">
        <v>7818</v>
      </c>
      <c r="H46" s="114">
        <v>7788</v>
      </c>
      <c r="I46" s="140">
        <v>7778</v>
      </c>
      <c r="J46" s="115">
        <v>-209</v>
      </c>
      <c r="K46" s="116">
        <v>-2.6870660838261764</v>
      </c>
    </row>
    <row r="47" spans="1:11" ht="14.1" customHeight="1" x14ac:dyDescent="0.2">
      <c r="A47" s="306">
        <v>61</v>
      </c>
      <c r="B47" s="307" t="s">
        <v>269</v>
      </c>
      <c r="C47" s="308"/>
      <c r="D47" s="113">
        <v>0.77784807771037257</v>
      </c>
      <c r="E47" s="115">
        <v>418</v>
      </c>
      <c r="F47" s="114">
        <v>470</v>
      </c>
      <c r="G47" s="114">
        <v>449</v>
      </c>
      <c r="H47" s="114">
        <v>452</v>
      </c>
      <c r="I47" s="140">
        <v>444</v>
      </c>
      <c r="J47" s="115">
        <v>-26</v>
      </c>
      <c r="K47" s="116">
        <v>-5.8558558558558556</v>
      </c>
    </row>
    <row r="48" spans="1:11" ht="14.1" customHeight="1" x14ac:dyDescent="0.2">
      <c r="A48" s="306">
        <v>62</v>
      </c>
      <c r="B48" s="307" t="s">
        <v>270</v>
      </c>
      <c r="C48" s="308"/>
      <c r="D48" s="113">
        <v>9.8701105363057806</v>
      </c>
      <c r="E48" s="115">
        <v>5304</v>
      </c>
      <c r="F48" s="114">
        <v>5466</v>
      </c>
      <c r="G48" s="114">
        <v>5437</v>
      </c>
      <c r="H48" s="114">
        <v>5493</v>
      </c>
      <c r="I48" s="140">
        <v>5383</v>
      </c>
      <c r="J48" s="115">
        <v>-79</v>
      </c>
      <c r="K48" s="116">
        <v>-1.4675831320824819</v>
      </c>
    </row>
    <row r="49" spans="1:11" ht="14.1" customHeight="1" x14ac:dyDescent="0.2">
      <c r="A49" s="306">
        <v>63</v>
      </c>
      <c r="B49" s="307" t="s">
        <v>271</v>
      </c>
      <c r="C49" s="308"/>
      <c r="D49" s="113">
        <v>10.662845658565633</v>
      </c>
      <c r="E49" s="115">
        <v>5730</v>
      </c>
      <c r="F49" s="114">
        <v>6601</v>
      </c>
      <c r="G49" s="114">
        <v>6759</v>
      </c>
      <c r="H49" s="114">
        <v>7088</v>
      </c>
      <c r="I49" s="140">
        <v>6556</v>
      </c>
      <c r="J49" s="115">
        <v>-826</v>
      </c>
      <c r="K49" s="116">
        <v>-12.599145820622331</v>
      </c>
    </row>
    <row r="50" spans="1:11" ht="14.1" customHeight="1" x14ac:dyDescent="0.2">
      <c r="A50" s="306" t="s">
        <v>272</v>
      </c>
      <c r="B50" s="307" t="s">
        <v>273</v>
      </c>
      <c r="C50" s="308"/>
      <c r="D50" s="113">
        <v>0.86530946443857237</v>
      </c>
      <c r="E50" s="115">
        <v>465</v>
      </c>
      <c r="F50" s="114">
        <v>549</v>
      </c>
      <c r="G50" s="114">
        <v>575</v>
      </c>
      <c r="H50" s="114">
        <v>591</v>
      </c>
      <c r="I50" s="140">
        <v>575</v>
      </c>
      <c r="J50" s="115">
        <v>-110</v>
      </c>
      <c r="K50" s="116">
        <v>-19.130434782608695</v>
      </c>
    </row>
    <row r="51" spans="1:11" ht="14.1" customHeight="1" x14ac:dyDescent="0.2">
      <c r="A51" s="306" t="s">
        <v>274</v>
      </c>
      <c r="B51" s="307" t="s">
        <v>275</v>
      </c>
      <c r="C51" s="308"/>
      <c r="D51" s="113">
        <v>9.4402471249395212</v>
      </c>
      <c r="E51" s="115">
        <v>5073</v>
      </c>
      <c r="F51" s="114">
        <v>5835</v>
      </c>
      <c r="G51" s="114">
        <v>5969</v>
      </c>
      <c r="H51" s="114">
        <v>6256</v>
      </c>
      <c r="I51" s="140">
        <v>5778</v>
      </c>
      <c r="J51" s="115">
        <v>-705</v>
      </c>
      <c r="K51" s="116">
        <v>-12.201453790238837</v>
      </c>
    </row>
    <row r="52" spans="1:11" ht="14.1" customHeight="1" x14ac:dyDescent="0.2">
      <c r="A52" s="306">
        <v>71</v>
      </c>
      <c r="B52" s="307" t="s">
        <v>276</v>
      </c>
      <c r="C52" s="308"/>
      <c r="D52" s="113">
        <v>12.015705831999702</v>
      </c>
      <c r="E52" s="115">
        <v>6457</v>
      </c>
      <c r="F52" s="114">
        <v>6652</v>
      </c>
      <c r="G52" s="114">
        <v>6600</v>
      </c>
      <c r="H52" s="114">
        <v>6656</v>
      </c>
      <c r="I52" s="140">
        <v>6626</v>
      </c>
      <c r="J52" s="115">
        <v>-169</v>
      </c>
      <c r="K52" s="116">
        <v>-2.5505584062782978</v>
      </c>
    </row>
    <row r="53" spans="1:11" ht="14.1" customHeight="1" x14ac:dyDescent="0.2">
      <c r="A53" s="306" t="s">
        <v>277</v>
      </c>
      <c r="B53" s="307" t="s">
        <v>278</v>
      </c>
      <c r="C53" s="308"/>
      <c r="D53" s="113">
        <v>1.1369980274665972</v>
      </c>
      <c r="E53" s="115">
        <v>611</v>
      </c>
      <c r="F53" s="114">
        <v>621</v>
      </c>
      <c r="G53" s="114">
        <v>599</v>
      </c>
      <c r="H53" s="114">
        <v>612</v>
      </c>
      <c r="I53" s="140">
        <v>644</v>
      </c>
      <c r="J53" s="115">
        <v>-33</v>
      </c>
      <c r="K53" s="116">
        <v>-5.1242236024844718</v>
      </c>
    </row>
    <row r="54" spans="1:11" ht="14.1" customHeight="1" x14ac:dyDescent="0.2">
      <c r="A54" s="306" t="s">
        <v>279</v>
      </c>
      <c r="B54" s="307" t="s">
        <v>280</v>
      </c>
      <c r="C54" s="308"/>
      <c r="D54" s="113">
        <v>10.238564888905429</v>
      </c>
      <c r="E54" s="115">
        <v>5502</v>
      </c>
      <c r="F54" s="114">
        <v>5687</v>
      </c>
      <c r="G54" s="114">
        <v>5661</v>
      </c>
      <c r="H54" s="114">
        <v>5716</v>
      </c>
      <c r="I54" s="140">
        <v>5654</v>
      </c>
      <c r="J54" s="115">
        <v>-152</v>
      </c>
      <c r="K54" s="116">
        <v>-2.6883622214361513</v>
      </c>
    </row>
    <row r="55" spans="1:11" ht="14.1" customHeight="1" x14ac:dyDescent="0.2">
      <c r="A55" s="306">
        <v>72</v>
      </c>
      <c r="B55" s="307" t="s">
        <v>281</v>
      </c>
      <c r="C55" s="308"/>
      <c r="D55" s="113">
        <v>1.2412073393129628</v>
      </c>
      <c r="E55" s="115">
        <v>667</v>
      </c>
      <c r="F55" s="114">
        <v>669</v>
      </c>
      <c r="G55" s="114">
        <v>666</v>
      </c>
      <c r="H55" s="114">
        <v>671</v>
      </c>
      <c r="I55" s="140">
        <v>658</v>
      </c>
      <c r="J55" s="115">
        <v>9</v>
      </c>
      <c r="K55" s="116">
        <v>1.3677811550151975</v>
      </c>
    </row>
    <row r="56" spans="1:11" ht="14.1" customHeight="1" x14ac:dyDescent="0.2">
      <c r="A56" s="306" t="s">
        <v>282</v>
      </c>
      <c r="B56" s="307" t="s">
        <v>283</v>
      </c>
      <c r="C56" s="308"/>
      <c r="D56" s="113">
        <v>0.16747925118165916</v>
      </c>
      <c r="E56" s="115">
        <v>90</v>
      </c>
      <c r="F56" s="114">
        <v>99</v>
      </c>
      <c r="G56" s="114">
        <v>102</v>
      </c>
      <c r="H56" s="114">
        <v>98</v>
      </c>
      <c r="I56" s="140">
        <v>99</v>
      </c>
      <c r="J56" s="115">
        <v>-9</v>
      </c>
      <c r="K56" s="116">
        <v>-9.0909090909090917</v>
      </c>
    </row>
    <row r="57" spans="1:11" ht="14.1" customHeight="1" x14ac:dyDescent="0.2">
      <c r="A57" s="306" t="s">
        <v>284</v>
      </c>
      <c r="B57" s="307" t="s">
        <v>285</v>
      </c>
      <c r="C57" s="308"/>
      <c r="D57" s="113">
        <v>0.80762216680933419</v>
      </c>
      <c r="E57" s="115">
        <v>434</v>
      </c>
      <c r="F57" s="114">
        <v>427</v>
      </c>
      <c r="G57" s="114">
        <v>415</v>
      </c>
      <c r="H57" s="114">
        <v>416</v>
      </c>
      <c r="I57" s="140">
        <v>412</v>
      </c>
      <c r="J57" s="115">
        <v>22</v>
      </c>
      <c r="K57" s="116">
        <v>5.3398058252427187</v>
      </c>
    </row>
    <row r="58" spans="1:11" ht="14.1" customHeight="1" x14ac:dyDescent="0.2">
      <c r="A58" s="306">
        <v>73</v>
      </c>
      <c r="B58" s="307" t="s">
        <v>286</v>
      </c>
      <c r="C58" s="308"/>
      <c r="D58" s="113">
        <v>1.0365104767576017</v>
      </c>
      <c r="E58" s="115">
        <v>557</v>
      </c>
      <c r="F58" s="114">
        <v>559</v>
      </c>
      <c r="G58" s="114">
        <v>565</v>
      </c>
      <c r="H58" s="114">
        <v>561</v>
      </c>
      <c r="I58" s="140">
        <v>555</v>
      </c>
      <c r="J58" s="115">
        <v>2</v>
      </c>
      <c r="K58" s="116">
        <v>0.36036036036036034</v>
      </c>
    </row>
    <row r="59" spans="1:11" ht="14.1" customHeight="1" x14ac:dyDescent="0.2">
      <c r="A59" s="306" t="s">
        <v>287</v>
      </c>
      <c r="B59" s="307" t="s">
        <v>288</v>
      </c>
      <c r="C59" s="308"/>
      <c r="D59" s="113">
        <v>0.74249134690535556</v>
      </c>
      <c r="E59" s="115">
        <v>399</v>
      </c>
      <c r="F59" s="114">
        <v>388</v>
      </c>
      <c r="G59" s="114">
        <v>397</v>
      </c>
      <c r="H59" s="114">
        <v>390</v>
      </c>
      <c r="I59" s="140">
        <v>379</v>
      </c>
      <c r="J59" s="115">
        <v>20</v>
      </c>
      <c r="K59" s="116">
        <v>5.2770448548812663</v>
      </c>
    </row>
    <row r="60" spans="1:11" ht="14.1" customHeight="1" x14ac:dyDescent="0.2">
      <c r="A60" s="306">
        <v>81</v>
      </c>
      <c r="B60" s="307" t="s">
        <v>289</v>
      </c>
      <c r="C60" s="308"/>
      <c r="D60" s="113">
        <v>3.5375339610703787</v>
      </c>
      <c r="E60" s="115">
        <v>1901</v>
      </c>
      <c r="F60" s="114">
        <v>1906</v>
      </c>
      <c r="G60" s="114">
        <v>1881</v>
      </c>
      <c r="H60" s="114">
        <v>1869</v>
      </c>
      <c r="I60" s="140">
        <v>1913</v>
      </c>
      <c r="J60" s="115">
        <v>-12</v>
      </c>
      <c r="K60" s="116">
        <v>-0.62728698379508629</v>
      </c>
    </row>
    <row r="61" spans="1:11" ht="14.1" customHeight="1" x14ac:dyDescent="0.2">
      <c r="A61" s="306" t="s">
        <v>290</v>
      </c>
      <c r="B61" s="307" t="s">
        <v>291</v>
      </c>
      <c r="C61" s="308"/>
      <c r="D61" s="113">
        <v>1.2653987867058691</v>
      </c>
      <c r="E61" s="115">
        <v>680</v>
      </c>
      <c r="F61" s="114">
        <v>662</v>
      </c>
      <c r="G61" s="114">
        <v>659</v>
      </c>
      <c r="H61" s="114">
        <v>660</v>
      </c>
      <c r="I61" s="140">
        <v>674</v>
      </c>
      <c r="J61" s="115">
        <v>6</v>
      </c>
      <c r="K61" s="116">
        <v>0.89020771513353114</v>
      </c>
    </row>
    <row r="62" spans="1:11" ht="14.1" customHeight="1" x14ac:dyDescent="0.2">
      <c r="A62" s="306" t="s">
        <v>292</v>
      </c>
      <c r="B62" s="307" t="s">
        <v>293</v>
      </c>
      <c r="C62" s="308"/>
      <c r="D62" s="113">
        <v>1.2188767724887417</v>
      </c>
      <c r="E62" s="115">
        <v>655</v>
      </c>
      <c r="F62" s="114">
        <v>653</v>
      </c>
      <c r="G62" s="114">
        <v>655</v>
      </c>
      <c r="H62" s="114">
        <v>649</v>
      </c>
      <c r="I62" s="140">
        <v>687</v>
      </c>
      <c r="J62" s="115">
        <v>-32</v>
      </c>
      <c r="K62" s="116">
        <v>-4.6579330422125178</v>
      </c>
    </row>
    <row r="63" spans="1:11" ht="14.1" customHeight="1" x14ac:dyDescent="0.2">
      <c r="A63" s="306"/>
      <c r="B63" s="307" t="s">
        <v>294</v>
      </c>
      <c r="C63" s="308"/>
      <c r="D63" s="113">
        <v>1.0513975213070825</v>
      </c>
      <c r="E63" s="115">
        <v>565</v>
      </c>
      <c r="F63" s="114">
        <v>561</v>
      </c>
      <c r="G63" s="114">
        <v>566</v>
      </c>
      <c r="H63" s="114">
        <v>553</v>
      </c>
      <c r="I63" s="140">
        <v>596</v>
      </c>
      <c r="J63" s="115">
        <v>-31</v>
      </c>
      <c r="K63" s="116">
        <v>-5.201342281879195</v>
      </c>
    </row>
    <row r="64" spans="1:11" ht="14.1" customHeight="1" x14ac:dyDescent="0.2">
      <c r="A64" s="306" t="s">
        <v>295</v>
      </c>
      <c r="B64" s="307" t="s">
        <v>296</v>
      </c>
      <c r="C64" s="308"/>
      <c r="D64" s="113">
        <v>0.14328780378875283</v>
      </c>
      <c r="E64" s="115">
        <v>77</v>
      </c>
      <c r="F64" s="114">
        <v>75</v>
      </c>
      <c r="G64" s="114">
        <v>70</v>
      </c>
      <c r="H64" s="114">
        <v>65</v>
      </c>
      <c r="I64" s="140">
        <v>63</v>
      </c>
      <c r="J64" s="115">
        <v>14</v>
      </c>
      <c r="K64" s="116">
        <v>22.222222222222221</v>
      </c>
    </row>
    <row r="65" spans="1:11" ht="14.1" customHeight="1" x14ac:dyDescent="0.2">
      <c r="A65" s="306" t="s">
        <v>297</v>
      </c>
      <c r="B65" s="307" t="s">
        <v>298</v>
      </c>
      <c r="C65" s="308"/>
      <c r="D65" s="113">
        <v>0.55082064833079014</v>
      </c>
      <c r="E65" s="115">
        <v>296</v>
      </c>
      <c r="F65" s="114">
        <v>319</v>
      </c>
      <c r="G65" s="114">
        <v>304</v>
      </c>
      <c r="H65" s="114">
        <v>311</v>
      </c>
      <c r="I65" s="140">
        <v>303</v>
      </c>
      <c r="J65" s="115">
        <v>-7</v>
      </c>
      <c r="K65" s="116">
        <v>-2.3102310231023102</v>
      </c>
    </row>
    <row r="66" spans="1:11" ht="14.1" customHeight="1" x14ac:dyDescent="0.2">
      <c r="A66" s="306">
        <v>82</v>
      </c>
      <c r="B66" s="307" t="s">
        <v>299</v>
      </c>
      <c r="C66" s="308"/>
      <c r="D66" s="113">
        <v>1.4179909933380475</v>
      </c>
      <c r="E66" s="115">
        <v>762</v>
      </c>
      <c r="F66" s="114">
        <v>787</v>
      </c>
      <c r="G66" s="114">
        <v>778</v>
      </c>
      <c r="H66" s="114">
        <v>776</v>
      </c>
      <c r="I66" s="140">
        <v>783</v>
      </c>
      <c r="J66" s="115">
        <v>-21</v>
      </c>
      <c r="K66" s="116">
        <v>-2.6819923371647509</v>
      </c>
    </row>
    <row r="67" spans="1:11" ht="14.1" customHeight="1" x14ac:dyDescent="0.2">
      <c r="A67" s="306" t="s">
        <v>300</v>
      </c>
      <c r="B67" s="307" t="s">
        <v>301</v>
      </c>
      <c r="C67" s="308"/>
      <c r="D67" s="113">
        <v>0.53035096207525401</v>
      </c>
      <c r="E67" s="115">
        <v>285</v>
      </c>
      <c r="F67" s="114">
        <v>291</v>
      </c>
      <c r="G67" s="114">
        <v>279</v>
      </c>
      <c r="H67" s="114">
        <v>276</v>
      </c>
      <c r="I67" s="140">
        <v>278</v>
      </c>
      <c r="J67" s="115">
        <v>7</v>
      </c>
      <c r="K67" s="116">
        <v>2.5179856115107913</v>
      </c>
    </row>
    <row r="68" spans="1:11" ht="14.1" customHeight="1" x14ac:dyDescent="0.2">
      <c r="A68" s="306" t="s">
        <v>302</v>
      </c>
      <c r="B68" s="307" t="s">
        <v>303</v>
      </c>
      <c r="C68" s="308"/>
      <c r="D68" s="113">
        <v>0.56012505117421563</v>
      </c>
      <c r="E68" s="115">
        <v>301</v>
      </c>
      <c r="F68" s="114">
        <v>325</v>
      </c>
      <c r="G68" s="114">
        <v>325</v>
      </c>
      <c r="H68" s="114">
        <v>330</v>
      </c>
      <c r="I68" s="140">
        <v>332</v>
      </c>
      <c r="J68" s="115">
        <v>-31</v>
      </c>
      <c r="K68" s="116">
        <v>-9.3373493975903621</v>
      </c>
    </row>
    <row r="69" spans="1:11" ht="14.1" customHeight="1" x14ac:dyDescent="0.2">
      <c r="A69" s="306">
        <v>83</v>
      </c>
      <c r="B69" s="307" t="s">
        <v>304</v>
      </c>
      <c r="C69" s="308"/>
      <c r="D69" s="113">
        <v>2.5884848710409765</v>
      </c>
      <c r="E69" s="115">
        <v>1391</v>
      </c>
      <c r="F69" s="114">
        <v>1375</v>
      </c>
      <c r="G69" s="114">
        <v>1346</v>
      </c>
      <c r="H69" s="114">
        <v>1351</v>
      </c>
      <c r="I69" s="140">
        <v>1352</v>
      </c>
      <c r="J69" s="115">
        <v>39</v>
      </c>
      <c r="K69" s="116">
        <v>2.8846153846153846</v>
      </c>
    </row>
    <row r="70" spans="1:11" ht="14.1" customHeight="1" x14ac:dyDescent="0.2">
      <c r="A70" s="306" t="s">
        <v>305</v>
      </c>
      <c r="B70" s="307" t="s">
        <v>306</v>
      </c>
      <c r="C70" s="308"/>
      <c r="D70" s="113">
        <v>1.6301313781681492</v>
      </c>
      <c r="E70" s="115">
        <v>876</v>
      </c>
      <c r="F70" s="114">
        <v>854</v>
      </c>
      <c r="G70" s="114">
        <v>819</v>
      </c>
      <c r="H70" s="114">
        <v>823</v>
      </c>
      <c r="I70" s="140">
        <v>810</v>
      </c>
      <c r="J70" s="115">
        <v>66</v>
      </c>
      <c r="K70" s="116">
        <v>8.1481481481481488</v>
      </c>
    </row>
    <row r="71" spans="1:11" ht="14.1" customHeight="1" x14ac:dyDescent="0.2">
      <c r="A71" s="306"/>
      <c r="B71" s="307" t="s">
        <v>307</v>
      </c>
      <c r="C71" s="308"/>
      <c r="D71" s="113">
        <v>0.93230116491123605</v>
      </c>
      <c r="E71" s="115">
        <v>501</v>
      </c>
      <c r="F71" s="114">
        <v>468</v>
      </c>
      <c r="G71" s="114">
        <v>458</v>
      </c>
      <c r="H71" s="114">
        <v>472</v>
      </c>
      <c r="I71" s="140">
        <v>466</v>
      </c>
      <c r="J71" s="115">
        <v>35</v>
      </c>
      <c r="K71" s="116">
        <v>7.5107296137339059</v>
      </c>
    </row>
    <row r="72" spans="1:11" ht="14.1" customHeight="1" x14ac:dyDescent="0.2">
      <c r="A72" s="306">
        <v>84</v>
      </c>
      <c r="B72" s="307" t="s">
        <v>308</v>
      </c>
      <c r="C72" s="308"/>
      <c r="D72" s="113">
        <v>3.9618147307305818</v>
      </c>
      <c r="E72" s="115">
        <v>2129</v>
      </c>
      <c r="F72" s="114">
        <v>2412</v>
      </c>
      <c r="G72" s="114">
        <v>2018</v>
      </c>
      <c r="H72" s="114">
        <v>2322</v>
      </c>
      <c r="I72" s="140">
        <v>2038</v>
      </c>
      <c r="J72" s="115">
        <v>91</v>
      </c>
      <c r="K72" s="116">
        <v>4.4651619234543674</v>
      </c>
    </row>
    <row r="73" spans="1:11" ht="14.1" customHeight="1" x14ac:dyDescent="0.2">
      <c r="A73" s="306" t="s">
        <v>309</v>
      </c>
      <c r="B73" s="307" t="s">
        <v>310</v>
      </c>
      <c r="C73" s="308"/>
      <c r="D73" s="113">
        <v>0.23261007108563772</v>
      </c>
      <c r="E73" s="115">
        <v>125</v>
      </c>
      <c r="F73" s="114">
        <v>117</v>
      </c>
      <c r="G73" s="114">
        <v>99</v>
      </c>
      <c r="H73" s="114">
        <v>114</v>
      </c>
      <c r="I73" s="140">
        <v>110</v>
      </c>
      <c r="J73" s="115">
        <v>15</v>
      </c>
      <c r="K73" s="116">
        <v>13.636363636363637</v>
      </c>
    </row>
    <row r="74" spans="1:11" ht="14.1" customHeight="1" x14ac:dyDescent="0.2">
      <c r="A74" s="306" t="s">
        <v>311</v>
      </c>
      <c r="B74" s="307" t="s">
        <v>312</v>
      </c>
      <c r="C74" s="308"/>
      <c r="D74" s="113">
        <v>0.11723547582716141</v>
      </c>
      <c r="E74" s="115">
        <v>63</v>
      </c>
      <c r="F74" s="114">
        <v>65</v>
      </c>
      <c r="G74" s="114">
        <v>56</v>
      </c>
      <c r="H74" s="114">
        <v>73</v>
      </c>
      <c r="I74" s="140">
        <v>69</v>
      </c>
      <c r="J74" s="115">
        <v>-6</v>
      </c>
      <c r="K74" s="116">
        <v>-8.695652173913043</v>
      </c>
    </row>
    <row r="75" spans="1:11" ht="14.1" customHeight="1" x14ac:dyDescent="0.2">
      <c r="A75" s="306" t="s">
        <v>313</v>
      </c>
      <c r="B75" s="307" t="s">
        <v>314</v>
      </c>
      <c r="C75" s="308"/>
      <c r="D75" s="113">
        <v>2.2926048606200453</v>
      </c>
      <c r="E75" s="115">
        <v>1232</v>
      </c>
      <c r="F75" s="114">
        <v>1516</v>
      </c>
      <c r="G75" s="114">
        <v>1174</v>
      </c>
      <c r="H75" s="114">
        <v>1472</v>
      </c>
      <c r="I75" s="140">
        <v>1207</v>
      </c>
      <c r="J75" s="115">
        <v>25</v>
      </c>
      <c r="K75" s="116">
        <v>2.0712510356255178</v>
      </c>
    </row>
    <row r="76" spans="1:11" ht="14.1" customHeight="1" x14ac:dyDescent="0.2">
      <c r="A76" s="306">
        <v>91</v>
      </c>
      <c r="B76" s="307" t="s">
        <v>315</v>
      </c>
      <c r="C76" s="308"/>
      <c r="D76" s="113">
        <v>0.19911422084930588</v>
      </c>
      <c r="E76" s="115">
        <v>107</v>
      </c>
      <c r="F76" s="114">
        <v>108</v>
      </c>
      <c r="G76" s="114">
        <v>109</v>
      </c>
      <c r="H76" s="114">
        <v>122</v>
      </c>
      <c r="I76" s="140">
        <v>129</v>
      </c>
      <c r="J76" s="115">
        <v>-22</v>
      </c>
      <c r="K76" s="116">
        <v>-17.054263565891471</v>
      </c>
    </row>
    <row r="77" spans="1:11" ht="14.1" customHeight="1" x14ac:dyDescent="0.2">
      <c r="A77" s="306">
        <v>92</v>
      </c>
      <c r="B77" s="307" t="s">
        <v>316</v>
      </c>
      <c r="C77" s="308"/>
      <c r="D77" s="113">
        <v>0.46522014217127544</v>
      </c>
      <c r="E77" s="115">
        <v>250</v>
      </c>
      <c r="F77" s="114">
        <v>256</v>
      </c>
      <c r="G77" s="114">
        <v>257</v>
      </c>
      <c r="H77" s="114">
        <v>266</v>
      </c>
      <c r="I77" s="140">
        <v>255</v>
      </c>
      <c r="J77" s="115">
        <v>-5</v>
      </c>
      <c r="K77" s="116">
        <v>-1.9607843137254901</v>
      </c>
    </row>
    <row r="78" spans="1:11" ht="14.1" customHeight="1" x14ac:dyDescent="0.2">
      <c r="A78" s="306">
        <v>93</v>
      </c>
      <c r="B78" s="307" t="s">
        <v>317</v>
      </c>
      <c r="C78" s="308"/>
      <c r="D78" s="113">
        <v>0.11909635639584651</v>
      </c>
      <c r="E78" s="115">
        <v>64</v>
      </c>
      <c r="F78" s="114">
        <v>70</v>
      </c>
      <c r="G78" s="114">
        <v>73</v>
      </c>
      <c r="H78" s="114">
        <v>69</v>
      </c>
      <c r="I78" s="140">
        <v>66</v>
      </c>
      <c r="J78" s="115">
        <v>-2</v>
      </c>
      <c r="K78" s="116">
        <v>-3.0303030303030303</v>
      </c>
    </row>
    <row r="79" spans="1:11" ht="14.1" customHeight="1" x14ac:dyDescent="0.2">
      <c r="A79" s="306">
        <v>94</v>
      </c>
      <c r="B79" s="307" t="s">
        <v>318</v>
      </c>
      <c r="C79" s="308"/>
      <c r="D79" s="113">
        <v>0.88391827012542334</v>
      </c>
      <c r="E79" s="115">
        <v>475</v>
      </c>
      <c r="F79" s="114">
        <v>508</v>
      </c>
      <c r="G79" s="114">
        <v>485</v>
      </c>
      <c r="H79" s="114">
        <v>541</v>
      </c>
      <c r="I79" s="140">
        <v>524</v>
      </c>
      <c r="J79" s="115">
        <v>-49</v>
      </c>
      <c r="K79" s="116">
        <v>-9.3511450381679388</v>
      </c>
    </row>
    <row r="80" spans="1:11" ht="14.1" customHeight="1" x14ac:dyDescent="0.2">
      <c r="A80" s="306" t="s">
        <v>319</v>
      </c>
      <c r="B80" s="307" t="s">
        <v>320</v>
      </c>
      <c r="C80" s="308"/>
      <c r="D80" s="113">
        <v>1.1165283412110611E-2</v>
      </c>
      <c r="E80" s="115">
        <v>6</v>
      </c>
      <c r="F80" s="114">
        <v>5</v>
      </c>
      <c r="G80" s="114">
        <v>5</v>
      </c>
      <c r="H80" s="114">
        <v>5</v>
      </c>
      <c r="I80" s="140">
        <v>6</v>
      </c>
      <c r="J80" s="115">
        <v>0</v>
      </c>
      <c r="K80" s="116">
        <v>0</v>
      </c>
    </row>
    <row r="81" spans="1:11" ht="14.1" customHeight="1" x14ac:dyDescent="0.2">
      <c r="A81" s="310" t="s">
        <v>321</v>
      </c>
      <c r="B81" s="311" t="s">
        <v>334</v>
      </c>
      <c r="C81" s="312"/>
      <c r="D81" s="125">
        <v>3.8669098217276416</v>
      </c>
      <c r="E81" s="143">
        <v>2078</v>
      </c>
      <c r="F81" s="144">
        <v>2186</v>
      </c>
      <c r="G81" s="144">
        <v>2166</v>
      </c>
      <c r="H81" s="144">
        <v>2264</v>
      </c>
      <c r="I81" s="145">
        <v>2197</v>
      </c>
      <c r="J81" s="143">
        <v>-119</v>
      </c>
      <c r="K81" s="146">
        <v>-5.4164770141101499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15898</v>
      </c>
      <c r="G12" s="536">
        <v>12602</v>
      </c>
      <c r="H12" s="536">
        <v>21633</v>
      </c>
      <c r="I12" s="536">
        <v>13788</v>
      </c>
      <c r="J12" s="537">
        <v>15920</v>
      </c>
      <c r="K12" s="538">
        <v>-22</v>
      </c>
      <c r="L12" s="349">
        <v>-0.13819095477386933</v>
      </c>
    </row>
    <row r="13" spans="1:17" s="110" customFormat="1" ht="15" customHeight="1" x14ac:dyDescent="0.2">
      <c r="A13" s="350" t="s">
        <v>345</v>
      </c>
      <c r="B13" s="351" t="s">
        <v>346</v>
      </c>
      <c r="C13" s="347"/>
      <c r="D13" s="347"/>
      <c r="E13" s="348"/>
      <c r="F13" s="536">
        <v>8845</v>
      </c>
      <c r="G13" s="536">
        <v>6299</v>
      </c>
      <c r="H13" s="536">
        <v>11949</v>
      </c>
      <c r="I13" s="536">
        <v>7607</v>
      </c>
      <c r="J13" s="537">
        <v>8951</v>
      </c>
      <c r="K13" s="538">
        <v>-106</v>
      </c>
      <c r="L13" s="349">
        <v>-1.1842252262317059</v>
      </c>
    </row>
    <row r="14" spans="1:17" s="110" customFormat="1" ht="22.5" customHeight="1" x14ac:dyDescent="0.2">
      <c r="A14" s="350"/>
      <c r="B14" s="351" t="s">
        <v>347</v>
      </c>
      <c r="C14" s="347"/>
      <c r="D14" s="347"/>
      <c r="E14" s="348"/>
      <c r="F14" s="536">
        <v>7053</v>
      </c>
      <c r="G14" s="536">
        <v>6303</v>
      </c>
      <c r="H14" s="536">
        <v>9684</v>
      </c>
      <c r="I14" s="536">
        <v>6181</v>
      </c>
      <c r="J14" s="537">
        <v>6969</v>
      </c>
      <c r="K14" s="538">
        <v>84</v>
      </c>
      <c r="L14" s="349">
        <v>1.2053379250968574</v>
      </c>
    </row>
    <row r="15" spans="1:17" s="110" customFormat="1" ht="15" customHeight="1" x14ac:dyDescent="0.2">
      <c r="A15" s="350" t="s">
        <v>348</v>
      </c>
      <c r="B15" s="351" t="s">
        <v>108</v>
      </c>
      <c r="C15" s="347"/>
      <c r="D15" s="347"/>
      <c r="E15" s="348"/>
      <c r="F15" s="536">
        <v>3810</v>
      </c>
      <c r="G15" s="536">
        <v>3408</v>
      </c>
      <c r="H15" s="536">
        <v>8843</v>
      </c>
      <c r="I15" s="536">
        <v>3283</v>
      </c>
      <c r="J15" s="537">
        <v>3906</v>
      </c>
      <c r="K15" s="538">
        <v>-96</v>
      </c>
      <c r="L15" s="349">
        <v>-2.4577572964669741</v>
      </c>
    </row>
    <row r="16" spans="1:17" s="110" customFormat="1" ht="15" customHeight="1" x14ac:dyDescent="0.2">
      <c r="A16" s="350"/>
      <c r="B16" s="351" t="s">
        <v>109</v>
      </c>
      <c r="C16" s="347"/>
      <c r="D16" s="347"/>
      <c r="E16" s="348"/>
      <c r="F16" s="536">
        <v>10470</v>
      </c>
      <c r="G16" s="536">
        <v>8133</v>
      </c>
      <c r="H16" s="536">
        <v>11209</v>
      </c>
      <c r="I16" s="536">
        <v>9197</v>
      </c>
      <c r="J16" s="537">
        <v>10485</v>
      </c>
      <c r="K16" s="538">
        <v>-15</v>
      </c>
      <c r="L16" s="349">
        <v>-0.14306151645207441</v>
      </c>
    </row>
    <row r="17" spans="1:12" s="110" customFormat="1" ht="15" customHeight="1" x14ac:dyDescent="0.2">
      <c r="A17" s="350"/>
      <c r="B17" s="351" t="s">
        <v>110</v>
      </c>
      <c r="C17" s="347"/>
      <c r="D17" s="347"/>
      <c r="E17" s="348"/>
      <c r="F17" s="536">
        <v>1425</v>
      </c>
      <c r="G17" s="536">
        <v>916</v>
      </c>
      <c r="H17" s="536">
        <v>1403</v>
      </c>
      <c r="I17" s="536">
        <v>1155</v>
      </c>
      <c r="J17" s="537">
        <v>1351</v>
      </c>
      <c r="K17" s="538">
        <v>74</v>
      </c>
      <c r="L17" s="349">
        <v>5.4774241302738709</v>
      </c>
    </row>
    <row r="18" spans="1:12" s="110" customFormat="1" ht="15" customHeight="1" x14ac:dyDescent="0.2">
      <c r="A18" s="350"/>
      <c r="B18" s="351" t="s">
        <v>111</v>
      </c>
      <c r="C18" s="347"/>
      <c r="D18" s="347"/>
      <c r="E18" s="348"/>
      <c r="F18" s="536">
        <v>193</v>
      </c>
      <c r="G18" s="536">
        <v>145</v>
      </c>
      <c r="H18" s="536">
        <v>178</v>
      </c>
      <c r="I18" s="536">
        <v>153</v>
      </c>
      <c r="J18" s="537">
        <v>178</v>
      </c>
      <c r="K18" s="538">
        <v>15</v>
      </c>
      <c r="L18" s="349">
        <v>8.4269662921348321</v>
      </c>
    </row>
    <row r="19" spans="1:12" s="110" customFormat="1" ht="15" customHeight="1" x14ac:dyDescent="0.2">
      <c r="A19" s="118" t="s">
        <v>113</v>
      </c>
      <c r="B19" s="119" t="s">
        <v>181</v>
      </c>
      <c r="C19" s="347"/>
      <c r="D19" s="347"/>
      <c r="E19" s="348"/>
      <c r="F19" s="536">
        <v>9943</v>
      </c>
      <c r="G19" s="536">
        <v>7328</v>
      </c>
      <c r="H19" s="536">
        <v>15442</v>
      </c>
      <c r="I19" s="536">
        <v>8528</v>
      </c>
      <c r="J19" s="537">
        <v>10212</v>
      </c>
      <c r="K19" s="538">
        <v>-269</v>
      </c>
      <c r="L19" s="349">
        <v>-2.6341558950254602</v>
      </c>
    </row>
    <row r="20" spans="1:12" s="110" customFormat="1" ht="15" customHeight="1" x14ac:dyDescent="0.2">
      <c r="A20" s="118"/>
      <c r="B20" s="119" t="s">
        <v>182</v>
      </c>
      <c r="C20" s="347"/>
      <c r="D20" s="347"/>
      <c r="E20" s="348"/>
      <c r="F20" s="536">
        <v>5955</v>
      </c>
      <c r="G20" s="536">
        <v>5274</v>
      </c>
      <c r="H20" s="536">
        <v>6191</v>
      </c>
      <c r="I20" s="536">
        <v>5260</v>
      </c>
      <c r="J20" s="537">
        <v>5708</v>
      </c>
      <c r="K20" s="538">
        <v>247</v>
      </c>
      <c r="L20" s="349">
        <v>4.3272599859845826</v>
      </c>
    </row>
    <row r="21" spans="1:12" s="110" customFormat="1" ht="15" customHeight="1" x14ac:dyDescent="0.2">
      <c r="A21" s="118" t="s">
        <v>113</v>
      </c>
      <c r="B21" s="119" t="s">
        <v>116</v>
      </c>
      <c r="C21" s="347"/>
      <c r="D21" s="347"/>
      <c r="E21" s="348"/>
      <c r="F21" s="536">
        <v>12240</v>
      </c>
      <c r="G21" s="536">
        <v>9539</v>
      </c>
      <c r="H21" s="536">
        <v>17096</v>
      </c>
      <c r="I21" s="536">
        <v>9985</v>
      </c>
      <c r="J21" s="537">
        <v>12095</v>
      </c>
      <c r="K21" s="538">
        <v>145</v>
      </c>
      <c r="L21" s="349">
        <v>1.1988424968995453</v>
      </c>
    </row>
    <row r="22" spans="1:12" s="110" customFormat="1" ht="15" customHeight="1" x14ac:dyDescent="0.2">
      <c r="A22" s="118"/>
      <c r="B22" s="119" t="s">
        <v>117</v>
      </c>
      <c r="C22" s="347"/>
      <c r="D22" s="347"/>
      <c r="E22" s="348"/>
      <c r="F22" s="536">
        <v>3652</v>
      </c>
      <c r="G22" s="536">
        <v>3060</v>
      </c>
      <c r="H22" s="536">
        <v>4522</v>
      </c>
      <c r="I22" s="536">
        <v>3797</v>
      </c>
      <c r="J22" s="537">
        <v>3814</v>
      </c>
      <c r="K22" s="538">
        <v>-162</v>
      </c>
      <c r="L22" s="349">
        <v>-4.2475091767173572</v>
      </c>
    </row>
    <row r="23" spans="1:12" s="110" customFormat="1" ht="15" customHeight="1" x14ac:dyDescent="0.2">
      <c r="A23" s="352" t="s">
        <v>348</v>
      </c>
      <c r="B23" s="353" t="s">
        <v>193</v>
      </c>
      <c r="C23" s="354"/>
      <c r="D23" s="354"/>
      <c r="E23" s="355"/>
      <c r="F23" s="539">
        <v>280</v>
      </c>
      <c r="G23" s="539">
        <v>620</v>
      </c>
      <c r="H23" s="539">
        <v>3882</v>
      </c>
      <c r="I23" s="539">
        <v>323</v>
      </c>
      <c r="J23" s="540">
        <v>436</v>
      </c>
      <c r="K23" s="541">
        <v>-156</v>
      </c>
      <c r="L23" s="356">
        <v>-35.779816513761467</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36.5</v>
      </c>
      <c r="G25" s="542">
        <v>42.6</v>
      </c>
      <c r="H25" s="542">
        <v>42.1</v>
      </c>
      <c r="I25" s="542">
        <v>44.1</v>
      </c>
      <c r="J25" s="542">
        <v>37.9</v>
      </c>
      <c r="K25" s="543" t="s">
        <v>350</v>
      </c>
      <c r="L25" s="364">
        <v>-1.3999999999999986</v>
      </c>
    </row>
    <row r="26" spans="1:12" s="110" customFormat="1" ht="15" customHeight="1" x14ac:dyDescent="0.2">
      <c r="A26" s="365" t="s">
        <v>105</v>
      </c>
      <c r="B26" s="366" t="s">
        <v>346</v>
      </c>
      <c r="C26" s="362"/>
      <c r="D26" s="362"/>
      <c r="E26" s="363"/>
      <c r="F26" s="542">
        <v>35.1</v>
      </c>
      <c r="G26" s="542">
        <v>40.5</v>
      </c>
      <c r="H26" s="542">
        <v>38.4</v>
      </c>
      <c r="I26" s="542">
        <v>41.4</v>
      </c>
      <c r="J26" s="544">
        <v>35.299999999999997</v>
      </c>
      <c r="K26" s="543" t="s">
        <v>350</v>
      </c>
      <c r="L26" s="364">
        <v>-0.19999999999999574</v>
      </c>
    </row>
    <row r="27" spans="1:12" s="110" customFormat="1" ht="15" customHeight="1" x14ac:dyDescent="0.2">
      <c r="A27" s="365"/>
      <c r="B27" s="366" t="s">
        <v>347</v>
      </c>
      <c r="C27" s="362"/>
      <c r="D27" s="362"/>
      <c r="E27" s="363"/>
      <c r="F27" s="542">
        <v>38.299999999999997</v>
      </c>
      <c r="G27" s="542">
        <v>44.8</v>
      </c>
      <c r="H27" s="542">
        <v>46.7</v>
      </c>
      <c r="I27" s="542">
        <v>47.5</v>
      </c>
      <c r="J27" s="542">
        <v>41.2</v>
      </c>
      <c r="K27" s="543" t="s">
        <v>350</v>
      </c>
      <c r="L27" s="364">
        <v>-2.9000000000000057</v>
      </c>
    </row>
    <row r="28" spans="1:12" s="110" customFormat="1" ht="15" customHeight="1" x14ac:dyDescent="0.2">
      <c r="A28" s="365" t="s">
        <v>113</v>
      </c>
      <c r="B28" s="366" t="s">
        <v>108</v>
      </c>
      <c r="C28" s="362"/>
      <c r="D28" s="362"/>
      <c r="E28" s="363"/>
      <c r="F28" s="542">
        <v>48.7</v>
      </c>
      <c r="G28" s="542">
        <v>53.6</v>
      </c>
      <c r="H28" s="542">
        <v>51.5</v>
      </c>
      <c r="I28" s="542">
        <v>55.8</v>
      </c>
      <c r="J28" s="542">
        <v>49</v>
      </c>
      <c r="K28" s="543" t="s">
        <v>350</v>
      </c>
      <c r="L28" s="364">
        <v>-0.29999999999999716</v>
      </c>
    </row>
    <row r="29" spans="1:12" s="110" customFormat="1" ht="11.25" x14ac:dyDescent="0.2">
      <c r="A29" s="365"/>
      <c r="B29" s="366" t="s">
        <v>109</v>
      </c>
      <c r="C29" s="362"/>
      <c r="D29" s="362"/>
      <c r="E29" s="363"/>
      <c r="F29" s="542">
        <v>34</v>
      </c>
      <c r="G29" s="542">
        <v>39.799999999999997</v>
      </c>
      <c r="H29" s="542">
        <v>39.200000000000003</v>
      </c>
      <c r="I29" s="542">
        <v>41.5</v>
      </c>
      <c r="J29" s="544">
        <v>35.700000000000003</v>
      </c>
      <c r="K29" s="543" t="s">
        <v>350</v>
      </c>
      <c r="L29" s="364">
        <v>-1.7000000000000028</v>
      </c>
    </row>
    <row r="30" spans="1:12" s="110" customFormat="1" ht="15" customHeight="1" x14ac:dyDescent="0.2">
      <c r="A30" s="365"/>
      <c r="B30" s="366" t="s">
        <v>110</v>
      </c>
      <c r="C30" s="362"/>
      <c r="D30" s="362"/>
      <c r="E30" s="363"/>
      <c r="F30" s="542">
        <v>24.8</v>
      </c>
      <c r="G30" s="542">
        <v>34.299999999999997</v>
      </c>
      <c r="H30" s="542">
        <v>33</v>
      </c>
      <c r="I30" s="542">
        <v>33.9</v>
      </c>
      <c r="J30" s="542">
        <v>26.5</v>
      </c>
      <c r="K30" s="543" t="s">
        <v>350</v>
      </c>
      <c r="L30" s="364">
        <v>-1.6999999999999993</v>
      </c>
    </row>
    <row r="31" spans="1:12" s="110" customFormat="1" ht="15" customHeight="1" x14ac:dyDescent="0.2">
      <c r="A31" s="365"/>
      <c r="B31" s="366" t="s">
        <v>111</v>
      </c>
      <c r="C31" s="362"/>
      <c r="D31" s="362"/>
      <c r="E31" s="363"/>
      <c r="F31" s="542">
        <v>37.299999999999997</v>
      </c>
      <c r="G31" s="542">
        <v>40</v>
      </c>
      <c r="H31" s="542">
        <v>52.2</v>
      </c>
      <c r="I31" s="542">
        <v>49.7</v>
      </c>
      <c r="J31" s="542">
        <v>34.799999999999997</v>
      </c>
      <c r="K31" s="543" t="s">
        <v>350</v>
      </c>
      <c r="L31" s="364">
        <v>2.5</v>
      </c>
    </row>
    <row r="32" spans="1:12" s="110" customFormat="1" ht="15" customHeight="1" x14ac:dyDescent="0.2">
      <c r="A32" s="367" t="s">
        <v>113</v>
      </c>
      <c r="B32" s="368" t="s">
        <v>181</v>
      </c>
      <c r="C32" s="362"/>
      <c r="D32" s="362"/>
      <c r="E32" s="363"/>
      <c r="F32" s="542">
        <v>31.9</v>
      </c>
      <c r="G32" s="542">
        <v>36.799999999999997</v>
      </c>
      <c r="H32" s="542">
        <v>37.200000000000003</v>
      </c>
      <c r="I32" s="542">
        <v>40.700000000000003</v>
      </c>
      <c r="J32" s="544">
        <v>33.9</v>
      </c>
      <c r="K32" s="543" t="s">
        <v>350</v>
      </c>
      <c r="L32" s="364">
        <v>-2</v>
      </c>
    </row>
    <row r="33" spans="1:12" s="110" customFormat="1" ht="15" customHeight="1" x14ac:dyDescent="0.2">
      <c r="A33" s="367"/>
      <c r="B33" s="368" t="s">
        <v>182</v>
      </c>
      <c r="C33" s="362"/>
      <c r="D33" s="362"/>
      <c r="E33" s="363"/>
      <c r="F33" s="542">
        <v>43.9</v>
      </c>
      <c r="G33" s="542">
        <v>49.9</v>
      </c>
      <c r="H33" s="542">
        <v>50.9</v>
      </c>
      <c r="I33" s="542">
        <v>49.5</v>
      </c>
      <c r="J33" s="542">
        <v>44.6</v>
      </c>
      <c r="K33" s="543" t="s">
        <v>350</v>
      </c>
      <c r="L33" s="364">
        <v>-0.70000000000000284</v>
      </c>
    </row>
    <row r="34" spans="1:12" s="369" customFormat="1" ht="15" customHeight="1" x14ac:dyDescent="0.2">
      <c r="A34" s="367" t="s">
        <v>113</v>
      </c>
      <c r="B34" s="368" t="s">
        <v>116</v>
      </c>
      <c r="C34" s="362"/>
      <c r="D34" s="362"/>
      <c r="E34" s="363"/>
      <c r="F34" s="542">
        <v>32.799999999999997</v>
      </c>
      <c r="G34" s="542">
        <v>40.1</v>
      </c>
      <c r="H34" s="542">
        <v>38.700000000000003</v>
      </c>
      <c r="I34" s="542">
        <v>40</v>
      </c>
      <c r="J34" s="542">
        <v>33.799999999999997</v>
      </c>
      <c r="K34" s="543" t="s">
        <v>350</v>
      </c>
      <c r="L34" s="364">
        <v>-1</v>
      </c>
    </row>
    <row r="35" spans="1:12" s="369" customFormat="1" ht="11.25" x14ac:dyDescent="0.2">
      <c r="A35" s="370"/>
      <c r="B35" s="371" t="s">
        <v>117</v>
      </c>
      <c r="C35" s="372"/>
      <c r="D35" s="372"/>
      <c r="E35" s="373"/>
      <c r="F35" s="545">
        <v>48.9</v>
      </c>
      <c r="G35" s="545">
        <v>50.1</v>
      </c>
      <c r="H35" s="545">
        <v>53.2</v>
      </c>
      <c r="I35" s="545">
        <v>54.8</v>
      </c>
      <c r="J35" s="546">
        <v>50.5</v>
      </c>
      <c r="K35" s="547" t="s">
        <v>350</v>
      </c>
      <c r="L35" s="374">
        <v>-1.6000000000000014</v>
      </c>
    </row>
    <row r="36" spans="1:12" s="369" customFormat="1" ht="15.95" customHeight="1" x14ac:dyDescent="0.2">
      <c r="A36" s="375" t="s">
        <v>351</v>
      </c>
      <c r="B36" s="376"/>
      <c r="C36" s="377"/>
      <c r="D36" s="376"/>
      <c r="E36" s="378"/>
      <c r="F36" s="548">
        <v>15496</v>
      </c>
      <c r="G36" s="548">
        <v>11827</v>
      </c>
      <c r="H36" s="548">
        <v>16890</v>
      </c>
      <c r="I36" s="548">
        <v>13355</v>
      </c>
      <c r="J36" s="548">
        <v>15323</v>
      </c>
      <c r="K36" s="549">
        <v>173</v>
      </c>
      <c r="L36" s="380">
        <v>1.1290217320368074</v>
      </c>
    </row>
    <row r="37" spans="1:12" s="369" customFormat="1" ht="15.95" customHeight="1" x14ac:dyDescent="0.2">
      <c r="A37" s="381"/>
      <c r="B37" s="382" t="s">
        <v>113</v>
      </c>
      <c r="C37" s="382" t="s">
        <v>352</v>
      </c>
      <c r="D37" s="382"/>
      <c r="E37" s="383"/>
      <c r="F37" s="548">
        <v>5658</v>
      </c>
      <c r="G37" s="548">
        <v>5039</v>
      </c>
      <c r="H37" s="548">
        <v>7117</v>
      </c>
      <c r="I37" s="548">
        <v>5893</v>
      </c>
      <c r="J37" s="548">
        <v>5806</v>
      </c>
      <c r="K37" s="549">
        <v>-148</v>
      </c>
      <c r="L37" s="380">
        <v>-2.549087151222873</v>
      </c>
    </row>
    <row r="38" spans="1:12" s="369" customFormat="1" ht="15.95" customHeight="1" x14ac:dyDescent="0.2">
      <c r="A38" s="381"/>
      <c r="B38" s="384" t="s">
        <v>105</v>
      </c>
      <c r="C38" s="384" t="s">
        <v>106</v>
      </c>
      <c r="D38" s="385"/>
      <c r="E38" s="383"/>
      <c r="F38" s="548">
        <v>8644</v>
      </c>
      <c r="G38" s="548">
        <v>5970</v>
      </c>
      <c r="H38" s="548">
        <v>9282</v>
      </c>
      <c r="I38" s="548">
        <v>7412</v>
      </c>
      <c r="J38" s="550">
        <v>8638</v>
      </c>
      <c r="K38" s="549">
        <v>6</v>
      </c>
      <c r="L38" s="380">
        <v>6.9460523269275293E-2</v>
      </c>
    </row>
    <row r="39" spans="1:12" s="369" customFormat="1" ht="15.95" customHeight="1" x14ac:dyDescent="0.2">
      <c r="A39" s="381"/>
      <c r="B39" s="385"/>
      <c r="C39" s="382" t="s">
        <v>353</v>
      </c>
      <c r="D39" s="385"/>
      <c r="E39" s="383"/>
      <c r="F39" s="548">
        <v>3031</v>
      </c>
      <c r="G39" s="548">
        <v>2417</v>
      </c>
      <c r="H39" s="548">
        <v>3565</v>
      </c>
      <c r="I39" s="548">
        <v>3071</v>
      </c>
      <c r="J39" s="548">
        <v>3051</v>
      </c>
      <c r="K39" s="549">
        <v>-20</v>
      </c>
      <c r="L39" s="380">
        <v>-0.65552277941658477</v>
      </c>
    </row>
    <row r="40" spans="1:12" s="369" customFormat="1" ht="15.95" customHeight="1" x14ac:dyDescent="0.2">
      <c r="A40" s="381"/>
      <c r="B40" s="384"/>
      <c r="C40" s="384" t="s">
        <v>107</v>
      </c>
      <c r="D40" s="385"/>
      <c r="E40" s="383"/>
      <c r="F40" s="548">
        <v>6852</v>
      </c>
      <c r="G40" s="548">
        <v>5857</v>
      </c>
      <c r="H40" s="548">
        <v>7608</v>
      </c>
      <c r="I40" s="548">
        <v>5943</v>
      </c>
      <c r="J40" s="548">
        <v>6685</v>
      </c>
      <c r="K40" s="549">
        <v>167</v>
      </c>
      <c r="L40" s="380">
        <v>2.4981301421091997</v>
      </c>
    </row>
    <row r="41" spans="1:12" s="369" customFormat="1" ht="24" customHeight="1" x14ac:dyDescent="0.2">
      <c r="A41" s="381"/>
      <c r="B41" s="385"/>
      <c r="C41" s="382" t="s">
        <v>353</v>
      </c>
      <c r="D41" s="385"/>
      <c r="E41" s="383"/>
      <c r="F41" s="548">
        <v>2627</v>
      </c>
      <c r="G41" s="548">
        <v>2622</v>
      </c>
      <c r="H41" s="548">
        <v>3552</v>
      </c>
      <c r="I41" s="548">
        <v>2822</v>
      </c>
      <c r="J41" s="550">
        <v>2755</v>
      </c>
      <c r="K41" s="549">
        <v>-128</v>
      </c>
      <c r="L41" s="380">
        <v>-4.6460980036297643</v>
      </c>
    </row>
    <row r="42" spans="1:12" s="110" customFormat="1" ht="15" customHeight="1" x14ac:dyDescent="0.2">
      <c r="A42" s="381"/>
      <c r="B42" s="384" t="s">
        <v>113</v>
      </c>
      <c r="C42" s="384" t="s">
        <v>354</v>
      </c>
      <c r="D42" s="385"/>
      <c r="E42" s="383"/>
      <c r="F42" s="548">
        <v>3502</v>
      </c>
      <c r="G42" s="548">
        <v>2757</v>
      </c>
      <c r="H42" s="548">
        <v>4559</v>
      </c>
      <c r="I42" s="548">
        <v>2984</v>
      </c>
      <c r="J42" s="548">
        <v>3474</v>
      </c>
      <c r="K42" s="549">
        <v>28</v>
      </c>
      <c r="L42" s="380">
        <v>0.8059873344847438</v>
      </c>
    </row>
    <row r="43" spans="1:12" s="110" customFormat="1" ht="15" customHeight="1" x14ac:dyDescent="0.2">
      <c r="A43" s="381"/>
      <c r="B43" s="385"/>
      <c r="C43" s="382" t="s">
        <v>353</v>
      </c>
      <c r="D43" s="385"/>
      <c r="E43" s="383"/>
      <c r="F43" s="548">
        <v>1706</v>
      </c>
      <c r="G43" s="548">
        <v>1479</v>
      </c>
      <c r="H43" s="548">
        <v>2350</v>
      </c>
      <c r="I43" s="548">
        <v>1664</v>
      </c>
      <c r="J43" s="548">
        <v>1702</v>
      </c>
      <c r="K43" s="549">
        <v>4</v>
      </c>
      <c r="L43" s="380">
        <v>0.23501762632197415</v>
      </c>
    </row>
    <row r="44" spans="1:12" s="110" customFormat="1" ht="15" customHeight="1" x14ac:dyDescent="0.2">
      <c r="A44" s="381"/>
      <c r="B44" s="384"/>
      <c r="C44" s="366" t="s">
        <v>109</v>
      </c>
      <c r="D44" s="385"/>
      <c r="E44" s="383"/>
      <c r="F44" s="548">
        <v>10379</v>
      </c>
      <c r="G44" s="548">
        <v>8012</v>
      </c>
      <c r="H44" s="548">
        <v>10754</v>
      </c>
      <c r="I44" s="548">
        <v>9066</v>
      </c>
      <c r="J44" s="550">
        <v>10322</v>
      </c>
      <c r="K44" s="549">
        <v>57</v>
      </c>
      <c r="L44" s="380">
        <v>0.55221856229412902</v>
      </c>
    </row>
    <row r="45" spans="1:12" s="110" customFormat="1" ht="15" customHeight="1" x14ac:dyDescent="0.2">
      <c r="A45" s="381"/>
      <c r="B45" s="385"/>
      <c r="C45" s="382" t="s">
        <v>353</v>
      </c>
      <c r="D45" s="385"/>
      <c r="E45" s="383"/>
      <c r="F45" s="548">
        <v>3527</v>
      </c>
      <c r="G45" s="548">
        <v>3189</v>
      </c>
      <c r="H45" s="548">
        <v>4212</v>
      </c>
      <c r="I45" s="548">
        <v>3762</v>
      </c>
      <c r="J45" s="548">
        <v>3685</v>
      </c>
      <c r="K45" s="549">
        <v>-158</v>
      </c>
      <c r="L45" s="380">
        <v>-4.2876526458616011</v>
      </c>
    </row>
    <row r="46" spans="1:12" s="110" customFormat="1" ht="15" customHeight="1" x14ac:dyDescent="0.2">
      <c r="A46" s="381"/>
      <c r="B46" s="384"/>
      <c r="C46" s="366" t="s">
        <v>110</v>
      </c>
      <c r="D46" s="385"/>
      <c r="E46" s="383"/>
      <c r="F46" s="548">
        <v>1422</v>
      </c>
      <c r="G46" s="548">
        <v>913</v>
      </c>
      <c r="H46" s="548">
        <v>1399</v>
      </c>
      <c r="I46" s="548">
        <v>1152</v>
      </c>
      <c r="J46" s="548">
        <v>1349</v>
      </c>
      <c r="K46" s="549">
        <v>73</v>
      </c>
      <c r="L46" s="380">
        <v>5.4114158636026684</v>
      </c>
    </row>
    <row r="47" spans="1:12" s="110" customFormat="1" ht="15" customHeight="1" x14ac:dyDescent="0.2">
      <c r="A47" s="381"/>
      <c r="B47" s="385"/>
      <c r="C47" s="382" t="s">
        <v>353</v>
      </c>
      <c r="D47" s="385"/>
      <c r="E47" s="383"/>
      <c r="F47" s="548">
        <v>353</v>
      </c>
      <c r="G47" s="548">
        <v>313</v>
      </c>
      <c r="H47" s="548">
        <v>462</v>
      </c>
      <c r="I47" s="548">
        <v>391</v>
      </c>
      <c r="J47" s="550">
        <v>357</v>
      </c>
      <c r="K47" s="549">
        <v>-4</v>
      </c>
      <c r="L47" s="380">
        <v>-1.1204481792717087</v>
      </c>
    </row>
    <row r="48" spans="1:12" s="110" customFormat="1" ht="15" customHeight="1" x14ac:dyDescent="0.2">
      <c r="A48" s="381"/>
      <c r="B48" s="385"/>
      <c r="C48" s="366" t="s">
        <v>111</v>
      </c>
      <c r="D48" s="386"/>
      <c r="E48" s="387"/>
      <c r="F48" s="548">
        <v>193</v>
      </c>
      <c r="G48" s="548">
        <v>145</v>
      </c>
      <c r="H48" s="548">
        <v>178</v>
      </c>
      <c r="I48" s="548">
        <v>153</v>
      </c>
      <c r="J48" s="548">
        <v>178</v>
      </c>
      <c r="K48" s="549">
        <v>15</v>
      </c>
      <c r="L48" s="380">
        <v>8.4269662921348321</v>
      </c>
    </row>
    <row r="49" spans="1:12" s="110" customFormat="1" ht="15" customHeight="1" x14ac:dyDescent="0.2">
      <c r="A49" s="381"/>
      <c r="B49" s="385"/>
      <c r="C49" s="382" t="s">
        <v>353</v>
      </c>
      <c r="D49" s="385"/>
      <c r="E49" s="383"/>
      <c r="F49" s="548">
        <v>72</v>
      </c>
      <c r="G49" s="548">
        <v>58</v>
      </c>
      <c r="H49" s="548">
        <v>93</v>
      </c>
      <c r="I49" s="548">
        <v>76</v>
      </c>
      <c r="J49" s="548">
        <v>62</v>
      </c>
      <c r="K49" s="549">
        <v>10</v>
      </c>
      <c r="L49" s="380">
        <v>16.129032258064516</v>
      </c>
    </row>
    <row r="50" spans="1:12" s="110" customFormat="1" ht="15" customHeight="1" x14ac:dyDescent="0.2">
      <c r="A50" s="381"/>
      <c r="B50" s="384" t="s">
        <v>113</v>
      </c>
      <c r="C50" s="382" t="s">
        <v>181</v>
      </c>
      <c r="D50" s="385"/>
      <c r="E50" s="383"/>
      <c r="F50" s="548">
        <v>9564</v>
      </c>
      <c r="G50" s="548">
        <v>6578</v>
      </c>
      <c r="H50" s="548">
        <v>10839</v>
      </c>
      <c r="I50" s="548">
        <v>8120</v>
      </c>
      <c r="J50" s="550">
        <v>9641</v>
      </c>
      <c r="K50" s="549">
        <v>-77</v>
      </c>
      <c r="L50" s="380">
        <v>-0.798672336894513</v>
      </c>
    </row>
    <row r="51" spans="1:12" s="110" customFormat="1" ht="15" customHeight="1" x14ac:dyDescent="0.2">
      <c r="A51" s="381"/>
      <c r="B51" s="385"/>
      <c r="C51" s="382" t="s">
        <v>353</v>
      </c>
      <c r="D51" s="385"/>
      <c r="E51" s="383"/>
      <c r="F51" s="548">
        <v>3055</v>
      </c>
      <c r="G51" s="548">
        <v>2419</v>
      </c>
      <c r="H51" s="548">
        <v>4035</v>
      </c>
      <c r="I51" s="548">
        <v>3302</v>
      </c>
      <c r="J51" s="548">
        <v>3273</v>
      </c>
      <c r="K51" s="549">
        <v>-218</v>
      </c>
      <c r="L51" s="380">
        <v>-6.66055606477238</v>
      </c>
    </row>
    <row r="52" spans="1:12" s="110" customFormat="1" ht="15" customHeight="1" x14ac:dyDescent="0.2">
      <c r="A52" s="381"/>
      <c r="B52" s="384"/>
      <c r="C52" s="382" t="s">
        <v>182</v>
      </c>
      <c r="D52" s="385"/>
      <c r="E52" s="383"/>
      <c r="F52" s="548">
        <v>5932</v>
      </c>
      <c r="G52" s="548">
        <v>5249</v>
      </c>
      <c r="H52" s="548">
        <v>6051</v>
      </c>
      <c r="I52" s="548">
        <v>5235</v>
      </c>
      <c r="J52" s="548">
        <v>5682</v>
      </c>
      <c r="K52" s="549">
        <v>250</v>
      </c>
      <c r="L52" s="380">
        <v>4.3998592045054554</v>
      </c>
    </row>
    <row r="53" spans="1:12" s="269" customFormat="1" ht="11.25" customHeight="1" x14ac:dyDescent="0.2">
      <c r="A53" s="381"/>
      <c r="B53" s="385"/>
      <c r="C53" s="382" t="s">
        <v>353</v>
      </c>
      <c r="D53" s="385"/>
      <c r="E53" s="383"/>
      <c r="F53" s="548">
        <v>2603</v>
      </c>
      <c r="G53" s="548">
        <v>2620</v>
      </c>
      <c r="H53" s="548">
        <v>3082</v>
      </c>
      <c r="I53" s="548">
        <v>2591</v>
      </c>
      <c r="J53" s="550">
        <v>2533</v>
      </c>
      <c r="K53" s="549">
        <v>70</v>
      </c>
      <c r="L53" s="380">
        <v>2.7635215159889461</v>
      </c>
    </row>
    <row r="54" spans="1:12" s="151" customFormat="1" ht="12.75" customHeight="1" x14ac:dyDescent="0.2">
      <c r="A54" s="381"/>
      <c r="B54" s="384" t="s">
        <v>113</v>
      </c>
      <c r="C54" s="384" t="s">
        <v>116</v>
      </c>
      <c r="D54" s="385"/>
      <c r="E54" s="383"/>
      <c r="F54" s="548">
        <v>11895</v>
      </c>
      <c r="G54" s="548">
        <v>8856</v>
      </c>
      <c r="H54" s="548">
        <v>12837</v>
      </c>
      <c r="I54" s="548">
        <v>9616</v>
      </c>
      <c r="J54" s="548">
        <v>11612</v>
      </c>
      <c r="K54" s="549">
        <v>283</v>
      </c>
      <c r="L54" s="380">
        <v>2.4371339993110577</v>
      </c>
    </row>
    <row r="55" spans="1:12" ht="11.25" x14ac:dyDescent="0.2">
      <c r="A55" s="381"/>
      <c r="B55" s="385"/>
      <c r="C55" s="382" t="s">
        <v>353</v>
      </c>
      <c r="D55" s="385"/>
      <c r="E55" s="383"/>
      <c r="F55" s="548">
        <v>3896</v>
      </c>
      <c r="G55" s="548">
        <v>3551</v>
      </c>
      <c r="H55" s="548">
        <v>4963</v>
      </c>
      <c r="I55" s="548">
        <v>3844</v>
      </c>
      <c r="J55" s="548">
        <v>3930</v>
      </c>
      <c r="K55" s="549">
        <v>-34</v>
      </c>
      <c r="L55" s="380">
        <v>-0.86513994910941472</v>
      </c>
    </row>
    <row r="56" spans="1:12" ht="14.25" customHeight="1" x14ac:dyDescent="0.2">
      <c r="A56" s="381"/>
      <c r="B56" s="385"/>
      <c r="C56" s="384" t="s">
        <v>117</v>
      </c>
      <c r="D56" s="385"/>
      <c r="E56" s="383"/>
      <c r="F56" s="548">
        <v>3595</v>
      </c>
      <c r="G56" s="548">
        <v>2968</v>
      </c>
      <c r="H56" s="548">
        <v>4040</v>
      </c>
      <c r="I56" s="548">
        <v>3734</v>
      </c>
      <c r="J56" s="548">
        <v>3700</v>
      </c>
      <c r="K56" s="549">
        <v>-105</v>
      </c>
      <c r="L56" s="380">
        <v>-2.8378378378378377</v>
      </c>
    </row>
    <row r="57" spans="1:12" ht="18.75" customHeight="1" x14ac:dyDescent="0.2">
      <c r="A57" s="388"/>
      <c r="B57" s="389"/>
      <c r="C57" s="390" t="s">
        <v>353</v>
      </c>
      <c r="D57" s="389"/>
      <c r="E57" s="391"/>
      <c r="F57" s="551">
        <v>1759</v>
      </c>
      <c r="G57" s="552">
        <v>1487</v>
      </c>
      <c r="H57" s="552">
        <v>2148</v>
      </c>
      <c r="I57" s="552">
        <v>2047</v>
      </c>
      <c r="J57" s="552">
        <v>1870</v>
      </c>
      <c r="K57" s="553">
        <f t="shared" ref="K57" si="0">IF(OR(F57=".",J57=".")=TRUE,".",IF(OR(F57="*",J57="*")=TRUE,"*",IF(AND(F57="-",J57="-")=TRUE,"-",IF(AND(ISNUMBER(J57),ISNUMBER(F57))=TRUE,IF(F57-J57=0,0,F57-J57),IF(ISNUMBER(F57)=TRUE,F57,-J57)))))</f>
        <v>-111</v>
      </c>
      <c r="L57" s="392">
        <f t="shared" ref="L57" si="1">IF(K57 =".",".",IF(K57 ="*","*",IF(K57="-","-",IF(K57=0,0,IF(OR(J57="-",J57=".",F57="-",F57=".")=TRUE,"X",IF(J57=0,"0,0",IF(ABS(K57*100/J57)&gt;250,".X",(K57*100/J57))))))))</f>
        <v>-5.9358288770053473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15898</v>
      </c>
      <c r="E11" s="114">
        <v>12602</v>
      </c>
      <c r="F11" s="114">
        <v>21633</v>
      </c>
      <c r="G11" s="114">
        <v>13788</v>
      </c>
      <c r="H11" s="140">
        <v>15920</v>
      </c>
      <c r="I11" s="115">
        <v>-22</v>
      </c>
      <c r="J11" s="116">
        <v>-0.13819095477386933</v>
      </c>
    </row>
    <row r="12" spans="1:15" s="110" customFormat="1" ht="24.95" customHeight="1" x14ac:dyDescent="0.2">
      <c r="A12" s="193" t="s">
        <v>132</v>
      </c>
      <c r="B12" s="194" t="s">
        <v>133</v>
      </c>
      <c r="C12" s="113">
        <v>3.2079506856208329</v>
      </c>
      <c r="D12" s="115">
        <v>510</v>
      </c>
      <c r="E12" s="114">
        <v>240</v>
      </c>
      <c r="F12" s="114">
        <v>749</v>
      </c>
      <c r="G12" s="114">
        <v>745</v>
      </c>
      <c r="H12" s="140">
        <v>530</v>
      </c>
      <c r="I12" s="115">
        <v>-20</v>
      </c>
      <c r="J12" s="116">
        <v>-3.7735849056603774</v>
      </c>
    </row>
    <row r="13" spans="1:15" s="110" customFormat="1" ht="24.95" customHeight="1" x14ac:dyDescent="0.2">
      <c r="A13" s="193" t="s">
        <v>134</v>
      </c>
      <c r="B13" s="199" t="s">
        <v>214</v>
      </c>
      <c r="C13" s="113">
        <v>1.2139891810290602</v>
      </c>
      <c r="D13" s="115">
        <v>193</v>
      </c>
      <c r="E13" s="114">
        <v>81</v>
      </c>
      <c r="F13" s="114">
        <v>206</v>
      </c>
      <c r="G13" s="114">
        <v>159</v>
      </c>
      <c r="H13" s="140">
        <v>156</v>
      </c>
      <c r="I13" s="115">
        <v>37</v>
      </c>
      <c r="J13" s="116">
        <v>23.717948717948719</v>
      </c>
    </row>
    <row r="14" spans="1:15" s="287" customFormat="1" ht="24.95" customHeight="1" x14ac:dyDescent="0.2">
      <c r="A14" s="193" t="s">
        <v>215</v>
      </c>
      <c r="B14" s="199" t="s">
        <v>137</v>
      </c>
      <c r="C14" s="113">
        <v>13.787897848786011</v>
      </c>
      <c r="D14" s="115">
        <v>2192</v>
      </c>
      <c r="E14" s="114">
        <v>1393</v>
      </c>
      <c r="F14" s="114">
        <v>4022</v>
      </c>
      <c r="G14" s="114">
        <v>1650</v>
      </c>
      <c r="H14" s="140">
        <v>2432</v>
      </c>
      <c r="I14" s="115">
        <v>-240</v>
      </c>
      <c r="J14" s="116">
        <v>-9.8684210526315788</v>
      </c>
      <c r="K14" s="110"/>
      <c r="L14" s="110"/>
      <c r="M14" s="110"/>
      <c r="N14" s="110"/>
      <c r="O14" s="110"/>
    </row>
    <row r="15" spans="1:15" s="110" customFormat="1" ht="24.95" customHeight="1" x14ac:dyDescent="0.2">
      <c r="A15" s="193" t="s">
        <v>216</v>
      </c>
      <c r="B15" s="199" t="s">
        <v>217</v>
      </c>
      <c r="C15" s="113">
        <v>3.1576298905522706</v>
      </c>
      <c r="D15" s="115">
        <v>502</v>
      </c>
      <c r="E15" s="114">
        <v>484</v>
      </c>
      <c r="F15" s="114">
        <v>825</v>
      </c>
      <c r="G15" s="114">
        <v>423</v>
      </c>
      <c r="H15" s="140">
        <v>514</v>
      </c>
      <c r="I15" s="115">
        <v>-12</v>
      </c>
      <c r="J15" s="116">
        <v>-2.3346303501945527</v>
      </c>
    </row>
    <row r="16" spans="1:15" s="287" customFormat="1" ht="24.95" customHeight="1" x14ac:dyDescent="0.2">
      <c r="A16" s="193" t="s">
        <v>218</v>
      </c>
      <c r="B16" s="199" t="s">
        <v>141</v>
      </c>
      <c r="C16" s="113">
        <v>7.9003648257642469</v>
      </c>
      <c r="D16" s="115">
        <v>1256</v>
      </c>
      <c r="E16" s="114">
        <v>762</v>
      </c>
      <c r="F16" s="114">
        <v>2851</v>
      </c>
      <c r="G16" s="114">
        <v>1006</v>
      </c>
      <c r="H16" s="140">
        <v>1592</v>
      </c>
      <c r="I16" s="115">
        <v>-336</v>
      </c>
      <c r="J16" s="116">
        <v>-21.105527638190956</v>
      </c>
      <c r="K16" s="110"/>
      <c r="L16" s="110"/>
      <c r="M16" s="110"/>
      <c r="N16" s="110"/>
      <c r="O16" s="110"/>
    </row>
    <row r="17" spans="1:15" s="110" customFormat="1" ht="24.95" customHeight="1" x14ac:dyDescent="0.2">
      <c r="A17" s="193" t="s">
        <v>142</v>
      </c>
      <c r="B17" s="199" t="s">
        <v>220</v>
      </c>
      <c r="C17" s="113">
        <v>2.7299031324694929</v>
      </c>
      <c r="D17" s="115">
        <v>434</v>
      </c>
      <c r="E17" s="114">
        <v>147</v>
      </c>
      <c r="F17" s="114">
        <v>346</v>
      </c>
      <c r="G17" s="114">
        <v>221</v>
      </c>
      <c r="H17" s="140">
        <v>326</v>
      </c>
      <c r="I17" s="115">
        <v>108</v>
      </c>
      <c r="J17" s="116">
        <v>33.128834355828218</v>
      </c>
    </row>
    <row r="18" spans="1:15" s="287" customFormat="1" ht="24.95" customHeight="1" x14ac:dyDescent="0.2">
      <c r="A18" s="201" t="s">
        <v>144</v>
      </c>
      <c r="B18" s="202" t="s">
        <v>145</v>
      </c>
      <c r="C18" s="113">
        <v>6.8624984274751544</v>
      </c>
      <c r="D18" s="115">
        <v>1091</v>
      </c>
      <c r="E18" s="114">
        <v>419</v>
      </c>
      <c r="F18" s="114">
        <v>1155</v>
      </c>
      <c r="G18" s="114">
        <v>821</v>
      </c>
      <c r="H18" s="140">
        <v>1039</v>
      </c>
      <c r="I18" s="115">
        <v>52</v>
      </c>
      <c r="J18" s="116">
        <v>5.0048123195380176</v>
      </c>
      <c r="K18" s="110"/>
      <c r="L18" s="110"/>
      <c r="M18" s="110"/>
      <c r="N18" s="110"/>
      <c r="O18" s="110"/>
    </row>
    <row r="19" spans="1:15" s="110" customFormat="1" ht="24.95" customHeight="1" x14ac:dyDescent="0.2">
      <c r="A19" s="193" t="s">
        <v>146</v>
      </c>
      <c r="B19" s="199" t="s">
        <v>147</v>
      </c>
      <c r="C19" s="113">
        <v>13.52371367467606</v>
      </c>
      <c r="D19" s="115">
        <v>2150</v>
      </c>
      <c r="E19" s="114">
        <v>2001</v>
      </c>
      <c r="F19" s="114">
        <v>3175</v>
      </c>
      <c r="G19" s="114">
        <v>1864</v>
      </c>
      <c r="H19" s="140">
        <v>2242</v>
      </c>
      <c r="I19" s="115">
        <v>-92</v>
      </c>
      <c r="J19" s="116">
        <v>-4.1034790365744866</v>
      </c>
    </row>
    <row r="20" spans="1:15" s="287" customFormat="1" ht="24.95" customHeight="1" x14ac:dyDescent="0.2">
      <c r="A20" s="193" t="s">
        <v>148</v>
      </c>
      <c r="B20" s="199" t="s">
        <v>149</v>
      </c>
      <c r="C20" s="113">
        <v>7.2273241917222295</v>
      </c>
      <c r="D20" s="115">
        <v>1149</v>
      </c>
      <c r="E20" s="114">
        <v>919</v>
      </c>
      <c r="F20" s="114">
        <v>1145</v>
      </c>
      <c r="G20" s="114">
        <v>1045</v>
      </c>
      <c r="H20" s="140">
        <v>1288</v>
      </c>
      <c r="I20" s="115">
        <v>-139</v>
      </c>
      <c r="J20" s="116">
        <v>-10.79192546583851</v>
      </c>
      <c r="K20" s="110"/>
      <c r="L20" s="110"/>
      <c r="M20" s="110"/>
      <c r="N20" s="110"/>
      <c r="O20" s="110"/>
    </row>
    <row r="21" spans="1:15" s="110" customFormat="1" ht="24.95" customHeight="1" x14ac:dyDescent="0.2">
      <c r="A21" s="201" t="s">
        <v>150</v>
      </c>
      <c r="B21" s="202" t="s">
        <v>151</v>
      </c>
      <c r="C21" s="113">
        <v>7.4097370738457666</v>
      </c>
      <c r="D21" s="115">
        <v>1178</v>
      </c>
      <c r="E21" s="114">
        <v>1011</v>
      </c>
      <c r="F21" s="114">
        <v>1276</v>
      </c>
      <c r="G21" s="114">
        <v>1331</v>
      </c>
      <c r="H21" s="140">
        <v>1115</v>
      </c>
      <c r="I21" s="115">
        <v>63</v>
      </c>
      <c r="J21" s="116">
        <v>5.6502242152466371</v>
      </c>
    </row>
    <row r="22" spans="1:15" s="110" customFormat="1" ht="24.95" customHeight="1" x14ac:dyDescent="0.2">
      <c r="A22" s="201" t="s">
        <v>152</v>
      </c>
      <c r="B22" s="199" t="s">
        <v>153</v>
      </c>
      <c r="C22" s="113">
        <v>5.4283557680211345</v>
      </c>
      <c r="D22" s="115">
        <v>863</v>
      </c>
      <c r="E22" s="114">
        <v>328</v>
      </c>
      <c r="F22" s="114">
        <v>506</v>
      </c>
      <c r="G22" s="114">
        <v>334</v>
      </c>
      <c r="H22" s="140">
        <v>427</v>
      </c>
      <c r="I22" s="115">
        <v>436</v>
      </c>
      <c r="J22" s="116">
        <v>102.10772833723654</v>
      </c>
    </row>
    <row r="23" spans="1:15" s="110" customFormat="1" ht="24.95" customHeight="1" x14ac:dyDescent="0.2">
      <c r="A23" s="193" t="s">
        <v>154</v>
      </c>
      <c r="B23" s="199" t="s">
        <v>155</v>
      </c>
      <c r="C23" s="113">
        <v>1.2202792804126306</v>
      </c>
      <c r="D23" s="115">
        <v>194</v>
      </c>
      <c r="E23" s="114">
        <v>124</v>
      </c>
      <c r="F23" s="114">
        <v>243</v>
      </c>
      <c r="G23" s="114">
        <v>80</v>
      </c>
      <c r="H23" s="140">
        <v>171</v>
      </c>
      <c r="I23" s="115">
        <v>23</v>
      </c>
      <c r="J23" s="116">
        <v>13.450292397660819</v>
      </c>
    </row>
    <row r="24" spans="1:15" s="110" customFormat="1" ht="24.95" customHeight="1" x14ac:dyDescent="0.2">
      <c r="A24" s="193" t="s">
        <v>156</v>
      </c>
      <c r="B24" s="199" t="s">
        <v>221</v>
      </c>
      <c r="C24" s="113">
        <v>7.2776449867907909</v>
      </c>
      <c r="D24" s="115">
        <v>1157</v>
      </c>
      <c r="E24" s="114">
        <v>1055</v>
      </c>
      <c r="F24" s="114">
        <v>1393</v>
      </c>
      <c r="G24" s="114">
        <v>908</v>
      </c>
      <c r="H24" s="140">
        <v>1093</v>
      </c>
      <c r="I24" s="115">
        <v>64</v>
      </c>
      <c r="J24" s="116">
        <v>5.8554437328453801</v>
      </c>
    </row>
    <row r="25" spans="1:15" s="110" customFormat="1" ht="24.95" customHeight="1" x14ac:dyDescent="0.2">
      <c r="A25" s="193" t="s">
        <v>222</v>
      </c>
      <c r="B25" s="204" t="s">
        <v>159</v>
      </c>
      <c r="C25" s="113">
        <v>5.6736696439803751</v>
      </c>
      <c r="D25" s="115">
        <v>902</v>
      </c>
      <c r="E25" s="114">
        <v>688</v>
      </c>
      <c r="F25" s="114">
        <v>975</v>
      </c>
      <c r="G25" s="114">
        <v>828</v>
      </c>
      <c r="H25" s="140">
        <v>951</v>
      </c>
      <c r="I25" s="115">
        <v>-49</v>
      </c>
      <c r="J25" s="116">
        <v>-5.1524710830704521</v>
      </c>
    </row>
    <row r="26" spans="1:15" s="110" customFormat="1" ht="24.95" customHeight="1" x14ac:dyDescent="0.2">
      <c r="A26" s="201">
        <v>782.78300000000002</v>
      </c>
      <c r="B26" s="203" t="s">
        <v>160</v>
      </c>
      <c r="C26" s="113">
        <v>4.4345200654170336</v>
      </c>
      <c r="D26" s="115">
        <v>705</v>
      </c>
      <c r="E26" s="114">
        <v>730</v>
      </c>
      <c r="F26" s="114">
        <v>1065</v>
      </c>
      <c r="G26" s="114">
        <v>912</v>
      </c>
      <c r="H26" s="140">
        <v>842</v>
      </c>
      <c r="I26" s="115">
        <v>-137</v>
      </c>
      <c r="J26" s="116">
        <v>-16.270783847980997</v>
      </c>
    </row>
    <row r="27" spans="1:15" s="110" customFormat="1" ht="24.95" customHeight="1" x14ac:dyDescent="0.2">
      <c r="A27" s="193" t="s">
        <v>161</v>
      </c>
      <c r="B27" s="199" t="s">
        <v>162</v>
      </c>
      <c r="C27" s="113">
        <v>2.5915209460309474</v>
      </c>
      <c r="D27" s="115">
        <v>412</v>
      </c>
      <c r="E27" s="114">
        <v>318</v>
      </c>
      <c r="F27" s="114">
        <v>625</v>
      </c>
      <c r="G27" s="114">
        <v>372</v>
      </c>
      <c r="H27" s="140">
        <v>341</v>
      </c>
      <c r="I27" s="115">
        <v>71</v>
      </c>
      <c r="J27" s="116">
        <v>20.821114369501466</v>
      </c>
    </row>
    <row r="28" spans="1:15" s="110" customFormat="1" ht="24.95" customHeight="1" x14ac:dyDescent="0.2">
      <c r="A28" s="193" t="s">
        <v>163</v>
      </c>
      <c r="B28" s="199" t="s">
        <v>164</v>
      </c>
      <c r="C28" s="113">
        <v>3.6230972449364698</v>
      </c>
      <c r="D28" s="115">
        <v>576</v>
      </c>
      <c r="E28" s="114">
        <v>779</v>
      </c>
      <c r="F28" s="114">
        <v>1194</v>
      </c>
      <c r="G28" s="114">
        <v>586</v>
      </c>
      <c r="H28" s="140">
        <v>664</v>
      </c>
      <c r="I28" s="115">
        <v>-88</v>
      </c>
      <c r="J28" s="116">
        <v>-13.253012048192771</v>
      </c>
    </row>
    <row r="29" spans="1:15" s="110" customFormat="1" ht="24.95" customHeight="1" x14ac:dyDescent="0.2">
      <c r="A29" s="193">
        <v>86</v>
      </c>
      <c r="B29" s="199" t="s">
        <v>165</v>
      </c>
      <c r="C29" s="113">
        <v>7.1581330985029563</v>
      </c>
      <c r="D29" s="115">
        <v>1138</v>
      </c>
      <c r="E29" s="114">
        <v>1190</v>
      </c>
      <c r="F29" s="114">
        <v>1339</v>
      </c>
      <c r="G29" s="114">
        <v>849</v>
      </c>
      <c r="H29" s="140">
        <v>1157</v>
      </c>
      <c r="I29" s="115">
        <v>-19</v>
      </c>
      <c r="J29" s="116">
        <v>-1.6421780466724287</v>
      </c>
    </row>
    <row r="30" spans="1:15" s="110" customFormat="1" ht="24.95" customHeight="1" x14ac:dyDescent="0.2">
      <c r="A30" s="193">
        <v>87.88</v>
      </c>
      <c r="B30" s="204" t="s">
        <v>166</v>
      </c>
      <c r="C30" s="113">
        <v>5.5981884513775322</v>
      </c>
      <c r="D30" s="115">
        <v>890</v>
      </c>
      <c r="E30" s="114">
        <v>778</v>
      </c>
      <c r="F30" s="114">
        <v>1651</v>
      </c>
      <c r="G30" s="114">
        <v>745</v>
      </c>
      <c r="H30" s="140">
        <v>838</v>
      </c>
      <c r="I30" s="115">
        <v>52</v>
      </c>
      <c r="J30" s="116">
        <v>6.2052505966587113</v>
      </c>
    </row>
    <row r="31" spans="1:15" s="110" customFormat="1" ht="24.95" customHeight="1" x14ac:dyDescent="0.2">
      <c r="A31" s="193" t="s">
        <v>167</v>
      </c>
      <c r="B31" s="199" t="s">
        <v>168</v>
      </c>
      <c r="C31" s="113">
        <v>3.7614794313750157</v>
      </c>
      <c r="D31" s="115">
        <v>598</v>
      </c>
      <c r="E31" s="114">
        <v>548</v>
      </c>
      <c r="F31" s="114">
        <v>914</v>
      </c>
      <c r="G31" s="114">
        <v>559</v>
      </c>
      <c r="H31" s="140">
        <v>629</v>
      </c>
      <c r="I31" s="115">
        <v>-31</v>
      </c>
      <c r="J31" s="116">
        <v>-4.9284578696343404</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3.2079506856208329</v>
      </c>
      <c r="D34" s="115">
        <v>510</v>
      </c>
      <c r="E34" s="114">
        <v>240</v>
      </c>
      <c r="F34" s="114">
        <v>749</v>
      </c>
      <c r="G34" s="114">
        <v>745</v>
      </c>
      <c r="H34" s="140">
        <v>530</v>
      </c>
      <c r="I34" s="115">
        <v>-20</v>
      </c>
      <c r="J34" s="116">
        <v>-3.7735849056603774</v>
      </c>
    </row>
    <row r="35" spans="1:10" s="110" customFormat="1" ht="24.95" customHeight="1" x14ac:dyDescent="0.2">
      <c r="A35" s="292" t="s">
        <v>171</v>
      </c>
      <c r="B35" s="293" t="s">
        <v>172</v>
      </c>
      <c r="C35" s="113">
        <v>21.864385457290226</v>
      </c>
      <c r="D35" s="115">
        <v>3476</v>
      </c>
      <c r="E35" s="114">
        <v>1893</v>
      </c>
      <c r="F35" s="114">
        <v>5383</v>
      </c>
      <c r="G35" s="114">
        <v>2630</v>
      </c>
      <c r="H35" s="140">
        <v>3627</v>
      </c>
      <c r="I35" s="115">
        <v>-151</v>
      </c>
      <c r="J35" s="116">
        <v>-4.1632202922525501</v>
      </c>
    </row>
    <row r="36" spans="1:10" s="110" customFormat="1" ht="24.95" customHeight="1" x14ac:dyDescent="0.2">
      <c r="A36" s="294" t="s">
        <v>173</v>
      </c>
      <c r="B36" s="295" t="s">
        <v>174</v>
      </c>
      <c r="C36" s="125">
        <v>74.927663857088945</v>
      </c>
      <c r="D36" s="143">
        <v>11912</v>
      </c>
      <c r="E36" s="144">
        <v>10469</v>
      </c>
      <c r="F36" s="144">
        <v>15501</v>
      </c>
      <c r="G36" s="144">
        <v>10413</v>
      </c>
      <c r="H36" s="145">
        <v>11758</v>
      </c>
      <c r="I36" s="143">
        <v>154</v>
      </c>
      <c r="J36" s="146">
        <v>1.3097465555366559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15898</v>
      </c>
      <c r="F11" s="264">
        <v>12602</v>
      </c>
      <c r="G11" s="264">
        <v>21633</v>
      </c>
      <c r="H11" s="264">
        <v>13788</v>
      </c>
      <c r="I11" s="265">
        <v>15920</v>
      </c>
      <c r="J11" s="263">
        <v>-22</v>
      </c>
      <c r="K11" s="266">
        <v>-0.13819095477386933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27.330481821612782</v>
      </c>
      <c r="E13" s="115">
        <v>4345</v>
      </c>
      <c r="F13" s="114">
        <v>3636</v>
      </c>
      <c r="G13" s="114">
        <v>5345</v>
      </c>
      <c r="H13" s="114">
        <v>4649</v>
      </c>
      <c r="I13" s="140">
        <v>4564</v>
      </c>
      <c r="J13" s="115">
        <v>-219</v>
      </c>
      <c r="K13" s="116">
        <v>-4.798422436459246</v>
      </c>
    </row>
    <row r="14" spans="1:15" ht="15.95" customHeight="1" x14ac:dyDescent="0.2">
      <c r="A14" s="306" t="s">
        <v>230</v>
      </c>
      <c r="B14" s="307"/>
      <c r="C14" s="308"/>
      <c r="D14" s="113">
        <v>51.056736696439806</v>
      </c>
      <c r="E14" s="115">
        <v>8117</v>
      </c>
      <c r="F14" s="114">
        <v>6292</v>
      </c>
      <c r="G14" s="114">
        <v>12333</v>
      </c>
      <c r="H14" s="114">
        <v>6574</v>
      </c>
      <c r="I14" s="140">
        <v>8209</v>
      </c>
      <c r="J14" s="115">
        <v>-92</v>
      </c>
      <c r="K14" s="116">
        <v>-1.1207211597027653</v>
      </c>
    </row>
    <row r="15" spans="1:15" ht="15.95" customHeight="1" x14ac:dyDescent="0.2">
      <c r="A15" s="306" t="s">
        <v>231</v>
      </c>
      <c r="B15" s="307"/>
      <c r="C15" s="308"/>
      <c r="D15" s="113">
        <v>10.460435274877343</v>
      </c>
      <c r="E15" s="115">
        <v>1663</v>
      </c>
      <c r="F15" s="114">
        <v>1173</v>
      </c>
      <c r="G15" s="114">
        <v>1761</v>
      </c>
      <c r="H15" s="114">
        <v>1126</v>
      </c>
      <c r="I15" s="140">
        <v>1415</v>
      </c>
      <c r="J15" s="115">
        <v>248</v>
      </c>
      <c r="K15" s="116">
        <v>17.526501766784452</v>
      </c>
    </row>
    <row r="16" spans="1:15" ht="15.95" customHeight="1" x14ac:dyDescent="0.2">
      <c r="A16" s="306" t="s">
        <v>232</v>
      </c>
      <c r="B16" s="307"/>
      <c r="C16" s="308"/>
      <c r="D16" s="113">
        <v>10.825261039124419</v>
      </c>
      <c r="E16" s="115">
        <v>1721</v>
      </c>
      <c r="F16" s="114">
        <v>1455</v>
      </c>
      <c r="G16" s="114">
        <v>1961</v>
      </c>
      <c r="H16" s="114">
        <v>1406</v>
      </c>
      <c r="I16" s="140">
        <v>1679</v>
      </c>
      <c r="J16" s="115">
        <v>42</v>
      </c>
      <c r="K16" s="116">
        <v>2.501488981536629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3.0884387973329979</v>
      </c>
      <c r="E18" s="115">
        <v>491</v>
      </c>
      <c r="F18" s="114">
        <v>265</v>
      </c>
      <c r="G18" s="114">
        <v>822</v>
      </c>
      <c r="H18" s="114">
        <v>758</v>
      </c>
      <c r="I18" s="140">
        <v>441</v>
      </c>
      <c r="J18" s="115">
        <v>50</v>
      </c>
      <c r="K18" s="116">
        <v>11.337868480725623</v>
      </c>
    </row>
    <row r="19" spans="1:11" ht="14.1" customHeight="1" x14ac:dyDescent="0.2">
      <c r="A19" s="306" t="s">
        <v>235</v>
      </c>
      <c r="B19" s="307" t="s">
        <v>236</v>
      </c>
      <c r="C19" s="308"/>
      <c r="D19" s="113">
        <v>2.5097496540445339</v>
      </c>
      <c r="E19" s="115">
        <v>399</v>
      </c>
      <c r="F19" s="114">
        <v>208</v>
      </c>
      <c r="G19" s="114">
        <v>692</v>
      </c>
      <c r="H19" s="114">
        <v>693</v>
      </c>
      <c r="I19" s="140">
        <v>374</v>
      </c>
      <c r="J19" s="115">
        <v>25</v>
      </c>
      <c r="K19" s="116">
        <v>6.6844919786096257</v>
      </c>
    </row>
    <row r="20" spans="1:11" ht="14.1" customHeight="1" x14ac:dyDescent="0.2">
      <c r="A20" s="306">
        <v>12</v>
      </c>
      <c r="B20" s="307" t="s">
        <v>237</v>
      </c>
      <c r="C20" s="308"/>
      <c r="D20" s="113">
        <v>1.7549377280161027</v>
      </c>
      <c r="E20" s="115">
        <v>279</v>
      </c>
      <c r="F20" s="114">
        <v>86</v>
      </c>
      <c r="G20" s="114">
        <v>226</v>
      </c>
      <c r="H20" s="114">
        <v>227</v>
      </c>
      <c r="I20" s="140">
        <v>351</v>
      </c>
      <c r="J20" s="115">
        <v>-72</v>
      </c>
      <c r="K20" s="116">
        <v>-20.512820512820515</v>
      </c>
    </row>
    <row r="21" spans="1:11" ht="14.1" customHeight="1" x14ac:dyDescent="0.2">
      <c r="A21" s="306">
        <v>21</v>
      </c>
      <c r="B21" s="307" t="s">
        <v>238</v>
      </c>
      <c r="C21" s="308"/>
      <c r="D21" s="113">
        <v>0.893194112466977</v>
      </c>
      <c r="E21" s="115">
        <v>142</v>
      </c>
      <c r="F21" s="114">
        <v>41</v>
      </c>
      <c r="G21" s="114">
        <v>88</v>
      </c>
      <c r="H21" s="114">
        <v>60</v>
      </c>
      <c r="I21" s="140">
        <v>112</v>
      </c>
      <c r="J21" s="115">
        <v>30</v>
      </c>
      <c r="K21" s="116">
        <v>26.785714285714285</v>
      </c>
    </row>
    <row r="22" spans="1:11" ht="14.1" customHeight="1" x14ac:dyDescent="0.2">
      <c r="A22" s="306">
        <v>22</v>
      </c>
      <c r="B22" s="307" t="s">
        <v>239</v>
      </c>
      <c r="C22" s="308"/>
      <c r="D22" s="113">
        <v>1.3083406717826143</v>
      </c>
      <c r="E22" s="115">
        <v>208</v>
      </c>
      <c r="F22" s="114">
        <v>158</v>
      </c>
      <c r="G22" s="114">
        <v>329</v>
      </c>
      <c r="H22" s="114">
        <v>149</v>
      </c>
      <c r="I22" s="140">
        <v>227</v>
      </c>
      <c r="J22" s="115">
        <v>-19</v>
      </c>
      <c r="K22" s="116">
        <v>-8.3700440528634363</v>
      </c>
    </row>
    <row r="23" spans="1:11" ht="14.1" customHeight="1" x14ac:dyDescent="0.2">
      <c r="A23" s="306">
        <v>23</v>
      </c>
      <c r="B23" s="307" t="s">
        <v>240</v>
      </c>
      <c r="C23" s="308"/>
      <c r="D23" s="113">
        <v>1.1133475908919361</v>
      </c>
      <c r="E23" s="115">
        <v>177</v>
      </c>
      <c r="F23" s="114">
        <v>151</v>
      </c>
      <c r="G23" s="114">
        <v>210</v>
      </c>
      <c r="H23" s="114">
        <v>154</v>
      </c>
      <c r="I23" s="140">
        <v>151</v>
      </c>
      <c r="J23" s="115">
        <v>26</v>
      </c>
      <c r="K23" s="116">
        <v>17.218543046357617</v>
      </c>
    </row>
    <row r="24" spans="1:11" ht="14.1" customHeight="1" x14ac:dyDescent="0.2">
      <c r="A24" s="306">
        <v>24</v>
      </c>
      <c r="B24" s="307" t="s">
        <v>241</v>
      </c>
      <c r="C24" s="308"/>
      <c r="D24" s="113">
        <v>2.5223298528116742</v>
      </c>
      <c r="E24" s="115">
        <v>401</v>
      </c>
      <c r="F24" s="114">
        <v>235</v>
      </c>
      <c r="G24" s="114">
        <v>501</v>
      </c>
      <c r="H24" s="114">
        <v>340</v>
      </c>
      <c r="I24" s="140">
        <v>498</v>
      </c>
      <c r="J24" s="115">
        <v>-97</v>
      </c>
      <c r="K24" s="116">
        <v>-19.477911646586346</v>
      </c>
    </row>
    <row r="25" spans="1:11" ht="14.1" customHeight="1" x14ac:dyDescent="0.2">
      <c r="A25" s="306">
        <v>25</v>
      </c>
      <c r="B25" s="307" t="s">
        <v>242</v>
      </c>
      <c r="C25" s="308"/>
      <c r="D25" s="113">
        <v>4.1829160900742233</v>
      </c>
      <c r="E25" s="115">
        <v>665</v>
      </c>
      <c r="F25" s="114">
        <v>419</v>
      </c>
      <c r="G25" s="114">
        <v>1232</v>
      </c>
      <c r="H25" s="114">
        <v>574</v>
      </c>
      <c r="I25" s="140">
        <v>750</v>
      </c>
      <c r="J25" s="115">
        <v>-85</v>
      </c>
      <c r="K25" s="116">
        <v>-11.333333333333334</v>
      </c>
    </row>
    <row r="26" spans="1:11" ht="14.1" customHeight="1" x14ac:dyDescent="0.2">
      <c r="A26" s="306">
        <v>26</v>
      </c>
      <c r="B26" s="307" t="s">
        <v>243</v>
      </c>
      <c r="C26" s="308"/>
      <c r="D26" s="113">
        <v>2.5978110454145176</v>
      </c>
      <c r="E26" s="115">
        <v>413</v>
      </c>
      <c r="F26" s="114">
        <v>189</v>
      </c>
      <c r="G26" s="114">
        <v>749</v>
      </c>
      <c r="H26" s="114">
        <v>223</v>
      </c>
      <c r="I26" s="140">
        <v>455</v>
      </c>
      <c r="J26" s="115">
        <v>-42</v>
      </c>
      <c r="K26" s="116">
        <v>-9.2307692307692299</v>
      </c>
    </row>
    <row r="27" spans="1:11" ht="14.1" customHeight="1" x14ac:dyDescent="0.2">
      <c r="A27" s="306">
        <v>27</v>
      </c>
      <c r="B27" s="307" t="s">
        <v>244</v>
      </c>
      <c r="C27" s="308"/>
      <c r="D27" s="113">
        <v>1.4907535539061516</v>
      </c>
      <c r="E27" s="115">
        <v>237</v>
      </c>
      <c r="F27" s="114">
        <v>185</v>
      </c>
      <c r="G27" s="114">
        <v>501</v>
      </c>
      <c r="H27" s="114">
        <v>207</v>
      </c>
      <c r="I27" s="140">
        <v>309</v>
      </c>
      <c r="J27" s="115">
        <v>-72</v>
      </c>
      <c r="K27" s="116">
        <v>-23.300970873786408</v>
      </c>
    </row>
    <row r="28" spans="1:11" ht="14.1" customHeight="1" x14ac:dyDescent="0.2">
      <c r="A28" s="306">
        <v>28</v>
      </c>
      <c r="B28" s="307" t="s">
        <v>245</v>
      </c>
      <c r="C28" s="308"/>
      <c r="D28" s="113">
        <v>0.37740596301421564</v>
      </c>
      <c r="E28" s="115">
        <v>60</v>
      </c>
      <c r="F28" s="114">
        <v>37</v>
      </c>
      <c r="G28" s="114">
        <v>59</v>
      </c>
      <c r="H28" s="114">
        <v>28</v>
      </c>
      <c r="I28" s="140">
        <v>51</v>
      </c>
      <c r="J28" s="115">
        <v>9</v>
      </c>
      <c r="K28" s="116">
        <v>17.647058823529413</v>
      </c>
    </row>
    <row r="29" spans="1:11" ht="14.1" customHeight="1" x14ac:dyDescent="0.2">
      <c r="A29" s="306">
        <v>29</v>
      </c>
      <c r="B29" s="307" t="s">
        <v>246</v>
      </c>
      <c r="C29" s="308"/>
      <c r="D29" s="113">
        <v>3.7237388350735943</v>
      </c>
      <c r="E29" s="115">
        <v>592</v>
      </c>
      <c r="F29" s="114">
        <v>629</v>
      </c>
      <c r="G29" s="114">
        <v>929</v>
      </c>
      <c r="H29" s="114">
        <v>664</v>
      </c>
      <c r="I29" s="140">
        <v>672</v>
      </c>
      <c r="J29" s="115">
        <v>-80</v>
      </c>
      <c r="K29" s="116">
        <v>-11.904761904761905</v>
      </c>
    </row>
    <row r="30" spans="1:11" ht="14.1" customHeight="1" x14ac:dyDescent="0.2">
      <c r="A30" s="306" t="s">
        <v>247</v>
      </c>
      <c r="B30" s="307" t="s">
        <v>248</v>
      </c>
      <c r="C30" s="308"/>
      <c r="D30" s="113">
        <v>1.1322178890426469</v>
      </c>
      <c r="E30" s="115">
        <v>180</v>
      </c>
      <c r="F30" s="114">
        <v>204</v>
      </c>
      <c r="G30" s="114">
        <v>417</v>
      </c>
      <c r="H30" s="114">
        <v>159</v>
      </c>
      <c r="I30" s="140">
        <v>223</v>
      </c>
      <c r="J30" s="115">
        <v>-43</v>
      </c>
      <c r="K30" s="116">
        <v>-19.282511210762333</v>
      </c>
    </row>
    <row r="31" spans="1:11" ht="14.1" customHeight="1" x14ac:dyDescent="0.2">
      <c r="A31" s="306" t="s">
        <v>249</v>
      </c>
      <c r="B31" s="307" t="s">
        <v>250</v>
      </c>
      <c r="C31" s="308"/>
      <c r="D31" s="113">
        <v>2.5600704491130961</v>
      </c>
      <c r="E31" s="115">
        <v>407</v>
      </c>
      <c r="F31" s="114">
        <v>422</v>
      </c>
      <c r="G31" s="114">
        <v>490</v>
      </c>
      <c r="H31" s="114">
        <v>502</v>
      </c>
      <c r="I31" s="140">
        <v>442</v>
      </c>
      <c r="J31" s="115">
        <v>-35</v>
      </c>
      <c r="K31" s="116">
        <v>-7.9185520361990953</v>
      </c>
    </row>
    <row r="32" spans="1:11" ht="14.1" customHeight="1" x14ac:dyDescent="0.2">
      <c r="A32" s="306">
        <v>31</v>
      </c>
      <c r="B32" s="307" t="s">
        <v>251</v>
      </c>
      <c r="C32" s="308"/>
      <c r="D32" s="113">
        <v>0.73594162787772044</v>
      </c>
      <c r="E32" s="115">
        <v>117</v>
      </c>
      <c r="F32" s="114">
        <v>81</v>
      </c>
      <c r="G32" s="114">
        <v>121</v>
      </c>
      <c r="H32" s="114">
        <v>70</v>
      </c>
      <c r="I32" s="140">
        <v>83</v>
      </c>
      <c r="J32" s="115">
        <v>34</v>
      </c>
      <c r="K32" s="116">
        <v>40.963855421686745</v>
      </c>
    </row>
    <row r="33" spans="1:11" ht="14.1" customHeight="1" x14ac:dyDescent="0.2">
      <c r="A33" s="306">
        <v>32</v>
      </c>
      <c r="B33" s="307" t="s">
        <v>252</v>
      </c>
      <c r="C33" s="308"/>
      <c r="D33" s="113">
        <v>1.8555793181532267</v>
      </c>
      <c r="E33" s="115">
        <v>295</v>
      </c>
      <c r="F33" s="114">
        <v>121</v>
      </c>
      <c r="G33" s="114">
        <v>352</v>
      </c>
      <c r="H33" s="114">
        <v>264</v>
      </c>
      <c r="I33" s="140">
        <v>236</v>
      </c>
      <c r="J33" s="115">
        <v>59</v>
      </c>
      <c r="K33" s="116">
        <v>25</v>
      </c>
    </row>
    <row r="34" spans="1:11" ht="14.1" customHeight="1" x14ac:dyDescent="0.2">
      <c r="A34" s="306">
        <v>33</v>
      </c>
      <c r="B34" s="307" t="s">
        <v>253</v>
      </c>
      <c r="C34" s="308"/>
      <c r="D34" s="113">
        <v>2.1637941879481697</v>
      </c>
      <c r="E34" s="115">
        <v>344</v>
      </c>
      <c r="F34" s="114">
        <v>108</v>
      </c>
      <c r="G34" s="114">
        <v>358</v>
      </c>
      <c r="H34" s="114">
        <v>252</v>
      </c>
      <c r="I34" s="140">
        <v>321</v>
      </c>
      <c r="J34" s="115">
        <v>23</v>
      </c>
      <c r="K34" s="116">
        <v>7.1651090342679131</v>
      </c>
    </row>
    <row r="35" spans="1:11" ht="14.1" customHeight="1" x14ac:dyDescent="0.2">
      <c r="A35" s="306">
        <v>34</v>
      </c>
      <c r="B35" s="307" t="s">
        <v>254</v>
      </c>
      <c r="C35" s="308"/>
      <c r="D35" s="113">
        <v>2.0002516039753426</v>
      </c>
      <c r="E35" s="115">
        <v>318</v>
      </c>
      <c r="F35" s="114">
        <v>163</v>
      </c>
      <c r="G35" s="114">
        <v>346</v>
      </c>
      <c r="H35" s="114">
        <v>219</v>
      </c>
      <c r="I35" s="140">
        <v>298</v>
      </c>
      <c r="J35" s="115">
        <v>20</v>
      </c>
      <c r="K35" s="116">
        <v>6.7114093959731544</v>
      </c>
    </row>
    <row r="36" spans="1:11" ht="14.1" customHeight="1" x14ac:dyDescent="0.2">
      <c r="A36" s="306">
        <v>41</v>
      </c>
      <c r="B36" s="307" t="s">
        <v>255</v>
      </c>
      <c r="C36" s="308"/>
      <c r="D36" s="113">
        <v>0.4465970562334885</v>
      </c>
      <c r="E36" s="115">
        <v>71</v>
      </c>
      <c r="F36" s="114">
        <v>41</v>
      </c>
      <c r="G36" s="114">
        <v>90</v>
      </c>
      <c r="H36" s="114">
        <v>53</v>
      </c>
      <c r="I36" s="140">
        <v>62</v>
      </c>
      <c r="J36" s="115">
        <v>9</v>
      </c>
      <c r="K36" s="116">
        <v>14.516129032258064</v>
      </c>
    </row>
    <row r="37" spans="1:11" ht="14.1" customHeight="1" x14ac:dyDescent="0.2">
      <c r="A37" s="306">
        <v>42</v>
      </c>
      <c r="B37" s="307" t="s">
        <v>256</v>
      </c>
      <c r="C37" s="308"/>
      <c r="D37" s="113" t="s">
        <v>514</v>
      </c>
      <c r="E37" s="115" t="s">
        <v>514</v>
      </c>
      <c r="F37" s="114">
        <v>24</v>
      </c>
      <c r="G37" s="114">
        <v>31</v>
      </c>
      <c r="H37" s="114" t="s">
        <v>514</v>
      </c>
      <c r="I37" s="140" t="s">
        <v>514</v>
      </c>
      <c r="J37" s="115" t="s">
        <v>514</v>
      </c>
      <c r="K37" s="116" t="s">
        <v>514</v>
      </c>
    </row>
    <row r="38" spans="1:11" ht="14.1" customHeight="1" x14ac:dyDescent="0.2">
      <c r="A38" s="306">
        <v>43</v>
      </c>
      <c r="B38" s="307" t="s">
        <v>257</v>
      </c>
      <c r="C38" s="308"/>
      <c r="D38" s="113">
        <v>2.4468486602088313</v>
      </c>
      <c r="E38" s="115">
        <v>389</v>
      </c>
      <c r="F38" s="114">
        <v>238</v>
      </c>
      <c r="G38" s="114">
        <v>508</v>
      </c>
      <c r="H38" s="114">
        <v>273</v>
      </c>
      <c r="I38" s="140">
        <v>331</v>
      </c>
      <c r="J38" s="115">
        <v>58</v>
      </c>
      <c r="K38" s="116">
        <v>17.522658610271904</v>
      </c>
    </row>
    <row r="39" spans="1:11" ht="14.1" customHeight="1" x14ac:dyDescent="0.2">
      <c r="A39" s="306">
        <v>51</v>
      </c>
      <c r="B39" s="307" t="s">
        <v>258</v>
      </c>
      <c r="C39" s="308"/>
      <c r="D39" s="113">
        <v>7.824883633161404</v>
      </c>
      <c r="E39" s="115">
        <v>1244</v>
      </c>
      <c r="F39" s="114">
        <v>1221</v>
      </c>
      <c r="G39" s="114">
        <v>1801</v>
      </c>
      <c r="H39" s="114">
        <v>1399</v>
      </c>
      <c r="I39" s="140">
        <v>1458</v>
      </c>
      <c r="J39" s="115">
        <v>-214</v>
      </c>
      <c r="K39" s="116">
        <v>-14.67764060356653</v>
      </c>
    </row>
    <row r="40" spans="1:11" ht="14.1" customHeight="1" x14ac:dyDescent="0.2">
      <c r="A40" s="306" t="s">
        <v>259</v>
      </c>
      <c r="B40" s="307" t="s">
        <v>260</v>
      </c>
      <c r="C40" s="308"/>
      <c r="D40" s="113">
        <v>7.4600578689143289</v>
      </c>
      <c r="E40" s="115">
        <v>1186</v>
      </c>
      <c r="F40" s="114">
        <v>1133</v>
      </c>
      <c r="G40" s="114">
        <v>1698</v>
      </c>
      <c r="H40" s="114">
        <v>1168</v>
      </c>
      <c r="I40" s="140">
        <v>1191</v>
      </c>
      <c r="J40" s="115">
        <v>-5</v>
      </c>
      <c r="K40" s="116">
        <v>-0.41981528127623846</v>
      </c>
    </row>
    <row r="41" spans="1:11" ht="14.1" customHeight="1" x14ac:dyDescent="0.2">
      <c r="A41" s="306"/>
      <c r="B41" s="307" t="s">
        <v>261</v>
      </c>
      <c r="C41" s="308"/>
      <c r="D41" s="113">
        <v>5.5478676563089699</v>
      </c>
      <c r="E41" s="115">
        <v>882</v>
      </c>
      <c r="F41" s="114">
        <v>818</v>
      </c>
      <c r="G41" s="114">
        <v>1268</v>
      </c>
      <c r="H41" s="114">
        <v>952</v>
      </c>
      <c r="I41" s="140">
        <v>914</v>
      </c>
      <c r="J41" s="115">
        <v>-32</v>
      </c>
      <c r="K41" s="116">
        <v>-3.5010940919037199</v>
      </c>
    </row>
    <row r="42" spans="1:11" ht="14.1" customHeight="1" x14ac:dyDescent="0.2">
      <c r="A42" s="306">
        <v>52</v>
      </c>
      <c r="B42" s="307" t="s">
        <v>262</v>
      </c>
      <c r="C42" s="308"/>
      <c r="D42" s="113">
        <v>4.8936973204176626</v>
      </c>
      <c r="E42" s="115">
        <v>778</v>
      </c>
      <c r="F42" s="114">
        <v>559</v>
      </c>
      <c r="G42" s="114">
        <v>672</v>
      </c>
      <c r="H42" s="114">
        <v>707</v>
      </c>
      <c r="I42" s="140">
        <v>804</v>
      </c>
      <c r="J42" s="115">
        <v>-26</v>
      </c>
      <c r="K42" s="116">
        <v>-3.2338308457711444</v>
      </c>
    </row>
    <row r="43" spans="1:11" ht="14.1" customHeight="1" x14ac:dyDescent="0.2">
      <c r="A43" s="306" t="s">
        <v>263</v>
      </c>
      <c r="B43" s="307" t="s">
        <v>264</v>
      </c>
      <c r="C43" s="308"/>
      <c r="D43" s="113">
        <v>4.2709774814442065</v>
      </c>
      <c r="E43" s="115">
        <v>679</v>
      </c>
      <c r="F43" s="114">
        <v>503</v>
      </c>
      <c r="G43" s="114">
        <v>567</v>
      </c>
      <c r="H43" s="114">
        <v>576</v>
      </c>
      <c r="I43" s="140">
        <v>661</v>
      </c>
      <c r="J43" s="115">
        <v>18</v>
      </c>
      <c r="K43" s="116">
        <v>2.7231467473524962</v>
      </c>
    </row>
    <row r="44" spans="1:11" ht="14.1" customHeight="1" x14ac:dyDescent="0.2">
      <c r="A44" s="306">
        <v>53</v>
      </c>
      <c r="B44" s="307" t="s">
        <v>265</v>
      </c>
      <c r="C44" s="308"/>
      <c r="D44" s="113">
        <v>0.45288715561705872</v>
      </c>
      <c r="E44" s="115">
        <v>72</v>
      </c>
      <c r="F44" s="114">
        <v>64</v>
      </c>
      <c r="G44" s="114">
        <v>97</v>
      </c>
      <c r="H44" s="114">
        <v>98</v>
      </c>
      <c r="I44" s="140">
        <v>121</v>
      </c>
      <c r="J44" s="115">
        <v>-49</v>
      </c>
      <c r="K44" s="116">
        <v>-40.495867768595041</v>
      </c>
    </row>
    <row r="45" spans="1:11" ht="14.1" customHeight="1" x14ac:dyDescent="0.2">
      <c r="A45" s="306" t="s">
        <v>266</v>
      </c>
      <c r="B45" s="307" t="s">
        <v>267</v>
      </c>
      <c r="C45" s="308"/>
      <c r="D45" s="113">
        <v>0.43401685746634799</v>
      </c>
      <c r="E45" s="115">
        <v>69</v>
      </c>
      <c r="F45" s="114">
        <v>56</v>
      </c>
      <c r="G45" s="114">
        <v>95</v>
      </c>
      <c r="H45" s="114">
        <v>94</v>
      </c>
      <c r="I45" s="140">
        <v>117</v>
      </c>
      <c r="J45" s="115">
        <v>-48</v>
      </c>
      <c r="K45" s="116">
        <v>-41.025641025641029</v>
      </c>
    </row>
    <row r="46" spans="1:11" ht="14.1" customHeight="1" x14ac:dyDescent="0.2">
      <c r="A46" s="306">
        <v>54</v>
      </c>
      <c r="B46" s="307" t="s">
        <v>268</v>
      </c>
      <c r="C46" s="308"/>
      <c r="D46" s="113">
        <v>4.0193735061013962</v>
      </c>
      <c r="E46" s="115">
        <v>639</v>
      </c>
      <c r="F46" s="114">
        <v>550</v>
      </c>
      <c r="G46" s="114">
        <v>699</v>
      </c>
      <c r="H46" s="114">
        <v>608</v>
      </c>
      <c r="I46" s="140">
        <v>763</v>
      </c>
      <c r="J46" s="115">
        <v>-124</v>
      </c>
      <c r="K46" s="116">
        <v>-16.251638269986895</v>
      </c>
    </row>
    <row r="47" spans="1:11" ht="14.1" customHeight="1" x14ac:dyDescent="0.2">
      <c r="A47" s="306">
        <v>61</v>
      </c>
      <c r="B47" s="307" t="s">
        <v>269</v>
      </c>
      <c r="C47" s="308"/>
      <c r="D47" s="113">
        <v>2.6732922380173605</v>
      </c>
      <c r="E47" s="115">
        <v>425</v>
      </c>
      <c r="F47" s="114">
        <v>327</v>
      </c>
      <c r="G47" s="114">
        <v>533</v>
      </c>
      <c r="H47" s="114">
        <v>331</v>
      </c>
      <c r="I47" s="140">
        <v>424</v>
      </c>
      <c r="J47" s="115">
        <v>1</v>
      </c>
      <c r="K47" s="116">
        <v>0.23584905660377359</v>
      </c>
    </row>
    <row r="48" spans="1:11" ht="14.1" customHeight="1" x14ac:dyDescent="0.2">
      <c r="A48" s="306">
        <v>62</v>
      </c>
      <c r="B48" s="307" t="s">
        <v>270</v>
      </c>
      <c r="C48" s="308"/>
      <c r="D48" s="113">
        <v>7.6550509498050072</v>
      </c>
      <c r="E48" s="115">
        <v>1217</v>
      </c>
      <c r="F48" s="114">
        <v>1251</v>
      </c>
      <c r="G48" s="114">
        <v>1617</v>
      </c>
      <c r="H48" s="114">
        <v>1056</v>
      </c>
      <c r="I48" s="140">
        <v>1082</v>
      </c>
      <c r="J48" s="115">
        <v>135</v>
      </c>
      <c r="K48" s="116">
        <v>12.476894639556377</v>
      </c>
    </row>
    <row r="49" spans="1:11" ht="14.1" customHeight="1" x14ac:dyDescent="0.2">
      <c r="A49" s="306">
        <v>63</v>
      </c>
      <c r="B49" s="307" t="s">
        <v>271</v>
      </c>
      <c r="C49" s="308"/>
      <c r="D49" s="113">
        <v>4.3779091709649016</v>
      </c>
      <c r="E49" s="115">
        <v>696</v>
      </c>
      <c r="F49" s="114">
        <v>646</v>
      </c>
      <c r="G49" s="114">
        <v>837</v>
      </c>
      <c r="H49" s="114">
        <v>878</v>
      </c>
      <c r="I49" s="140">
        <v>713</v>
      </c>
      <c r="J49" s="115">
        <v>-17</v>
      </c>
      <c r="K49" s="116">
        <v>-2.3842917251051894</v>
      </c>
    </row>
    <row r="50" spans="1:11" ht="14.1" customHeight="1" x14ac:dyDescent="0.2">
      <c r="A50" s="306" t="s">
        <v>272</v>
      </c>
      <c r="B50" s="307" t="s">
        <v>273</v>
      </c>
      <c r="C50" s="308"/>
      <c r="D50" s="113">
        <v>0.85545351616555543</v>
      </c>
      <c r="E50" s="115">
        <v>136</v>
      </c>
      <c r="F50" s="114">
        <v>106</v>
      </c>
      <c r="G50" s="114">
        <v>185</v>
      </c>
      <c r="H50" s="114">
        <v>186</v>
      </c>
      <c r="I50" s="140">
        <v>141</v>
      </c>
      <c r="J50" s="115">
        <v>-5</v>
      </c>
      <c r="K50" s="116">
        <v>-3.5460992907801416</v>
      </c>
    </row>
    <row r="51" spans="1:11" ht="14.1" customHeight="1" x14ac:dyDescent="0.2">
      <c r="A51" s="306" t="s">
        <v>274</v>
      </c>
      <c r="B51" s="307" t="s">
        <v>275</v>
      </c>
      <c r="C51" s="308"/>
      <c r="D51" s="113">
        <v>3.1261793936344193</v>
      </c>
      <c r="E51" s="115">
        <v>497</v>
      </c>
      <c r="F51" s="114">
        <v>505</v>
      </c>
      <c r="G51" s="114">
        <v>603</v>
      </c>
      <c r="H51" s="114">
        <v>649</v>
      </c>
      <c r="I51" s="140">
        <v>538</v>
      </c>
      <c r="J51" s="115">
        <v>-41</v>
      </c>
      <c r="K51" s="116">
        <v>-7.6208178438661713</v>
      </c>
    </row>
    <row r="52" spans="1:11" ht="14.1" customHeight="1" x14ac:dyDescent="0.2">
      <c r="A52" s="306">
        <v>71</v>
      </c>
      <c r="B52" s="307" t="s">
        <v>276</v>
      </c>
      <c r="C52" s="308"/>
      <c r="D52" s="113">
        <v>10.642848157000881</v>
      </c>
      <c r="E52" s="115">
        <v>1692</v>
      </c>
      <c r="F52" s="114">
        <v>1163</v>
      </c>
      <c r="G52" s="114">
        <v>2062</v>
      </c>
      <c r="H52" s="114">
        <v>1199</v>
      </c>
      <c r="I52" s="140">
        <v>1557</v>
      </c>
      <c r="J52" s="115">
        <v>135</v>
      </c>
      <c r="K52" s="116">
        <v>8.6705202312138727</v>
      </c>
    </row>
    <row r="53" spans="1:11" ht="14.1" customHeight="1" x14ac:dyDescent="0.2">
      <c r="A53" s="306" t="s">
        <v>277</v>
      </c>
      <c r="B53" s="307" t="s">
        <v>278</v>
      </c>
      <c r="C53" s="308"/>
      <c r="D53" s="113">
        <v>3.3840734683608003</v>
      </c>
      <c r="E53" s="115">
        <v>538</v>
      </c>
      <c r="F53" s="114">
        <v>420</v>
      </c>
      <c r="G53" s="114">
        <v>863</v>
      </c>
      <c r="H53" s="114">
        <v>406</v>
      </c>
      <c r="I53" s="140">
        <v>532</v>
      </c>
      <c r="J53" s="115">
        <v>6</v>
      </c>
      <c r="K53" s="116">
        <v>1.1278195488721805</v>
      </c>
    </row>
    <row r="54" spans="1:11" ht="14.1" customHeight="1" x14ac:dyDescent="0.2">
      <c r="A54" s="306" t="s">
        <v>279</v>
      </c>
      <c r="B54" s="307" t="s">
        <v>280</v>
      </c>
      <c r="C54" s="308"/>
      <c r="D54" s="113">
        <v>6.2146181909674176</v>
      </c>
      <c r="E54" s="115">
        <v>988</v>
      </c>
      <c r="F54" s="114">
        <v>654</v>
      </c>
      <c r="G54" s="114">
        <v>1062</v>
      </c>
      <c r="H54" s="114">
        <v>697</v>
      </c>
      <c r="I54" s="140">
        <v>889</v>
      </c>
      <c r="J54" s="115">
        <v>99</v>
      </c>
      <c r="K54" s="116">
        <v>11.136107986501687</v>
      </c>
    </row>
    <row r="55" spans="1:11" ht="14.1" customHeight="1" x14ac:dyDescent="0.2">
      <c r="A55" s="306">
        <v>72</v>
      </c>
      <c r="B55" s="307" t="s">
        <v>281</v>
      </c>
      <c r="C55" s="308"/>
      <c r="D55" s="113">
        <v>2.17637438671531</v>
      </c>
      <c r="E55" s="115">
        <v>346</v>
      </c>
      <c r="F55" s="114">
        <v>228</v>
      </c>
      <c r="G55" s="114">
        <v>486</v>
      </c>
      <c r="H55" s="114">
        <v>198</v>
      </c>
      <c r="I55" s="140">
        <v>320</v>
      </c>
      <c r="J55" s="115">
        <v>26</v>
      </c>
      <c r="K55" s="116">
        <v>8.125</v>
      </c>
    </row>
    <row r="56" spans="1:11" ht="14.1" customHeight="1" x14ac:dyDescent="0.2">
      <c r="A56" s="306" t="s">
        <v>282</v>
      </c>
      <c r="B56" s="307" t="s">
        <v>283</v>
      </c>
      <c r="C56" s="308"/>
      <c r="D56" s="113">
        <v>0.68562083280915842</v>
      </c>
      <c r="E56" s="115">
        <v>109</v>
      </c>
      <c r="F56" s="114">
        <v>80</v>
      </c>
      <c r="G56" s="114">
        <v>210</v>
      </c>
      <c r="H56" s="114">
        <v>54</v>
      </c>
      <c r="I56" s="140">
        <v>127</v>
      </c>
      <c r="J56" s="115">
        <v>-18</v>
      </c>
      <c r="K56" s="116">
        <v>-14.173228346456693</v>
      </c>
    </row>
    <row r="57" spans="1:11" ht="14.1" customHeight="1" x14ac:dyDescent="0.2">
      <c r="A57" s="306" t="s">
        <v>284</v>
      </c>
      <c r="B57" s="307" t="s">
        <v>285</v>
      </c>
      <c r="C57" s="308"/>
      <c r="D57" s="113">
        <v>1.0504465970562336</v>
      </c>
      <c r="E57" s="115">
        <v>167</v>
      </c>
      <c r="F57" s="114">
        <v>102</v>
      </c>
      <c r="G57" s="114">
        <v>129</v>
      </c>
      <c r="H57" s="114">
        <v>97</v>
      </c>
      <c r="I57" s="140">
        <v>128</v>
      </c>
      <c r="J57" s="115">
        <v>39</v>
      </c>
      <c r="K57" s="116">
        <v>30.46875</v>
      </c>
    </row>
    <row r="58" spans="1:11" ht="14.1" customHeight="1" x14ac:dyDescent="0.2">
      <c r="A58" s="306">
        <v>73</v>
      </c>
      <c r="B58" s="307" t="s">
        <v>286</v>
      </c>
      <c r="C58" s="308"/>
      <c r="D58" s="113">
        <v>1.7046169329475405</v>
      </c>
      <c r="E58" s="115">
        <v>271</v>
      </c>
      <c r="F58" s="114">
        <v>271</v>
      </c>
      <c r="G58" s="114">
        <v>438</v>
      </c>
      <c r="H58" s="114">
        <v>214</v>
      </c>
      <c r="I58" s="140">
        <v>252</v>
      </c>
      <c r="J58" s="115">
        <v>19</v>
      </c>
      <c r="K58" s="116">
        <v>7.5396825396825395</v>
      </c>
    </row>
    <row r="59" spans="1:11" ht="14.1" customHeight="1" x14ac:dyDescent="0.2">
      <c r="A59" s="306" t="s">
        <v>287</v>
      </c>
      <c r="B59" s="307" t="s">
        <v>288</v>
      </c>
      <c r="C59" s="308"/>
      <c r="D59" s="113">
        <v>1.3586614668511763</v>
      </c>
      <c r="E59" s="115">
        <v>216</v>
      </c>
      <c r="F59" s="114">
        <v>193</v>
      </c>
      <c r="G59" s="114">
        <v>339</v>
      </c>
      <c r="H59" s="114">
        <v>166</v>
      </c>
      <c r="I59" s="140">
        <v>185</v>
      </c>
      <c r="J59" s="115">
        <v>31</v>
      </c>
      <c r="K59" s="116">
        <v>16.756756756756758</v>
      </c>
    </row>
    <row r="60" spans="1:11" ht="14.1" customHeight="1" x14ac:dyDescent="0.2">
      <c r="A60" s="306">
        <v>81</v>
      </c>
      <c r="B60" s="307" t="s">
        <v>289</v>
      </c>
      <c r="C60" s="308"/>
      <c r="D60" s="113">
        <v>7.1203925022015344</v>
      </c>
      <c r="E60" s="115">
        <v>1132</v>
      </c>
      <c r="F60" s="114">
        <v>1320</v>
      </c>
      <c r="G60" s="114">
        <v>1296</v>
      </c>
      <c r="H60" s="114">
        <v>872</v>
      </c>
      <c r="I60" s="140">
        <v>1130</v>
      </c>
      <c r="J60" s="115">
        <v>2</v>
      </c>
      <c r="K60" s="116">
        <v>0.17699115044247787</v>
      </c>
    </row>
    <row r="61" spans="1:11" ht="14.1" customHeight="1" x14ac:dyDescent="0.2">
      <c r="A61" s="306" t="s">
        <v>290</v>
      </c>
      <c r="B61" s="307" t="s">
        <v>291</v>
      </c>
      <c r="C61" s="308"/>
      <c r="D61" s="113">
        <v>2.4782991571266826</v>
      </c>
      <c r="E61" s="115">
        <v>394</v>
      </c>
      <c r="F61" s="114">
        <v>264</v>
      </c>
      <c r="G61" s="114">
        <v>581</v>
      </c>
      <c r="H61" s="114">
        <v>244</v>
      </c>
      <c r="I61" s="140">
        <v>442</v>
      </c>
      <c r="J61" s="115">
        <v>-48</v>
      </c>
      <c r="K61" s="116">
        <v>-10.859728506787331</v>
      </c>
    </row>
    <row r="62" spans="1:11" ht="14.1" customHeight="1" x14ac:dyDescent="0.2">
      <c r="A62" s="306" t="s">
        <v>292</v>
      </c>
      <c r="B62" s="307" t="s">
        <v>293</v>
      </c>
      <c r="C62" s="308"/>
      <c r="D62" s="113">
        <v>2.0505723990439049</v>
      </c>
      <c r="E62" s="115">
        <v>326</v>
      </c>
      <c r="F62" s="114">
        <v>690</v>
      </c>
      <c r="G62" s="114">
        <v>355</v>
      </c>
      <c r="H62" s="114">
        <v>289</v>
      </c>
      <c r="I62" s="140">
        <v>293</v>
      </c>
      <c r="J62" s="115">
        <v>33</v>
      </c>
      <c r="K62" s="116">
        <v>11.262798634812286</v>
      </c>
    </row>
    <row r="63" spans="1:11" ht="14.1" customHeight="1" x14ac:dyDescent="0.2">
      <c r="A63" s="306"/>
      <c r="B63" s="307" t="s">
        <v>294</v>
      </c>
      <c r="C63" s="308"/>
      <c r="D63" s="113">
        <v>1.7738080261668134</v>
      </c>
      <c r="E63" s="115">
        <v>282</v>
      </c>
      <c r="F63" s="114">
        <v>568</v>
      </c>
      <c r="G63" s="114">
        <v>306</v>
      </c>
      <c r="H63" s="114">
        <v>257</v>
      </c>
      <c r="I63" s="140">
        <v>249</v>
      </c>
      <c r="J63" s="115">
        <v>33</v>
      </c>
      <c r="K63" s="116">
        <v>13.253012048192771</v>
      </c>
    </row>
    <row r="64" spans="1:11" ht="14.1" customHeight="1" x14ac:dyDescent="0.2">
      <c r="A64" s="306" t="s">
        <v>295</v>
      </c>
      <c r="B64" s="307" t="s">
        <v>296</v>
      </c>
      <c r="C64" s="308"/>
      <c r="D64" s="113">
        <v>1.1259277896590767</v>
      </c>
      <c r="E64" s="115">
        <v>179</v>
      </c>
      <c r="F64" s="114">
        <v>135</v>
      </c>
      <c r="G64" s="114">
        <v>118</v>
      </c>
      <c r="H64" s="114">
        <v>131</v>
      </c>
      <c r="I64" s="140">
        <v>177</v>
      </c>
      <c r="J64" s="115">
        <v>2</v>
      </c>
      <c r="K64" s="116">
        <v>1.1299435028248588</v>
      </c>
    </row>
    <row r="65" spans="1:11" ht="14.1" customHeight="1" x14ac:dyDescent="0.2">
      <c r="A65" s="306" t="s">
        <v>297</v>
      </c>
      <c r="B65" s="307" t="s">
        <v>298</v>
      </c>
      <c r="C65" s="308"/>
      <c r="D65" s="113">
        <v>0.67304063404201786</v>
      </c>
      <c r="E65" s="115">
        <v>107</v>
      </c>
      <c r="F65" s="114">
        <v>94</v>
      </c>
      <c r="G65" s="114">
        <v>99</v>
      </c>
      <c r="H65" s="114">
        <v>88</v>
      </c>
      <c r="I65" s="140">
        <v>99</v>
      </c>
      <c r="J65" s="115">
        <v>8</v>
      </c>
      <c r="K65" s="116">
        <v>8.0808080808080813</v>
      </c>
    </row>
    <row r="66" spans="1:11" ht="14.1" customHeight="1" x14ac:dyDescent="0.2">
      <c r="A66" s="306">
        <v>82</v>
      </c>
      <c r="B66" s="307" t="s">
        <v>299</v>
      </c>
      <c r="C66" s="308"/>
      <c r="D66" s="113">
        <v>2.975217008428733</v>
      </c>
      <c r="E66" s="115">
        <v>473</v>
      </c>
      <c r="F66" s="114">
        <v>411</v>
      </c>
      <c r="G66" s="114">
        <v>718</v>
      </c>
      <c r="H66" s="114">
        <v>393</v>
      </c>
      <c r="I66" s="140">
        <v>485</v>
      </c>
      <c r="J66" s="115">
        <v>-12</v>
      </c>
      <c r="K66" s="116">
        <v>-2.4742268041237114</v>
      </c>
    </row>
    <row r="67" spans="1:11" ht="14.1" customHeight="1" x14ac:dyDescent="0.2">
      <c r="A67" s="306" t="s">
        <v>300</v>
      </c>
      <c r="B67" s="307" t="s">
        <v>301</v>
      </c>
      <c r="C67" s="308"/>
      <c r="D67" s="113">
        <v>2.0128318027424834</v>
      </c>
      <c r="E67" s="115">
        <v>320</v>
      </c>
      <c r="F67" s="114">
        <v>290</v>
      </c>
      <c r="G67" s="114">
        <v>474</v>
      </c>
      <c r="H67" s="114">
        <v>281</v>
      </c>
      <c r="I67" s="140">
        <v>324</v>
      </c>
      <c r="J67" s="115">
        <v>-4</v>
      </c>
      <c r="K67" s="116">
        <v>-1.2345679012345678</v>
      </c>
    </row>
    <row r="68" spans="1:11" ht="14.1" customHeight="1" x14ac:dyDescent="0.2">
      <c r="A68" s="306" t="s">
        <v>302</v>
      </c>
      <c r="B68" s="307" t="s">
        <v>303</v>
      </c>
      <c r="C68" s="308"/>
      <c r="D68" s="113">
        <v>0.50320795068562085</v>
      </c>
      <c r="E68" s="115">
        <v>80</v>
      </c>
      <c r="F68" s="114">
        <v>80</v>
      </c>
      <c r="G68" s="114">
        <v>130</v>
      </c>
      <c r="H68" s="114">
        <v>71</v>
      </c>
      <c r="I68" s="140">
        <v>89</v>
      </c>
      <c r="J68" s="115">
        <v>-9</v>
      </c>
      <c r="K68" s="116">
        <v>-10.112359550561798</v>
      </c>
    </row>
    <row r="69" spans="1:11" ht="14.1" customHeight="1" x14ac:dyDescent="0.2">
      <c r="A69" s="306">
        <v>83</v>
      </c>
      <c r="B69" s="307" t="s">
        <v>304</v>
      </c>
      <c r="C69" s="308"/>
      <c r="D69" s="113">
        <v>4.0571141024028181</v>
      </c>
      <c r="E69" s="115">
        <v>645</v>
      </c>
      <c r="F69" s="114">
        <v>537</v>
      </c>
      <c r="G69" s="114">
        <v>1520</v>
      </c>
      <c r="H69" s="114">
        <v>512</v>
      </c>
      <c r="I69" s="140">
        <v>613</v>
      </c>
      <c r="J69" s="115">
        <v>32</v>
      </c>
      <c r="K69" s="116">
        <v>5.2202283849918434</v>
      </c>
    </row>
    <row r="70" spans="1:11" ht="14.1" customHeight="1" x14ac:dyDescent="0.2">
      <c r="A70" s="306" t="s">
        <v>305</v>
      </c>
      <c r="B70" s="307" t="s">
        <v>306</v>
      </c>
      <c r="C70" s="308"/>
      <c r="D70" s="113">
        <v>3.4218140646622217</v>
      </c>
      <c r="E70" s="115">
        <v>544</v>
      </c>
      <c r="F70" s="114">
        <v>446</v>
      </c>
      <c r="G70" s="114">
        <v>1333</v>
      </c>
      <c r="H70" s="114">
        <v>412</v>
      </c>
      <c r="I70" s="140">
        <v>485</v>
      </c>
      <c r="J70" s="115">
        <v>59</v>
      </c>
      <c r="K70" s="116">
        <v>12.164948453608247</v>
      </c>
    </row>
    <row r="71" spans="1:11" ht="14.1" customHeight="1" x14ac:dyDescent="0.2">
      <c r="A71" s="306"/>
      <c r="B71" s="307" t="s">
        <v>307</v>
      </c>
      <c r="C71" s="308"/>
      <c r="D71" s="113">
        <v>2.056862498427475</v>
      </c>
      <c r="E71" s="115">
        <v>327</v>
      </c>
      <c r="F71" s="114">
        <v>252</v>
      </c>
      <c r="G71" s="114">
        <v>882</v>
      </c>
      <c r="H71" s="114">
        <v>240</v>
      </c>
      <c r="I71" s="140">
        <v>285</v>
      </c>
      <c r="J71" s="115">
        <v>42</v>
      </c>
      <c r="K71" s="116">
        <v>14.736842105263158</v>
      </c>
    </row>
    <row r="72" spans="1:11" ht="14.1" customHeight="1" x14ac:dyDescent="0.2">
      <c r="A72" s="306">
        <v>84</v>
      </c>
      <c r="B72" s="307" t="s">
        <v>308</v>
      </c>
      <c r="C72" s="308"/>
      <c r="D72" s="113">
        <v>3.1639199899358408</v>
      </c>
      <c r="E72" s="115">
        <v>503</v>
      </c>
      <c r="F72" s="114">
        <v>546</v>
      </c>
      <c r="G72" s="114">
        <v>683</v>
      </c>
      <c r="H72" s="114">
        <v>395</v>
      </c>
      <c r="I72" s="140">
        <v>473</v>
      </c>
      <c r="J72" s="115">
        <v>30</v>
      </c>
      <c r="K72" s="116">
        <v>6.3424947145877377</v>
      </c>
    </row>
    <row r="73" spans="1:11" ht="14.1" customHeight="1" x14ac:dyDescent="0.2">
      <c r="A73" s="306" t="s">
        <v>309</v>
      </c>
      <c r="B73" s="307" t="s">
        <v>310</v>
      </c>
      <c r="C73" s="308"/>
      <c r="D73" s="113">
        <v>0.39627626116492642</v>
      </c>
      <c r="E73" s="115">
        <v>63</v>
      </c>
      <c r="F73" s="114">
        <v>69</v>
      </c>
      <c r="G73" s="114">
        <v>256</v>
      </c>
      <c r="H73" s="114">
        <v>23</v>
      </c>
      <c r="I73" s="140">
        <v>73</v>
      </c>
      <c r="J73" s="115">
        <v>-10</v>
      </c>
      <c r="K73" s="116">
        <v>-13.698630136986301</v>
      </c>
    </row>
    <row r="74" spans="1:11" ht="14.1" customHeight="1" x14ac:dyDescent="0.2">
      <c r="A74" s="306" t="s">
        <v>311</v>
      </c>
      <c r="B74" s="307" t="s">
        <v>312</v>
      </c>
      <c r="C74" s="308"/>
      <c r="D74" s="113">
        <v>0.16983268335639704</v>
      </c>
      <c r="E74" s="115">
        <v>27</v>
      </c>
      <c r="F74" s="114">
        <v>20</v>
      </c>
      <c r="G74" s="114">
        <v>73</v>
      </c>
      <c r="H74" s="114">
        <v>8</v>
      </c>
      <c r="I74" s="140">
        <v>31</v>
      </c>
      <c r="J74" s="115">
        <v>-4</v>
      </c>
      <c r="K74" s="116">
        <v>-12.903225806451612</v>
      </c>
    </row>
    <row r="75" spans="1:11" ht="14.1" customHeight="1" x14ac:dyDescent="0.2">
      <c r="A75" s="306" t="s">
        <v>313</v>
      </c>
      <c r="B75" s="307" t="s">
        <v>314</v>
      </c>
      <c r="C75" s="308"/>
      <c r="D75" s="113">
        <v>1.6794565354132596</v>
      </c>
      <c r="E75" s="115">
        <v>267</v>
      </c>
      <c r="F75" s="114">
        <v>361</v>
      </c>
      <c r="G75" s="114">
        <v>225</v>
      </c>
      <c r="H75" s="114">
        <v>299</v>
      </c>
      <c r="I75" s="140">
        <v>286</v>
      </c>
      <c r="J75" s="115">
        <v>-19</v>
      </c>
      <c r="K75" s="116">
        <v>-6.6433566433566433</v>
      </c>
    </row>
    <row r="76" spans="1:11" ht="14.1" customHeight="1" x14ac:dyDescent="0.2">
      <c r="A76" s="306">
        <v>91</v>
      </c>
      <c r="B76" s="307" t="s">
        <v>315</v>
      </c>
      <c r="C76" s="308"/>
      <c r="D76" s="113">
        <v>0.32079506856208329</v>
      </c>
      <c r="E76" s="115">
        <v>51</v>
      </c>
      <c r="F76" s="114">
        <v>47</v>
      </c>
      <c r="G76" s="114">
        <v>72</v>
      </c>
      <c r="H76" s="114">
        <v>45</v>
      </c>
      <c r="I76" s="140">
        <v>46</v>
      </c>
      <c r="J76" s="115">
        <v>5</v>
      </c>
      <c r="K76" s="116">
        <v>10.869565217391305</v>
      </c>
    </row>
    <row r="77" spans="1:11" ht="14.1" customHeight="1" x14ac:dyDescent="0.2">
      <c r="A77" s="306">
        <v>92</v>
      </c>
      <c r="B77" s="307" t="s">
        <v>316</v>
      </c>
      <c r="C77" s="308"/>
      <c r="D77" s="113">
        <v>2.2770159768524341</v>
      </c>
      <c r="E77" s="115">
        <v>362</v>
      </c>
      <c r="F77" s="114">
        <v>162</v>
      </c>
      <c r="G77" s="114">
        <v>257</v>
      </c>
      <c r="H77" s="114">
        <v>214</v>
      </c>
      <c r="I77" s="140">
        <v>163</v>
      </c>
      <c r="J77" s="115">
        <v>199</v>
      </c>
      <c r="K77" s="116">
        <v>122.08588957055214</v>
      </c>
    </row>
    <row r="78" spans="1:11" ht="14.1" customHeight="1" x14ac:dyDescent="0.2">
      <c r="A78" s="306">
        <v>93</v>
      </c>
      <c r="B78" s="307" t="s">
        <v>317</v>
      </c>
      <c r="C78" s="308"/>
      <c r="D78" s="113">
        <v>0.16354258397282678</v>
      </c>
      <c r="E78" s="115">
        <v>26</v>
      </c>
      <c r="F78" s="114">
        <v>21</v>
      </c>
      <c r="G78" s="114">
        <v>52</v>
      </c>
      <c r="H78" s="114">
        <v>15</v>
      </c>
      <c r="I78" s="140">
        <v>26</v>
      </c>
      <c r="J78" s="115">
        <v>0</v>
      </c>
      <c r="K78" s="116">
        <v>0</v>
      </c>
    </row>
    <row r="79" spans="1:11" ht="14.1" customHeight="1" x14ac:dyDescent="0.2">
      <c r="A79" s="306">
        <v>94</v>
      </c>
      <c r="B79" s="307" t="s">
        <v>318</v>
      </c>
      <c r="C79" s="308"/>
      <c r="D79" s="113">
        <v>0.33337526732922379</v>
      </c>
      <c r="E79" s="115">
        <v>53</v>
      </c>
      <c r="F79" s="114">
        <v>61</v>
      </c>
      <c r="G79" s="114">
        <v>105</v>
      </c>
      <c r="H79" s="114">
        <v>92</v>
      </c>
      <c r="I79" s="140">
        <v>62</v>
      </c>
      <c r="J79" s="115">
        <v>-9</v>
      </c>
      <c r="K79" s="116">
        <v>-14.516129032258064</v>
      </c>
    </row>
    <row r="80" spans="1:11" ht="14.1" customHeight="1" x14ac:dyDescent="0.2">
      <c r="A80" s="306" t="s">
        <v>319</v>
      </c>
      <c r="B80" s="307" t="s">
        <v>320</v>
      </c>
      <c r="C80" s="308"/>
      <c r="D80" s="113" t="s">
        <v>514</v>
      </c>
      <c r="E80" s="115" t="s">
        <v>514</v>
      </c>
      <c r="F80" s="114">
        <v>0</v>
      </c>
      <c r="G80" s="114">
        <v>3</v>
      </c>
      <c r="H80" s="114" t="s">
        <v>514</v>
      </c>
      <c r="I80" s="140" t="s">
        <v>514</v>
      </c>
      <c r="J80" s="115" t="s">
        <v>514</v>
      </c>
      <c r="K80" s="116" t="s">
        <v>514</v>
      </c>
    </row>
    <row r="81" spans="1:11" ht="14.1" customHeight="1" x14ac:dyDescent="0.2">
      <c r="A81" s="310" t="s">
        <v>321</v>
      </c>
      <c r="B81" s="311" t="s">
        <v>334</v>
      </c>
      <c r="C81" s="312"/>
      <c r="D81" s="125">
        <v>0.32708516794565357</v>
      </c>
      <c r="E81" s="143">
        <v>52</v>
      </c>
      <c r="F81" s="144">
        <v>46</v>
      </c>
      <c r="G81" s="144">
        <v>233</v>
      </c>
      <c r="H81" s="144">
        <v>33</v>
      </c>
      <c r="I81" s="145">
        <v>53</v>
      </c>
      <c r="J81" s="143">
        <v>-1</v>
      </c>
      <c r="K81" s="146">
        <v>-1.8867924528301887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16327</v>
      </c>
      <c r="E11" s="114">
        <v>14370</v>
      </c>
      <c r="F11" s="114">
        <v>19713</v>
      </c>
      <c r="G11" s="114">
        <v>13212</v>
      </c>
      <c r="H11" s="140">
        <v>15904</v>
      </c>
      <c r="I11" s="115">
        <v>423</v>
      </c>
      <c r="J11" s="116">
        <v>2.6597082494969819</v>
      </c>
    </row>
    <row r="12" spans="1:15" s="110" customFormat="1" ht="24.95" customHeight="1" x14ac:dyDescent="0.2">
      <c r="A12" s="193" t="s">
        <v>132</v>
      </c>
      <c r="B12" s="194" t="s">
        <v>133</v>
      </c>
      <c r="C12" s="113">
        <v>1.469957738715012</v>
      </c>
      <c r="D12" s="115">
        <v>240</v>
      </c>
      <c r="E12" s="114">
        <v>714</v>
      </c>
      <c r="F12" s="114">
        <v>723</v>
      </c>
      <c r="G12" s="114">
        <v>479</v>
      </c>
      <c r="H12" s="140">
        <v>299</v>
      </c>
      <c r="I12" s="115">
        <v>-59</v>
      </c>
      <c r="J12" s="116">
        <v>-19.732441471571907</v>
      </c>
    </row>
    <row r="13" spans="1:15" s="110" customFormat="1" ht="24.95" customHeight="1" x14ac:dyDescent="0.2">
      <c r="A13" s="193" t="s">
        <v>134</v>
      </c>
      <c r="B13" s="199" t="s">
        <v>214</v>
      </c>
      <c r="C13" s="113">
        <v>0.84522569976113182</v>
      </c>
      <c r="D13" s="115">
        <v>138</v>
      </c>
      <c r="E13" s="114">
        <v>151</v>
      </c>
      <c r="F13" s="114">
        <v>150</v>
      </c>
      <c r="G13" s="114">
        <v>130</v>
      </c>
      <c r="H13" s="140">
        <v>184</v>
      </c>
      <c r="I13" s="115">
        <v>-46</v>
      </c>
      <c r="J13" s="116">
        <v>-25</v>
      </c>
    </row>
    <row r="14" spans="1:15" s="287" customFormat="1" ht="24.95" customHeight="1" x14ac:dyDescent="0.2">
      <c r="A14" s="193" t="s">
        <v>215</v>
      </c>
      <c r="B14" s="199" t="s">
        <v>137</v>
      </c>
      <c r="C14" s="113">
        <v>16.530899736632573</v>
      </c>
      <c r="D14" s="115">
        <v>2699</v>
      </c>
      <c r="E14" s="114">
        <v>1893</v>
      </c>
      <c r="F14" s="114">
        <v>3586</v>
      </c>
      <c r="G14" s="114">
        <v>1817</v>
      </c>
      <c r="H14" s="140">
        <v>2531</v>
      </c>
      <c r="I14" s="115">
        <v>168</v>
      </c>
      <c r="J14" s="116">
        <v>6.6376926116159618</v>
      </c>
      <c r="K14" s="110"/>
      <c r="L14" s="110"/>
      <c r="M14" s="110"/>
      <c r="N14" s="110"/>
      <c r="O14" s="110"/>
    </row>
    <row r="15" spans="1:15" s="110" customFormat="1" ht="24.95" customHeight="1" x14ac:dyDescent="0.2">
      <c r="A15" s="193" t="s">
        <v>216</v>
      </c>
      <c r="B15" s="199" t="s">
        <v>217</v>
      </c>
      <c r="C15" s="113">
        <v>3.821890120659031</v>
      </c>
      <c r="D15" s="115">
        <v>624</v>
      </c>
      <c r="E15" s="114">
        <v>531</v>
      </c>
      <c r="F15" s="114">
        <v>792</v>
      </c>
      <c r="G15" s="114">
        <v>421</v>
      </c>
      <c r="H15" s="140">
        <v>662</v>
      </c>
      <c r="I15" s="115">
        <v>-38</v>
      </c>
      <c r="J15" s="116">
        <v>-5.7401812688821749</v>
      </c>
    </row>
    <row r="16" spans="1:15" s="287" customFormat="1" ht="24.95" customHeight="1" x14ac:dyDescent="0.2">
      <c r="A16" s="193" t="s">
        <v>218</v>
      </c>
      <c r="B16" s="199" t="s">
        <v>141</v>
      </c>
      <c r="C16" s="113">
        <v>9.787468610277454</v>
      </c>
      <c r="D16" s="115">
        <v>1598</v>
      </c>
      <c r="E16" s="114">
        <v>1132</v>
      </c>
      <c r="F16" s="114">
        <v>2513</v>
      </c>
      <c r="G16" s="114">
        <v>1176</v>
      </c>
      <c r="H16" s="140">
        <v>1581</v>
      </c>
      <c r="I16" s="115">
        <v>17</v>
      </c>
      <c r="J16" s="116">
        <v>1.075268817204301</v>
      </c>
      <c r="K16" s="110"/>
      <c r="L16" s="110"/>
      <c r="M16" s="110"/>
      <c r="N16" s="110"/>
      <c r="O16" s="110"/>
    </row>
    <row r="17" spans="1:15" s="110" customFormat="1" ht="24.95" customHeight="1" x14ac:dyDescent="0.2">
      <c r="A17" s="193" t="s">
        <v>142</v>
      </c>
      <c r="B17" s="199" t="s">
        <v>220</v>
      </c>
      <c r="C17" s="113">
        <v>2.9215410056960862</v>
      </c>
      <c r="D17" s="115">
        <v>477</v>
      </c>
      <c r="E17" s="114">
        <v>230</v>
      </c>
      <c r="F17" s="114">
        <v>281</v>
      </c>
      <c r="G17" s="114">
        <v>220</v>
      </c>
      <c r="H17" s="140">
        <v>288</v>
      </c>
      <c r="I17" s="115">
        <v>189</v>
      </c>
      <c r="J17" s="116">
        <v>65.625</v>
      </c>
    </row>
    <row r="18" spans="1:15" s="287" customFormat="1" ht="24.95" customHeight="1" x14ac:dyDescent="0.2">
      <c r="A18" s="201" t="s">
        <v>144</v>
      </c>
      <c r="B18" s="202" t="s">
        <v>145</v>
      </c>
      <c r="C18" s="113">
        <v>5.3592209223984808</v>
      </c>
      <c r="D18" s="115">
        <v>875</v>
      </c>
      <c r="E18" s="114">
        <v>874</v>
      </c>
      <c r="F18" s="114">
        <v>914</v>
      </c>
      <c r="G18" s="114">
        <v>603</v>
      </c>
      <c r="H18" s="140">
        <v>862</v>
      </c>
      <c r="I18" s="115">
        <v>13</v>
      </c>
      <c r="J18" s="116">
        <v>1.5081206496519721</v>
      </c>
      <c r="K18" s="110"/>
      <c r="L18" s="110"/>
      <c r="M18" s="110"/>
      <c r="N18" s="110"/>
      <c r="O18" s="110"/>
    </row>
    <row r="19" spans="1:15" s="110" customFormat="1" ht="24.95" customHeight="1" x14ac:dyDescent="0.2">
      <c r="A19" s="193" t="s">
        <v>146</v>
      </c>
      <c r="B19" s="199" t="s">
        <v>147</v>
      </c>
      <c r="C19" s="113">
        <v>13.835977215655049</v>
      </c>
      <c r="D19" s="115">
        <v>2259</v>
      </c>
      <c r="E19" s="114">
        <v>2166</v>
      </c>
      <c r="F19" s="114">
        <v>2846</v>
      </c>
      <c r="G19" s="114">
        <v>2119</v>
      </c>
      <c r="H19" s="140">
        <v>2516</v>
      </c>
      <c r="I19" s="115">
        <v>-257</v>
      </c>
      <c r="J19" s="116">
        <v>-10.21462639109698</v>
      </c>
    </row>
    <row r="20" spans="1:15" s="287" customFormat="1" ht="24.95" customHeight="1" x14ac:dyDescent="0.2">
      <c r="A20" s="193" t="s">
        <v>148</v>
      </c>
      <c r="B20" s="199" t="s">
        <v>149</v>
      </c>
      <c r="C20" s="113">
        <v>6.5290622894591781</v>
      </c>
      <c r="D20" s="115">
        <v>1066</v>
      </c>
      <c r="E20" s="114">
        <v>907</v>
      </c>
      <c r="F20" s="114">
        <v>1070</v>
      </c>
      <c r="G20" s="114">
        <v>954</v>
      </c>
      <c r="H20" s="140">
        <v>1241</v>
      </c>
      <c r="I20" s="115">
        <v>-175</v>
      </c>
      <c r="J20" s="116">
        <v>-14.101531023368251</v>
      </c>
      <c r="K20" s="110"/>
      <c r="L20" s="110"/>
      <c r="M20" s="110"/>
      <c r="N20" s="110"/>
      <c r="O20" s="110"/>
    </row>
    <row r="21" spans="1:15" s="110" customFormat="1" ht="24.95" customHeight="1" x14ac:dyDescent="0.2">
      <c r="A21" s="201" t="s">
        <v>150</v>
      </c>
      <c r="B21" s="202" t="s">
        <v>151</v>
      </c>
      <c r="C21" s="113">
        <v>7.7907760151895635</v>
      </c>
      <c r="D21" s="115">
        <v>1272</v>
      </c>
      <c r="E21" s="114">
        <v>1283</v>
      </c>
      <c r="F21" s="114">
        <v>1237</v>
      </c>
      <c r="G21" s="114">
        <v>1057</v>
      </c>
      <c r="H21" s="140">
        <v>1096</v>
      </c>
      <c r="I21" s="115">
        <v>176</v>
      </c>
      <c r="J21" s="116">
        <v>16.058394160583941</v>
      </c>
    </row>
    <row r="22" spans="1:15" s="110" customFormat="1" ht="24.95" customHeight="1" x14ac:dyDescent="0.2">
      <c r="A22" s="201" t="s">
        <v>152</v>
      </c>
      <c r="B22" s="199" t="s">
        <v>153</v>
      </c>
      <c r="C22" s="113">
        <v>4.8876094812274147</v>
      </c>
      <c r="D22" s="115">
        <v>798</v>
      </c>
      <c r="E22" s="114">
        <v>279</v>
      </c>
      <c r="F22" s="114">
        <v>372</v>
      </c>
      <c r="G22" s="114">
        <v>310</v>
      </c>
      <c r="H22" s="140">
        <v>337</v>
      </c>
      <c r="I22" s="115">
        <v>461</v>
      </c>
      <c r="J22" s="116">
        <v>136.79525222551928</v>
      </c>
    </row>
    <row r="23" spans="1:15" s="110" customFormat="1" ht="24.95" customHeight="1" x14ac:dyDescent="0.2">
      <c r="A23" s="193" t="s">
        <v>154</v>
      </c>
      <c r="B23" s="199" t="s">
        <v>155</v>
      </c>
      <c r="C23" s="113">
        <v>1.2065903105285722</v>
      </c>
      <c r="D23" s="115">
        <v>197</v>
      </c>
      <c r="E23" s="114">
        <v>161</v>
      </c>
      <c r="F23" s="114">
        <v>231</v>
      </c>
      <c r="G23" s="114">
        <v>138</v>
      </c>
      <c r="H23" s="140">
        <v>246</v>
      </c>
      <c r="I23" s="115">
        <v>-49</v>
      </c>
      <c r="J23" s="116">
        <v>-19.918699186991869</v>
      </c>
    </row>
    <row r="24" spans="1:15" s="110" customFormat="1" ht="24.95" customHeight="1" x14ac:dyDescent="0.2">
      <c r="A24" s="193" t="s">
        <v>156</v>
      </c>
      <c r="B24" s="199" t="s">
        <v>221</v>
      </c>
      <c r="C24" s="113">
        <v>7.7295277760764378</v>
      </c>
      <c r="D24" s="115">
        <v>1262</v>
      </c>
      <c r="E24" s="114">
        <v>976</v>
      </c>
      <c r="F24" s="114">
        <v>1307</v>
      </c>
      <c r="G24" s="114">
        <v>833</v>
      </c>
      <c r="H24" s="140">
        <v>1128</v>
      </c>
      <c r="I24" s="115">
        <v>134</v>
      </c>
      <c r="J24" s="116">
        <v>11.879432624113475</v>
      </c>
    </row>
    <row r="25" spans="1:15" s="110" customFormat="1" ht="24.95" customHeight="1" x14ac:dyDescent="0.2">
      <c r="A25" s="193" t="s">
        <v>222</v>
      </c>
      <c r="B25" s="204" t="s">
        <v>159</v>
      </c>
      <c r="C25" s="113">
        <v>4.9856066638084151</v>
      </c>
      <c r="D25" s="115">
        <v>814</v>
      </c>
      <c r="E25" s="114">
        <v>764</v>
      </c>
      <c r="F25" s="114">
        <v>914</v>
      </c>
      <c r="G25" s="114">
        <v>780</v>
      </c>
      <c r="H25" s="140">
        <v>851</v>
      </c>
      <c r="I25" s="115">
        <v>-37</v>
      </c>
      <c r="J25" s="116">
        <v>-4.3478260869565215</v>
      </c>
    </row>
    <row r="26" spans="1:15" s="110" customFormat="1" ht="24.95" customHeight="1" x14ac:dyDescent="0.2">
      <c r="A26" s="201">
        <v>782.78300000000002</v>
      </c>
      <c r="B26" s="203" t="s">
        <v>160</v>
      </c>
      <c r="C26" s="113">
        <v>5.9227047222392359</v>
      </c>
      <c r="D26" s="115">
        <v>967</v>
      </c>
      <c r="E26" s="114">
        <v>1040</v>
      </c>
      <c r="F26" s="114">
        <v>1026</v>
      </c>
      <c r="G26" s="114">
        <v>998</v>
      </c>
      <c r="H26" s="140">
        <v>943</v>
      </c>
      <c r="I26" s="115">
        <v>24</v>
      </c>
      <c r="J26" s="116">
        <v>2.5450689289501591</v>
      </c>
    </row>
    <row r="27" spans="1:15" s="110" customFormat="1" ht="24.95" customHeight="1" x14ac:dyDescent="0.2">
      <c r="A27" s="193" t="s">
        <v>161</v>
      </c>
      <c r="B27" s="199" t="s">
        <v>162</v>
      </c>
      <c r="C27" s="113">
        <v>2.4683040362589574</v>
      </c>
      <c r="D27" s="115">
        <v>403</v>
      </c>
      <c r="E27" s="114">
        <v>295</v>
      </c>
      <c r="F27" s="114">
        <v>534</v>
      </c>
      <c r="G27" s="114">
        <v>273</v>
      </c>
      <c r="H27" s="140">
        <v>384</v>
      </c>
      <c r="I27" s="115">
        <v>19</v>
      </c>
      <c r="J27" s="116">
        <v>4.947916666666667</v>
      </c>
    </row>
    <row r="28" spans="1:15" s="110" customFormat="1" ht="24.95" customHeight="1" x14ac:dyDescent="0.2">
      <c r="A28" s="193" t="s">
        <v>163</v>
      </c>
      <c r="B28" s="199" t="s">
        <v>164</v>
      </c>
      <c r="C28" s="113">
        <v>4.6793654682427883</v>
      </c>
      <c r="D28" s="115">
        <v>764</v>
      </c>
      <c r="E28" s="114">
        <v>579</v>
      </c>
      <c r="F28" s="114">
        <v>1226</v>
      </c>
      <c r="G28" s="114">
        <v>585</v>
      </c>
      <c r="H28" s="140">
        <v>668</v>
      </c>
      <c r="I28" s="115">
        <v>96</v>
      </c>
      <c r="J28" s="116">
        <v>14.37125748502994</v>
      </c>
    </row>
    <row r="29" spans="1:15" s="110" customFormat="1" ht="24.95" customHeight="1" x14ac:dyDescent="0.2">
      <c r="A29" s="193">
        <v>86</v>
      </c>
      <c r="B29" s="199" t="s">
        <v>165</v>
      </c>
      <c r="C29" s="113">
        <v>7.1599191523243704</v>
      </c>
      <c r="D29" s="115">
        <v>1169</v>
      </c>
      <c r="E29" s="114">
        <v>969</v>
      </c>
      <c r="F29" s="114">
        <v>1167</v>
      </c>
      <c r="G29" s="114">
        <v>890</v>
      </c>
      <c r="H29" s="140">
        <v>1193</v>
      </c>
      <c r="I29" s="115">
        <v>-24</v>
      </c>
      <c r="J29" s="116">
        <v>-2.0117351215423303</v>
      </c>
    </row>
    <row r="30" spans="1:15" s="110" customFormat="1" ht="24.95" customHeight="1" x14ac:dyDescent="0.2">
      <c r="A30" s="193">
        <v>87.88</v>
      </c>
      <c r="B30" s="204" t="s">
        <v>166</v>
      </c>
      <c r="C30" s="113">
        <v>5.1999755007043547</v>
      </c>
      <c r="D30" s="115">
        <v>849</v>
      </c>
      <c r="E30" s="114">
        <v>749</v>
      </c>
      <c r="F30" s="114">
        <v>1468</v>
      </c>
      <c r="G30" s="114">
        <v>745</v>
      </c>
      <c r="H30" s="140">
        <v>859</v>
      </c>
      <c r="I30" s="115">
        <v>-10</v>
      </c>
      <c r="J30" s="116">
        <v>-1.1641443538998837</v>
      </c>
    </row>
    <row r="31" spans="1:15" s="110" customFormat="1" ht="24.95" customHeight="1" x14ac:dyDescent="0.2">
      <c r="A31" s="193" t="s">
        <v>167</v>
      </c>
      <c r="B31" s="199" t="s">
        <v>168</v>
      </c>
      <c r="C31" s="113">
        <v>3.3992772707784651</v>
      </c>
      <c r="D31" s="115">
        <v>555</v>
      </c>
      <c r="E31" s="114">
        <v>570</v>
      </c>
      <c r="F31" s="114">
        <v>942</v>
      </c>
      <c r="G31" s="114">
        <v>501</v>
      </c>
      <c r="H31" s="140">
        <v>564</v>
      </c>
      <c r="I31" s="115">
        <v>-9</v>
      </c>
      <c r="J31" s="116">
        <v>-1.5957446808510638</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1.469957738715012</v>
      </c>
      <c r="D34" s="115">
        <v>240</v>
      </c>
      <c r="E34" s="114">
        <v>714</v>
      </c>
      <c r="F34" s="114">
        <v>723</v>
      </c>
      <c r="G34" s="114">
        <v>479</v>
      </c>
      <c r="H34" s="140">
        <v>299</v>
      </c>
      <c r="I34" s="115">
        <v>-59</v>
      </c>
      <c r="J34" s="116">
        <v>-19.732441471571907</v>
      </c>
    </row>
    <row r="35" spans="1:10" s="110" customFormat="1" ht="24.95" customHeight="1" x14ac:dyDescent="0.2">
      <c r="A35" s="292" t="s">
        <v>171</v>
      </c>
      <c r="B35" s="293" t="s">
        <v>172</v>
      </c>
      <c r="C35" s="113">
        <v>22.735346358792185</v>
      </c>
      <c r="D35" s="115">
        <v>3712</v>
      </c>
      <c r="E35" s="114">
        <v>2918</v>
      </c>
      <c r="F35" s="114">
        <v>4650</v>
      </c>
      <c r="G35" s="114">
        <v>2550</v>
      </c>
      <c r="H35" s="140">
        <v>3577</v>
      </c>
      <c r="I35" s="115">
        <v>135</v>
      </c>
      <c r="J35" s="116">
        <v>3.7741123846798992</v>
      </c>
    </row>
    <row r="36" spans="1:10" s="110" customFormat="1" ht="24.95" customHeight="1" x14ac:dyDescent="0.2">
      <c r="A36" s="294" t="s">
        <v>173</v>
      </c>
      <c r="B36" s="295" t="s">
        <v>174</v>
      </c>
      <c r="C36" s="125">
        <v>75.794695902492805</v>
      </c>
      <c r="D36" s="143">
        <v>12375</v>
      </c>
      <c r="E36" s="144">
        <v>10738</v>
      </c>
      <c r="F36" s="144">
        <v>14340</v>
      </c>
      <c r="G36" s="144">
        <v>10183</v>
      </c>
      <c r="H36" s="145">
        <v>12026</v>
      </c>
      <c r="I36" s="143">
        <v>349</v>
      </c>
      <c r="J36" s="146">
        <v>2.9020455679361383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16327</v>
      </c>
      <c r="F11" s="264">
        <v>14370</v>
      </c>
      <c r="G11" s="264">
        <v>19713</v>
      </c>
      <c r="H11" s="264">
        <v>13212</v>
      </c>
      <c r="I11" s="265">
        <v>15904</v>
      </c>
      <c r="J11" s="263">
        <v>423</v>
      </c>
      <c r="K11" s="266">
        <v>2.6597082494969819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24.646291419121699</v>
      </c>
      <c r="E13" s="115">
        <v>4024</v>
      </c>
      <c r="F13" s="114">
        <v>4569</v>
      </c>
      <c r="G13" s="114">
        <v>5373</v>
      </c>
      <c r="H13" s="114">
        <v>3954</v>
      </c>
      <c r="I13" s="140">
        <v>3998</v>
      </c>
      <c r="J13" s="115">
        <v>26</v>
      </c>
      <c r="K13" s="116">
        <v>0.65032516258129069</v>
      </c>
    </row>
    <row r="14" spans="1:17" ht="15.95" customHeight="1" x14ac:dyDescent="0.2">
      <c r="A14" s="306" t="s">
        <v>230</v>
      </c>
      <c r="B14" s="307"/>
      <c r="C14" s="308"/>
      <c r="D14" s="113">
        <v>54.602805169351385</v>
      </c>
      <c r="E14" s="115">
        <v>8915</v>
      </c>
      <c r="F14" s="114">
        <v>7418</v>
      </c>
      <c r="G14" s="114">
        <v>10276</v>
      </c>
      <c r="H14" s="114">
        <v>6870</v>
      </c>
      <c r="I14" s="140">
        <v>8815</v>
      </c>
      <c r="J14" s="115">
        <v>100</v>
      </c>
      <c r="K14" s="116">
        <v>1.1344299489506522</v>
      </c>
    </row>
    <row r="15" spans="1:17" ht="15.95" customHeight="1" x14ac:dyDescent="0.2">
      <c r="A15" s="306" t="s">
        <v>231</v>
      </c>
      <c r="B15" s="307"/>
      <c r="C15" s="308"/>
      <c r="D15" s="113">
        <v>9.8915906167697685</v>
      </c>
      <c r="E15" s="115">
        <v>1615</v>
      </c>
      <c r="F15" s="114">
        <v>1078</v>
      </c>
      <c r="G15" s="114">
        <v>1670</v>
      </c>
      <c r="H15" s="114">
        <v>1108</v>
      </c>
      <c r="I15" s="140">
        <v>1355</v>
      </c>
      <c r="J15" s="115">
        <v>260</v>
      </c>
      <c r="K15" s="116">
        <v>19.188191881918819</v>
      </c>
    </row>
    <row r="16" spans="1:17" ht="15.95" customHeight="1" x14ac:dyDescent="0.2">
      <c r="A16" s="306" t="s">
        <v>232</v>
      </c>
      <c r="B16" s="307"/>
      <c r="C16" s="308"/>
      <c r="D16" s="113">
        <v>10.553071599191524</v>
      </c>
      <c r="E16" s="115">
        <v>1723</v>
      </c>
      <c r="F16" s="114">
        <v>1272</v>
      </c>
      <c r="G16" s="114">
        <v>2193</v>
      </c>
      <c r="H16" s="114">
        <v>1245</v>
      </c>
      <c r="I16" s="140">
        <v>1684</v>
      </c>
      <c r="J16" s="115">
        <v>39</v>
      </c>
      <c r="K16" s="116">
        <v>2.3159144893111638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1.8864457646842654</v>
      </c>
      <c r="E18" s="115">
        <v>308</v>
      </c>
      <c r="F18" s="114">
        <v>772</v>
      </c>
      <c r="G18" s="114">
        <v>750</v>
      </c>
      <c r="H18" s="114">
        <v>461</v>
      </c>
      <c r="I18" s="140">
        <v>267</v>
      </c>
      <c r="J18" s="115">
        <v>41</v>
      </c>
      <c r="K18" s="116">
        <v>15.355805243445692</v>
      </c>
    </row>
    <row r="19" spans="1:11" ht="14.1" customHeight="1" x14ac:dyDescent="0.2">
      <c r="A19" s="306" t="s">
        <v>235</v>
      </c>
      <c r="B19" s="307" t="s">
        <v>236</v>
      </c>
      <c r="C19" s="308"/>
      <c r="D19" s="113">
        <v>1.3535860844000736</v>
      </c>
      <c r="E19" s="115">
        <v>221</v>
      </c>
      <c r="F19" s="114">
        <v>685</v>
      </c>
      <c r="G19" s="114">
        <v>659</v>
      </c>
      <c r="H19" s="114">
        <v>401</v>
      </c>
      <c r="I19" s="140">
        <v>187</v>
      </c>
      <c r="J19" s="115">
        <v>34</v>
      </c>
      <c r="K19" s="116">
        <v>18.181818181818183</v>
      </c>
    </row>
    <row r="20" spans="1:11" ht="14.1" customHeight="1" x14ac:dyDescent="0.2">
      <c r="A20" s="306">
        <v>12</v>
      </c>
      <c r="B20" s="307" t="s">
        <v>237</v>
      </c>
      <c r="C20" s="308"/>
      <c r="D20" s="113">
        <v>0.85135052367244446</v>
      </c>
      <c r="E20" s="115">
        <v>139</v>
      </c>
      <c r="F20" s="114">
        <v>290</v>
      </c>
      <c r="G20" s="114">
        <v>206</v>
      </c>
      <c r="H20" s="114">
        <v>151</v>
      </c>
      <c r="I20" s="140">
        <v>183</v>
      </c>
      <c r="J20" s="115">
        <v>-44</v>
      </c>
      <c r="K20" s="116">
        <v>-24.043715846994534</v>
      </c>
    </row>
    <row r="21" spans="1:11" ht="14.1" customHeight="1" x14ac:dyDescent="0.2">
      <c r="A21" s="306">
        <v>21</v>
      </c>
      <c r="B21" s="307" t="s">
        <v>238</v>
      </c>
      <c r="C21" s="308"/>
      <c r="D21" s="113">
        <v>0.53285968028419184</v>
      </c>
      <c r="E21" s="115">
        <v>87</v>
      </c>
      <c r="F21" s="114">
        <v>117</v>
      </c>
      <c r="G21" s="114">
        <v>50</v>
      </c>
      <c r="H21" s="114">
        <v>44</v>
      </c>
      <c r="I21" s="140">
        <v>67</v>
      </c>
      <c r="J21" s="115">
        <v>20</v>
      </c>
      <c r="K21" s="116">
        <v>29.850746268656717</v>
      </c>
    </row>
    <row r="22" spans="1:11" ht="14.1" customHeight="1" x14ac:dyDescent="0.2">
      <c r="A22" s="306">
        <v>22</v>
      </c>
      <c r="B22" s="307" t="s">
        <v>239</v>
      </c>
      <c r="C22" s="308"/>
      <c r="D22" s="113">
        <v>1.5557052734733876</v>
      </c>
      <c r="E22" s="115">
        <v>254</v>
      </c>
      <c r="F22" s="114">
        <v>204</v>
      </c>
      <c r="G22" s="114">
        <v>311</v>
      </c>
      <c r="H22" s="114">
        <v>206</v>
      </c>
      <c r="I22" s="140">
        <v>228</v>
      </c>
      <c r="J22" s="115">
        <v>26</v>
      </c>
      <c r="K22" s="116">
        <v>11.403508771929825</v>
      </c>
    </row>
    <row r="23" spans="1:11" ht="14.1" customHeight="1" x14ac:dyDescent="0.2">
      <c r="A23" s="306">
        <v>23</v>
      </c>
      <c r="B23" s="307" t="s">
        <v>240</v>
      </c>
      <c r="C23" s="308"/>
      <c r="D23" s="113">
        <v>0.99222147363263302</v>
      </c>
      <c r="E23" s="115">
        <v>162</v>
      </c>
      <c r="F23" s="114">
        <v>130</v>
      </c>
      <c r="G23" s="114">
        <v>236</v>
      </c>
      <c r="H23" s="114">
        <v>125</v>
      </c>
      <c r="I23" s="140">
        <v>148</v>
      </c>
      <c r="J23" s="115">
        <v>14</v>
      </c>
      <c r="K23" s="116">
        <v>9.4594594594594597</v>
      </c>
    </row>
    <row r="24" spans="1:11" ht="14.1" customHeight="1" x14ac:dyDescent="0.2">
      <c r="A24" s="306">
        <v>24</v>
      </c>
      <c r="B24" s="307" t="s">
        <v>241</v>
      </c>
      <c r="C24" s="308"/>
      <c r="D24" s="113">
        <v>2.8357934709377104</v>
      </c>
      <c r="E24" s="115">
        <v>463</v>
      </c>
      <c r="F24" s="114">
        <v>388</v>
      </c>
      <c r="G24" s="114">
        <v>527</v>
      </c>
      <c r="H24" s="114">
        <v>428</v>
      </c>
      <c r="I24" s="140">
        <v>467</v>
      </c>
      <c r="J24" s="115">
        <v>-4</v>
      </c>
      <c r="K24" s="116">
        <v>-0.85653104925053536</v>
      </c>
    </row>
    <row r="25" spans="1:11" ht="14.1" customHeight="1" x14ac:dyDescent="0.2">
      <c r="A25" s="306">
        <v>25</v>
      </c>
      <c r="B25" s="307" t="s">
        <v>242</v>
      </c>
      <c r="C25" s="308"/>
      <c r="D25" s="113">
        <v>4.9733570159857905</v>
      </c>
      <c r="E25" s="115">
        <v>812</v>
      </c>
      <c r="F25" s="114">
        <v>632</v>
      </c>
      <c r="G25" s="114">
        <v>965</v>
      </c>
      <c r="H25" s="114">
        <v>555</v>
      </c>
      <c r="I25" s="140">
        <v>769</v>
      </c>
      <c r="J25" s="115">
        <v>43</v>
      </c>
      <c r="K25" s="116">
        <v>5.5916775032509749</v>
      </c>
    </row>
    <row r="26" spans="1:11" ht="14.1" customHeight="1" x14ac:dyDescent="0.2">
      <c r="A26" s="306">
        <v>26</v>
      </c>
      <c r="B26" s="307" t="s">
        <v>243</v>
      </c>
      <c r="C26" s="308"/>
      <c r="D26" s="113">
        <v>2.9215410056960862</v>
      </c>
      <c r="E26" s="115">
        <v>477</v>
      </c>
      <c r="F26" s="114">
        <v>386</v>
      </c>
      <c r="G26" s="114">
        <v>564</v>
      </c>
      <c r="H26" s="114">
        <v>310</v>
      </c>
      <c r="I26" s="140">
        <v>451</v>
      </c>
      <c r="J26" s="115">
        <v>26</v>
      </c>
      <c r="K26" s="116">
        <v>5.7649667405764964</v>
      </c>
    </row>
    <row r="27" spans="1:11" ht="14.1" customHeight="1" x14ac:dyDescent="0.2">
      <c r="A27" s="306">
        <v>27</v>
      </c>
      <c r="B27" s="307" t="s">
        <v>244</v>
      </c>
      <c r="C27" s="308"/>
      <c r="D27" s="113">
        <v>1.727200342990139</v>
      </c>
      <c r="E27" s="115">
        <v>282</v>
      </c>
      <c r="F27" s="114">
        <v>213</v>
      </c>
      <c r="G27" s="114">
        <v>467</v>
      </c>
      <c r="H27" s="114">
        <v>212</v>
      </c>
      <c r="I27" s="140">
        <v>276</v>
      </c>
      <c r="J27" s="115">
        <v>6</v>
      </c>
      <c r="K27" s="116">
        <v>2.1739130434782608</v>
      </c>
    </row>
    <row r="28" spans="1:11" ht="14.1" customHeight="1" x14ac:dyDescent="0.2">
      <c r="A28" s="306">
        <v>28</v>
      </c>
      <c r="B28" s="307" t="s">
        <v>245</v>
      </c>
      <c r="C28" s="308"/>
      <c r="D28" s="113">
        <v>0.55735897592944206</v>
      </c>
      <c r="E28" s="115">
        <v>91</v>
      </c>
      <c r="F28" s="114">
        <v>48</v>
      </c>
      <c r="G28" s="114">
        <v>55</v>
      </c>
      <c r="H28" s="114">
        <v>40</v>
      </c>
      <c r="I28" s="140">
        <v>45</v>
      </c>
      <c r="J28" s="115">
        <v>46</v>
      </c>
      <c r="K28" s="116">
        <v>102.22222222222223</v>
      </c>
    </row>
    <row r="29" spans="1:11" ht="14.1" customHeight="1" x14ac:dyDescent="0.2">
      <c r="A29" s="306">
        <v>29</v>
      </c>
      <c r="B29" s="307" t="s">
        <v>246</v>
      </c>
      <c r="C29" s="308"/>
      <c r="D29" s="113">
        <v>4.4098732161450362</v>
      </c>
      <c r="E29" s="115">
        <v>720</v>
      </c>
      <c r="F29" s="114">
        <v>720</v>
      </c>
      <c r="G29" s="114">
        <v>893</v>
      </c>
      <c r="H29" s="114">
        <v>620</v>
      </c>
      <c r="I29" s="140">
        <v>714</v>
      </c>
      <c r="J29" s="115">
        <v>6</v>
      </c>
      <c r="K29" s="116">
        <v>0.84033613445378152</v>
      </c>
    </row>
    <row r="30" spans="1:11" ht="14.1" customHeight="1" x14ac:dyDescent="0.2">
      <c r="A30" s="306" t="s">
        <v>247</v>
      </c>
      <c r="B30" s="307" t="s">
        <v>248</v>
      </c>
      <c r="C30" s="308"/>
      <c r="D30" s="113">
        <v>1.3719605561340111</v>
      </c>
      <c r="E30" s="115">
        <v>224</v>
      </c>
      <c r="F30" s="114">
        <v>253</v>
      </c>
      <c r="G30" s="114">
        <v>383</v>
      </c>
      <c r="H30" s="114">
        <v>180</v>
      </c>
      <c r="I30" s="140">
        <v>249</v>
      </c>
      <c r="J30" s="115">
        <v>-25</v>
      </c>
      <c r="K30" s="116">
        <v>-10.040160642570282</v>
      </c>
    </row>
    <row r="31" spans="1:11" ht="14.1" customHeight="1" x14ac:dyDescent="0.2">
      <c r="A31" s="306" t="s">
        <v>249</v>
      </c>
      <c r="B31" s="307" t="s">
        <v>250</v>
      </c>
      <c r="C31" s="308"/>
      <c r="D31" s="113">
        <v>3.0011637165431493</v>
      </c>
      <c r="E31" s="115">
        <v>490</v>
      </c>
      <c r="F31" s="114">
        <v>458</v>
      </c>
      <c r="G31" s="114">
        <v>496</v>
      </c>
      <c r="H31" s="114">
        <v>434</v>
      </c>
      <c r="I31" s="140">
        <v>457</v>
      </c>
      <c r="J31" s="115">
        <v>33</v>
      </c>
      <c r="K31" s="116">
        <v>7.2210065645514225</v>
      </c>
    </row>
    <row r="32" spans="1:11" ht="14.1" customHeight="1" x14ac:dyDescent="0.2">
      <c r="A32" s="306">
        <v>31</v>
      </c>
      <c r="B32" s="307" t="s">
        <v>251</v>
      </c>
      <c r="C32" s="308"/>
      <c r="D32" s="113">
        <v>0.5879830954860048</v>
      </c>
      <c r="E32" s="115">
        <v>96</v>
      </c>
      <c r="F32" s="114">
        <v>65</v>
      </c>
      <c r="G32" s="114">
        <v>94</v>
      </c>
      <c r="H32" s="114">
        <v>50</v>
      </c>
      <c r="I32" s="140">
        <v>81</v>
      </c>
      <c r="J32" s="115">
        <v>15</v>
      </c>
      <c r="K32" s="116">
        <v>18.518518518518519</v>
      </c>
    </row>
    <row r="33" spans="1:11" ht="14.1" customHeight="1" x14ac:dyDescent="0.2">
      <c r="A33" s="306">
        <v>32</v>
      </c>
      <c r="B33" s="307" t="s">
        <v>252</v>
      </c>
      <c r="C33" s="308"/>
      <c r="D33" s="113">
        <v>1.3780853800453237</v>
      </c>
      <c r="E33" s="115">
        <v>225</v>
      </c>
      <c r="F33" s="114">
        <v>225</v>
      </c>
      <c r="G33" s="114">
        <v>301</v>
      </c>
      <c r="H33" s="114">
        <v>194</v>
      </c>
      <c r="I33" s="140">
        <v>225</v>
      </c>
      <c r="J33" s="115">
        <v>0</v>
      </c>
      <c r="K33" s="116">
        <v>0</v>
      </c>
    </row>
    <row r="34" spans="1:11" ht="14.1" customHeight="1" x14ac:dyDescent="0.2">
      <c r="A34" s="306">
        <v>33</v>
      </c>
      <c r="B34" s="307" t="s">
        <v>253</v>
      </c>
      <c r="C34" s="308"/>
      <c r="D34" s="113">
        <v>1.4270839713358241</v>
      </c>
      <c r="E34" s="115">
        <v>233</v>
      </c>
      <c r="F34" s="114">
        <v>350</v>
      </c>
      <c r="G34" s="114">
        <v>268</v>
      </c>
      <c r="H34" s="114">
        <v>193</v>
      </c>
      <c r="I34" s="140">
        <v>234</v>
      </c>
      <c r="J34" s="115">
        <v>-1</v>
      </c>
      <c r="K34" s="116">
        <v>-0.42735042735042733</v>
      </c>
    </row>
    <row r="35" spans="1:11" ht="14.1" customHeight="1" x14ac:dyDescent="0.2">
      <c r="A35" s="306">
        <v>34</v>
      </c>
      <c r="B35" s="307" t="s">
        <v>254</v>
      </c>
      <c r="C35" s="308"/>
      <c r="D35" s="113">
        <v>1.9599436516200159</v>
      </c>
      <c r="E35" s="115">
        <v>320</v>
      </c>
      <c r="F35" s="114">
        <v>216</v>
      </c>
      <c r="G35" s="114">
        <v>245</v>
      </c>
      <c r="H35" s="114">
        <v>187</v>
      </c>
      <c r="I35" s="140">
        <v>335</v>
      </c>
      <c r="J35" s="115">
        <v>-15</v>
      </c>
      <c r="K35" s="116">
        <v>-4.4776119402985071</v>
      </c>
    </row>
    <row r="36" spans="1:11" ht="14.1" customHeight="1" x14ac:dyDescent="0.2">
      <c r="A36" s="306">
        <v>41</v>
      </c>
      <c r="B36" s="307" t="s">
        <v>255</v>
      </c>
      <c r="C36" s="308"/>
      <c r="D36" s="113">
        <v>0.45323696943712866</v>
      </c>
      <c r="E36" s="115">
        <v>74</v>
      </c>
      <c r="F36" s="114">
        <v>45</v>
      </c>
      <c r="G36" s="114">
        <v>64</v>
      </c>
      <c r="H36" s="114">
        <v>46</v>
      </c>
      <c r="I36" s="140">
        <v>62</v>
      </c>
      <c r="J36" s="115">
        <v>12</v>
      </c>
      <c r="K36" s="116">
        <v>19.35483870967742</v>
      </c>
    </row>
    <row r="37" spans="1:11" ht="14.1" customHeight="1" x14ac:dyDescent="0.2">
      <c r="A37" s="306">
        <v>42</v>
      </c>
      <c r="B37" s="307" t="s">
        <v>256</v>
      </c>
      <c r="C37" s="308"/>
      <c r="D37" s="113" t="s">
        <v>514</v>
      </c>
      <c r="E37" s="115" t="s">
        <v>514</v>
      </c>
      <c r="F37" s="114">
        <v>14</v>
      </c>
      <c r="G37" s="114" t="s">
        <v>514</v>
      </c>
      <c r="H37" s="114">
        <v>13</v>
      </c>
      <c r="I37" s="140">
        <v>12</v>
      </c>
      <c r="J37" s="115" t="s">
        <v>514</v>
      </c>
      <c r="K37" s="116" t="s">
        <v>514</v>
      </c>
    </row>
    <row r="38" spans="1:11" ht="14.1" customHeight="1" x14ac:dyDescent="0.2">
      <c r="A38" s="306">
        <v>43</v>
      </c>
      <c r="B38" s="307" t="s">
        <v>257</v>
      </c>
      <c r="C38" s="308"/>
      <c r="D38" s="113">
        <v>2.1620628406933302</v>
      </c>
      <c r="E38" s="115">
        <v>353</v>
      </c>
      <c r="F38" s="114">
        <v>222</v>
      </c>
      <c r="G38" s="114">
        <v>311</v>
      </c>
      <c r="H38" s="114">
        <v>241</v>
      </c>
      <c r="I38" s="140">
        <v>287</v>
      </c>
      <c r="J38" s="115">
        <v>66</v>
      </c>
      <c r="K38" s="116">
        <v>22.99651567944251</v>
      </c>
    </row>
    <row r="39" spans="1:11" ht="14.1" customHeight="1" x14ac:dyDescent="0.2">
      <c r="A39" s="306">
        <v>51</v>
      </c>
      <c r="B39" s="307" t="s">
        <v>258</v>
      </c>
      <c r="C39" s="308"/>
      <c r="D39" s="113">
        <v>8.6850003062411947</v>
      </c>
      <c r="E39" s="115">
        <v>1418</v>
      </c>
      <c r="F39" s="114">
        <v>1286</v>
      </c>
      <c r="G39" s="114">
        <v>1742</v>
      </c>
      <c r="H39" s="114">
        <v>1423</v>
      </c>
      <c r="I39" s="140">
        <v>1603</v>
      </c>
      <c r="J39" s="115">
        <v>-185</v>
      </c>
      <c r="K39" s="116">
        <v>-11.540860885839052</v>
      </c>
    </row>
    <row r="40" spans="1:11" ht="14.1" customHeight="1" x14ac:dyDescent="0.2">
      <c r="A40" s="306" t="s">
        <v>259</v>
      </c>
      <c r="B40" s="307" t="s">
        <v>260</v>
      </c>
      <c r="C40" s="308"/>
      <c r="D40" s="113">
        <v>8.0418937955533778</v>
      </c>
      <c r="E40" s="115">
        <v>1313</v>
      </c>
      <c r="F40" s="114">
        <v>1199</v>
      </c>
      <c r="G40" s="114">
        <v>1620</v>
      </c>
      <c r="H40" s="114">
        <v>1207</v>
      </c>
      <c r="I40" s="140">
        <v>1412</v>
      </c>
      <c r="J40" s="115">
        <v>-99</v>
      </c>
      <c r="K40" s="116">
        <v>-7.0113314447592066</v>
      </c>
    </row>
    <row r="41" spans="1:11" ht="14.1" customHeight="1" x14ac:dyDescent="0.2">
      <c r="A41" s="306"/>
      <c r="B41" s="307" t="s">
        <v>261</v>
      </c>
      <c r="C41" s="308"/>
      <c r="D41" s="113">
        <v>6.12482391131255</v>
      </c>
      <c r="E41" s="115">
        <v>1000</v>
      </c>
      <c r="F41" s="114">
        <v>922</v>
      </c>
      <c r="G41" s="114">
        <v>1230</v>
      </c>
      <c r="H41" s="114">
        <v>973</v>
      </c>
      <c r="I41" s="140">
        <v>1065</v>
      </c>
      <c r="J41" s="115">
        <v>-65</v>
      </c>
      <c r="K41" s="116">
        <v>-6.103286384976526</v>
      </c>
    </row>
    <row r="42" spans="1:11" ht="14.1" customHeight="1" x14ac:dyDescent="0.2">
      <c r="A42" s="306">
        <v>52</v>
      </c>
      <c r="B42" s="307" t="s">
        <v>262</v>
      </c>
      <c r="C42" s="308"/>
      <c r="D42" s="113">
        <v>5.0468549029215408</v>
      </c>
      <c r="E42" s="115">
        <v>824</v>
      </c>
      <c r="F42" s="114">
        <v>604</v>
      </c>
      <c r="G42" s="114">
        <v>640</v>
      </c>
      <c r="H42" s="114">
        <v>640</v>
      </c>
      <c r="I42" s="140">
        <v>775</v>
      </c>
      <c r="J42" s="115">
        <v>49</v>
      </c>
      <c r="K42" s="116">
        <v>6.32258064516129</v>
      </c>
    </row>
    <row r="43" spans="1:11" ht="14.1" customHeight="1" x14ac:dyDescent="0.2">
      <c r="A43" s="306" t="s">
        <v>263</v>
      </c>
      <c r="B43" s="307" t="s">
        <v>264</v>
      </c>
      <c r="C43" s="308"/>
      <c r="D43" s="113">
        <v>4.3792490965884729</v>
      </c>
      <c r="E43" s="115">
        <v>715</v>
      </c>
      <c r="F43" s="114">
        <v>521</v>
      </c>
      <c r="G43" s="114">
        <v>551</v>
      </c>
      <c r="H43" s="114">
        <v>546</v>
      </c>
      <c r="I43" s="140">
        <v>666</v>
      </c>
      <c r="J43" s="115">
        <v>49</v>
      </c>
      <c r="K43" s="116">
        <v>7.3573573573573574</v>
      </c>
    </row>
    <row r="44" spans="1:11" ht="14.1" customHeight="1" x14ac:dyDescent="0.2">
      <c r="A44" s="306">
        <v>53</v>
      </c>
      <c r="B44" s="307" t="s">
        <v>265</v>
      </c>
      <c r="C44" s="308"/>
      <c r="D44" s="113">
        <v>0.43486249770319102</v>
      </c>
      <c r="E44" s="115">
        <v>71</v>
      </c>
      <c r="F44" s="114">
        <v>70</v>
      </c>
      <c r="G44" s="114">
        <v>100</v>
      </c>
      <c r="H44" s="114">
        <v>70</v>
      </c>
      <c r="I44" s="140">
        <v>87</v>
      </c>
      <c r="J44" s="115">
        <v>-16</v>
      </c>
      <c r="K44" s="116">
        <v>-18.390804597701148</v>
      </c>
    </row>
    <row r="45" spans="1:11" ht="14.1" customHeight="1" x14ac:dyDescent="0.2">
      <c r="A45" s="306" t="s">
        <v>266</v>
      </c>
      <c r="B45" s="307" t="s">
        <v>267</v>
      </c>
      <c r="C45" s="308"/>
      <c r="D45" s="113">
        <v>0.41036320205794086</v>
      </c>
      <c r="E45" s="115">
        <v>67</v>
      </c>
      <c r="F45" s="114">
        <v>68</v>
      </c>
      <c r="G45" s="114">
        <v>99</v>
      </c>
      <c r="H45" s="114">
        <v>68</v>
      </c>
      <c r="I45" s="140">
        <v>81</v>
      </c>
      <c r="J45" s="115">
        <v>-14</v>
      </c>
      <c r="K45" s="116">
        <v>-17.283950617283949</v>
      </c>
    </row>
    <row r="46" spans="1:11" ht="14.1" customHeight="1" x14ac:dyDescent="0.2">
      <c r="A46" s="306">
        <v>54</v>
      </c>
      <c r="B46" s="307" t="s">
        <v>268</v>
      </c>
      <c r="C46" s="308"/>
      <c r="D46" s="113">
        <v>3.7851411771911558</v>
      </c>
      <c r="E46" s="115">
        <v>618</v>
      </c>
      <c r="F46" s="114">
        <v>528</v>
      </c>
      <c r="G46" s="114">
        <v>716</v>
      </c>
      <c r="H46" s="114">
        <v>632</v>
      </c>
      <c r="I46" s="140">
        <v>675</v>
      </c>
      <c r="J46" s="115">
        <v>-57</v>
      </c>
      <c r="K46" s="116">
        <v>-8.4444444444444446</v>
      </c>
    </row>
    <row r="47" spans="1:11" ht="14.1" customHeight="1" x14ac:dyDescent="0.2">
      <c r="A47" s="306">
        <v>61</v>
      </c>
      <c r="B47" s="307" t="s">
        <v>269</v>
      </c>
      <c r="C47" s="308"/>
      <c r="D47" s="113">
        <v>2.817418999203773</v>
      </c>
      <c r="E47" s="115">
        <v>460</v>
      </c>
      <c r="F47" s="114">
        <v>345</v>
      </c>
      <c r="G47" s="114">
        <v>445</v>
      </c>
      <c r="H47" s="114">
        <v>359</v>
      </c>
      <c r="I47" s="140">
        <v>419</v>
      </c>
      <c r="J47" s="115">
        <v>41</v>
      </c>
      <c r="K47" s="116">
        <v>9.785202863961814</v>
      </c>
    </row>
    <row r="48" spans="1:11" ht="14.1" customHeight="1" x14ac:dyDescent="0.2">
      <c r="A48" s="306">
        <v>62</v>
      </c>
      <c r="B48" s="307" t="s">
        <v>270</v>
      </c>
      <c r="C48" s="308"/>
      <c r="D48" s="113">
        <v>7.7969008391008758</v>
      </c>
      <c r="E48" s="115">
        <v>1273</v>
      </c>
      <c r="F48" s="114">
        <v>1208</v>
      </c>
      <c r="G48" s="114">
        <v>1576</v>
      </c>
      <c r="H48" s="114">
        <v>1078</v>
      </c>
      <c r="I48" s="140">
        <v>1277</v>
      </c>
      <c r="J48" s="115">
        <v>-4</v>
      </c>
      <c r="K48" s="116">
        <v>-0.31323414252153486</v>
      </c>
    </row>
    <row r="49" spans="1:11" ht="14.1" customHeight="1" x14ac:dyDescent="0.2">
      <c r="A49" s="306">
        <v>63</v>
      </c>
      <c r="B49" s="307" t="s">
        <v>271</v>
      </c>
      <c r="C49" s="308"/>
      <c r="D49" s="113">
        <v>4.9856066638084151</v>
      </c>
      <c r="E49" s="115">
        <v>814</v>
      </c>
      <c r="F49" s="114">
        <v>856</v>
      </c>
      <c r="G49" s="114">
        <v>851</v>
      </c>
      <c r="H49" s="114">
        <v>672</v>
      </c>
      <c r="I49" s="140">
        <v>725</v>
      </c>
      <c r="J49" s="115">
        <v>89</v>
      </c>
      <c r="K49" s="116">
        <v>12.275862068965518</v>
      </c>
    </row>
    <row r="50" spans="1:11" ht="14.1" customHeight="1" x14ac:dyDescent="0.2">
      <c r="A50" s="306" t="s">
        <v>272</v>
      </c>
      <c r="B50" s="307" t="s">
        <v>273</v>
      </c>
      <c r="C50" s="308"/>
      <c r="D50" s="113">
        <v>0.85135052367244446</v>
      </c>
      <c r="E50" s="115">
        <v>139</v>
      </c>
      <c r="F50" s="114">
        <v>131</v>
      </c>
      <c r="G50" s="114">
        <v>163</v>
      </c>
      <c r="H50" s="114">
        <v>156</v>
      </c>
      <c r="I50" s="140">
        <v>138</v>
      </c>
      <c r="J50" s="115">
        <v>1</v>
      </c>
      <c r="K50" s="116">
        <v>0.72463768115942029</v>
      </c>
    </row>
    <row r="51" spans="1:11" ht="14.1" customHeight="1" x14ac:dyDescent="0.2">
      <c r="A51" s="306" t="s">
        <v>274</v>
      </c>
      <c r="B51" s="307" t="s">
        <v>275</v>
      </c>
      <c r="C51" s="308"/>
      <c r="D51" s="113">
        <v>3.7238929380780301</v>
      </c>
      <c r="E51" s="115">
        <v>608</v>
      </c>
      <c r="F51" s="114">
        <v>662</v>
      </c>
      <c r="G51" s="114">
        <v>644</v>
      </c>
      <c r="H51" s="114">
        <v>493</v>
      </c>
      <c r="I51" s="140">
        <v>545</v>
      </c>
      <c r="J51" s="115">
        <v>63</v>
      </c>
      <c r="K51" s="116">
        <v>11.559633027522937</v>
      </c>
    </row>
    <row r="52" spans="1:11" ht="14.1" customHeight="1" x14ac:dyDescent="0.2">
      <c r="A52" s="306">
        <v>71</v>
      </c>
      <c r="B52" s="307" t="s">
        <v>276</v>
      </c>
      <c r="C52" s="308"/>
      <c r="D52" s="113">
        <v>10.908311386047652</v>
      </c>
      <c r="E52" s="115">
        <v>1781</v>
      </c>
      <c r="F52" s="114">
        <v>1263</v>
      </c>
      <c r="G52" s="114">
        <v>1888</v>
      </c>
      <c r="H52" s="114">
        <v>1259</v>
      </c>
      <c r="I52" s="140">
        <v>1722</v>
      </c>
      <c r="J52" s="115">
        <v>59</v>
      </c>
      <c r="K52" s="116">
        <v>3.4262485481997675</v>
      </c>
    </row>
    <row r="53" spans="1:11" ht="14.1" customHeight="1" x14ac:dyDescent="0.2">
      <c r="A53" s="306" t="s">
        <v>277</v>
      </c>
      <c r="B53" s="307" t="s">
        <v>278</v>
      </c>
      <c r="C53" s="308"/>
      <c r="D53" s="113">
        <v>3.9198873032400319</v>
      </c>
      <c r="E53" s="115">
        <v>640</v>
      </c>
      <c r="F53" s="114">
        <v>471</v>
      </c>
      <c r="G53" s="114">
        <v>763</v>
      </c>
      <c r="H53" s="114">
        <v>450</v>
      </c>
      <c r="I53" s="140">
        <v>606</v>
      </c>
      <c r="J53" s="115">
        <v>34</v>
      </c>
      <c r="K53" s="116">
        <v>5.6105610561056105</v>
      </c>
    </row>
    <row r="54" spans="1:11" ht="14.1" customHeight="1" x14ac:dyDescent="0.2">
      <c r="A54" s="306" t="s">
        <v>279</v>
      </c>
      <c r="B54" s="307" t="s">
        <v>280</v>
      </c>
      <c r="C54" s="308"/>
      <c r="D54" s="113">
        <v>6.1309487352238623</v>
      </c>
      <c r="E54" s="115">
        <v>1001</v>
      </c>
      <c r="F54" s="114">
        <v>690</v>
      </c>
      <c r="G54" s="114">
        <v>1011</v>
      </c>
      <c r="H54" s="114">
        <v>703</v>
      </c>
      <c r="I54" s="140">
        <v>969</v>
      </c>
      <c r="J54" s="115">
        <v>32</v>
      </c>
      <c r="K54" s="116">
        <v>3.3023735810113517</v>
      </c>
    </row>
    <row r="55" spans="1:11" ht="14.1" customHeight="1" x14ac:dyDescent="0.2">
      <c r="A55" s="306">
        <v>72</v>
      </c>
      <c r="B55" s="307" t="s">
        <v>281</v>
      </c>
      <c r="C55" s="308"/>
      <c r="D55" s="113">
        <v>2.1436883689593924</v>
      </c>
      <c r="E55" s="115">
        <v>350</v>
      </c>
      <c r="F55" s="114">
        <v>270</v>
      </c>
      <c r="G55" s="114">
        <v>420</v>
      </c>
      <c r="H55" s="114">
        <v>252</v>
      </c>
      <c r="I55" s="140">
        <v>369</v>
      </c>
      <c r="J55" s="115">
        <v>-19</v>
      </c>
      <c r="K55" s="116">
        <v>-5.1490514905149052</v>
      </c>
    </row>
    <row r="56" spans="1:11" ht="14.1" customHeight="1" x14ac:dyDescent="0.2">
      <c r="A56" s="306" t="s">
        <v>282</v>
      </c>
      <c r="B56" s="307" t="s">
        <v>283</v>
      </c>
      <c r="C56" s="308"/>
      <c r="D56" s="113">
        <v>0.89422429105163226</v>
      </c>
      <c r="E56" s="115">
        <v>146</v>
      </c>
      <c r="F56" s="114">
        <v>125</v>
      </c>
      <c r="G56" s="114">
        <v>167</v>
      </c>
      <c r="H56" s="114">
        <v>105</v>
      </c>
      <c r="I56" s="140">
        <v>184</v>
      </c>
      <c r="J56" s="115">
        <v>-38</v>
      </c>
      <c r="K56" s="116">
        <v>-20.652173913043477</v>
      </c>
    </row>
    <row r="57" spans="1:11" ht="14.1" customHeight="1" x14ac:dyDescent="0.2">
      <c r="A57" s="306" t="s">
        <v>284</v>
      </c>
      <c r="B57" s="307" t="s">
        <v>285</v>
      </c>
      <c r="C57" s="308"/>
      <c r="D57" s="113">
        <v>0.89422429105163226</v>
      </c>
      <c r="E57" s="115">
        <v>146</v>
      </c>
      <c r="F57" s="114">
        <v>95</v>
      </c>
      <c r="G57" s="114">
        <v>120</v>
      </c>
      <c r="H57" s="114">
        <v>101</v>
      </c>
      <c r="I57" s="140">
        <v>125</v>
      </c>
      <c r="J57" s="115">
        <v>21</v>
      </c>
      <c r="K57" s="116">
        <v>16.8</v>
      </c>
    </row>
    <row r="58" spans="1:11" ht="14.1" customHeight="1" x14ac:dyDescent="0.2">
      <c r="A58" s="306">
        <v>73</v>
      </c>
      <c r="B58" s="307" t="s">
        <v>286</v>
      </c>
      <c r="C58" s="308"/>
      <c r="D58" s="113">
        <v>1.6169535125865131</v>
      </c>
      <c r="E58" s="115">
        <v>264</v>
      </c>
      <c r="F58" s="114">
        <v>213</v>
      </c>
      <c r="G58" s="114">
        <v>313</v>
      </c>
      <c r="H58" s="114">
        <v>207</v>
      </c>
      <c r="I58" s="140">
        <v>249</v>
      </c>
      <c r="J58" s="115">
        <v>15</v>
      </c>
      <c r="K58" s="116">
        <v>6.024096385542169</v>
      </c>
    </row>
    <row r="59" spans="1:11" ht="14.1" customHeight="1" x14ac:dyDescent="0.2">
      <c r="A59" s="306" t="s">
        <v>287</v>
      </c>
      <c r="B59" s="307" t="s">
        <v>288</v>
      </c>
      <c r="C59" s="308"/>
      <c r="D59" s="113">
        <v>1.2004654866172597</v>
      </c>
      <c r="E59" s="115">
        <v>196</v>
      </c>
      <c r="F59" s="114">
        <v>137</v>
      </c>
      <c r="G59" s="114">
        <v>230</v>
      </c>
      <c r="H59" s="114">
        <v>161</v>
      </c>
      <c r="I59" s="140">
        <v>174</v>
      </c>
      <c r="J59" s="115">
        <v>22</v>
      </c>
      <c r="K59" s="116">
        <v>12.64367816091954</v>
      </c>
    </row>
    <row r="60" spans="1:11" ht="14.1" customHeight="1" x14ac:dyDescent="0.2">
      <c r="A60" s="306">
        <v>81</v>
      </c>
      <c r="B60" s="307" t="s">
        <v>289</v>
      </c>
      <c r="C60" s="308"/>
      <c r="D60" s="113">
        <v>7.4416610522447479</v>
      </c>
      <c r="E60" s="115">
        <v>1215</v>
      </c>
      <c r="F60" s="114">
        <v>1095</v>
      </c>
      <c r="G60" s="114">
        <v>1120</v>
      </c>
      <c r="H60" s="114">
        <v>925</v>
      </c>
      <c r="I60" s="140">
        <v>1173</v>
      </c>
      <c r="J60" s="115">
        <v>42</v>
      </c>
      <c r="K60" s="116">
        <v>3.5805626598465472</v>
      </c>
    </row>
    <row r="61" spans="1:11" ht="14.1" customHeight="1" x14ac:dyDescent="0.2">
      <c r="A61" s="306" t="s">
        <v>290</v>
      </c>
      <c r="B61" s="307" t="s">
        <v>291</v>
      </c>
      <c r="C61" s="308"/>
      <c r="D61" s="113">
        <v>2.5418019231947082</v>
      </c>
      <c r="E61" s="115">
        <v>415</v>
      </c>
      <c r="F61" s="114">
        <v>299</v>
      </c>
      <c r="G61" s="114">
        <v>411</v>
      </c>
      <c r="H61" s="114">
        <v>278</v>
      </c>
      <c r="I61" s="140">
        <v>454</v>
      </c>
      <c r="J61" s="115">
        <v>-39</v>
      </c>
      <c r="K61" s="116">
        <v>-8.5903083700440526</v>
      </c>
    </row>
    <row r="62" spans="1:11" ht="14.1" customHeight="1" x14ac:dyDescent="0.2">
      <c r="A62" s="306" t="s">
        <v>292</v>
      </c>
      <c r="B62" s="307" t="s">
        <v>293</v>
      </c>
      <c r="C62" s="308"/>
      <c r="D62" s="113">
        <v>2.4438047406137073</v>
      </c>
      <c r="E62" s="115">
        <v>399</v>
      </c>
      <c r="F62" s="114">
        <v>500</v>
      </c>
      <c r="G62" s="114">
        <v>369</v>
      </c>
      <c r="H62" s="114">
        <v>311</v>
      </c>
      <c r="I62" s="140">
        <v>307</v>
      </c>
      <c r="J62" s="115">
        <v>92</v>
      </c>
      <c r="K62" s="116">
        <v>29.967426710097719</v>
      </c>
    </row>
    <row r="63" spans="1:11" ht="14.1" customHeight="1" x14ac:dyDescent="0.2">
      <c r="A63" s="306"/>
      <c r="B63" s="307" t="s">
        <v>294</v>
      </c>
      <c r="C63" s="308"/>
      <c r="D63" s="113">
        <v>2.0885649537575794</v>
      </c>
      <c r="E63" s="115">
        <v>341</v>
      </c>
      <c r="F63" s="114">
        <v>411</v>
      </c>
      <c r="G63" s="114">
        <v>319</v>
      </c>
      <c r="H63" s="114">
        <v>280</v>
      </c>
      <c r="I63" s="140">
        <v>273</v>
      </c>
      <c r="J63" s="115">
        <v>68</v>
      </c>
      <c r="K63" s="116">
        <v>24.908424908424909</v>
      </c>
    </row>
    <row r="64" spans="1:11" ht="14.1" customHeight="1" x14ac:dyDescent="0.2">
      <c r="A64" s="306" t="s">
        <v>295</v>
      </c>
      <c r="B64" s="307" t="s">
        <v>296</v>
      </c>
      <c r="C64" s="308"/>
      <c r="D64" s="113">
        <v>0.924848410608195</v>
      </c>
      <c r="E64" s="115">
        <v>151</v>
      </c>
      <c r="F64" s="114">
        <v>108</v>
      </c>
      <c r="G64" s="114">
        <v>131</v>
      </c>
      <c r="H64" s="114">
        <v>122</v>
      </c>
      <c r="I64" s="140">
        <v>172</v>
      </c>
      <c r="J64" s="115">
        <v>-21</v>
      </c>
      <c r="K64" s="116">
        <v>-12.209302325581396</v>
      </c>
    </row>
    <row r="65" spans="1:11" ht="14.1" customHeight="1" x14ac:dyDescent="0.2">
      <c r="A65" s="306" t="s">
        <v>297</v>
      </c>
      <c r="B65" s="307" t="s">
        <v>298</v>
      </c>
      <c r="C65" s="308"/>
      <c r="D65" s="113">
        <v>0.56960862375206711</v>
      </c>
      <c r="E65" s="115">
        <v>93</v>
      </c>
      <c r="F65" s="114">
        <v>73</v>
      </c>
      <c r="G65" s="114">
        <v>90</v>
      </c>
      <c r="H65" s="114">
        <v>95</v>
      </c>
      <c r="I65" s="140">
        <v>109</v>
      </c>
      <c r="J65" s="115">
        <v>-16</v>
      </c>
      <c r="K65" s="116">
        <v>-14.678899082568808</v>
      </c>
    </row>
    <row r="66" spans="1:11" ht="14.1" customHeight="1" x14ac:dyDescent="0.2">
      <c r="A66" s="306">
        <v>82</v>
      </c>
      <c r="B66" s="307" t="s">
        <v>299</v>
      </c>
      <c r="C66" s="308"/>
      <c r="D66" s="113">
        <v>2.805169351381148</v>
      </c>
      <c r="E66" s="115">
        <v>458</v>
      </c>
      <c r="F66" s="114">
        <v>441</v>
      </c>
      <c r="G66" s="114">
        <v>586</v>
      </c>
      <c r="H66" s="114">
        <v>423</v>
      </c>
      <c r="I66" s="140">
        <v>497</v>
      </c>
      <c r="J66" s="115">
        <v>-39</v>
      </c>
      <c r="K66" s="116">
        <v>-7.8470824949698192</v>
      </c>
    </row>
    <row r="67" spans="1:11" ht="14.1" customHeight="1" x14ac:dyDescent="0.2">
      <c r="A67" s="306" t="s">
        <v>300</v>
      </c>
      <c r="B67" s="307" t="s">
        <v>301</v>
      </c>
      <c r="C67" s="308"/>
      <c r="D67" s="113">
        <v>1.7516996386353891</v>
      </c>
      <c r="E67" s="115">
        <v>286</v>
      </c>
      <c r="F67" s="114">
        <v>299</v>
      </c>
      <c r="G67" s="114">
        <v>398</v>
      </c>
      <c r="H67" s="114">
        <v>287</v>
      </c>
      <c r="I67" s="140">
        <v>301</v>
      </c>
      <c r="J67" s="115">
        <v>-15</v>
      </c>
      <c r="K67" s="116">
        <v>-4.9833887043189371</v>
      </c>
    </row>
    <row r="68" spans="1:11" ht="14.1" customHeight="1" x14ac:dyDescent="0.2">
      <c r="A68" s="306" t="s">
        <v>302</v>
      </c>
      <c r="B68" s="307" t="s">
        <v>303</v>
      </c>
      <c r="C68" s="308"/>
      <c r="D68" s="113">
        <v>0.57573344766337964</v>
      </c>
      <c r="E68" s="115">
        <v>94</v>
      </c>
      <c r="F68" s="114">
        <v>95</v>
      </c>
      <c r="G68" s="114">
        <v>117</v>
      </c>
      <c r="H68" s="114">
        <v>86</v>
      </c>
      <c r="I68" s="140">
        <v>97</v>
      </c>
      <c r="J68" s="115">
        <v>-3</v>
      </c>
      <c r="K68" s="116">
        <v>-3.0927835051546393</v>
      </c>
    </row>
    <row r="69" spans="1:11" ht="14.1" customHeight="1" x14ac:dyDescent="0.2">
      <c r="A69" s="306">
        <v>83</v>
      </c>
      <c r="B69" s="307" t="s">
        <v>304</v>
      </c>
      <c r="C69" s="308"/>
      <c r="D69" s="113">
        <v>3.6626446989649049</v>
      </c>
      <c r="E69" s="115">
        <v>598</v>
      </c>
      <c r="F69" s="114">
        <v>464</v>
      </c>
      <c r="G69" s="114">
        <v>1461</v>
      </c>
      <c r="H69" s="114">
        <v>493</v>
      </c>
      <c r="I69" s="140">
        <v>660</v>
      </c>
      <c r="J69" s="115">
        <v>-62</v>
      </c>
      <c r="K69" s="116">
        <v>-9.3939393939393945</v>
      </c>
    </row>
    <row r="70" spans="1:11" ht="14.1" customHeight="1" x14ac:dyDescent="0.2">
      <c r="A70" s="306" t="s">
        <v>305</v>
      </c>
      <c r="B70" s="307" t="s">
        <v>306</v>
      </c>
      <c r="C70" s="308"/>
      <c r="D70" s="113">
        <v>2.9766644208978992</v>
      </c>
      <c r="E70" s="115">
        <v>486</v>
      </c>
      <c r="F70" s="114">
        <v>363</v>
      </c>
      <c r="G70" s="114">
        <v>1275</v>
      </c>
      <c r="H70" s="114">
        <v>403</v>
      </c>
      <c r="I70" s="140">
        <v>475</v>
      </c>
      <c r="J70" s="115">
        <v>11</v>
      </c>
      <c r="K70" s="116">
        <v>2.3157894736842106</v>
      </c>
    </row>
    <row r="71" spans="1:11" ht="14.1" customHeight="1" x14ac:dyDescent="0.2">
      <c r="A71" s="306"/>
      <c r="B71" s="307" t="s">
        <v>307</v>
      </c>
      <c r="C71" s="308"/>
      <c r="D71" s="113">
        <v>1.7700741103693269</v>
      </c>
      <c r="E71" s="115">
        <v>289</v>
      </c>
      <c r="F71" s="114">
        <v>210</v>
      </c>
      <c r="G71" s="114">
        <v>764</v>
      </c>
      <c r="H71" s="114">
        <v>229</v>
      </c>
      <c r="I71" s="140">
        <v>266</v>
      </c>
      <c r="J71" s="115">
        <v>23</v>
      </c>
      <c r="K71" s="116">
        <v>8.6466165413533833</v>
      </c>
    </row>
    <row r="72" spans="1:11" ht="14.1" customHeight="1" x14ac:dyDescent="0.2">
      <c r="A72" s="306">
        <v>84</v>
      </c>
      <c r="B72" s="307" t="s">
        <v>308</v>
      </c>
      <c r="C72" s="308"/>
      <c r="D72" s="113">
        <v>3.1481594904146504</v>
      </c>
      <c r="E72" s="115">
        <v>514</v>
      </c>
      <c r="F72" s="114">
        <v>379</v>
      </c>
      <c r="G72" s="114">
        <v>847</v>
      </c>
      <c r="H72" s="114">
        <v>358</v>
      </c>
      <c r="I72" s="140">
        <v>476</v>
      </c>
      <c r="J72" s="115">
        <v>38</v>
      </c>
      <c r="K72" s="116">
        <v>7.9831932773109244</v>
      </c>
    </row>
    <row r="73" spans="1:11" ht="14.1" customHeight="1" x14ac:dyDescent="0.2">
      <c r="A73" s="306" t="s">
        <v>309</v>
      </c>
      <c r="B73" s="307" t="s">
        <v>310</v>
      </c>
      <c r="C73" s="308"/>
      <c r="D73" s="113">
        <v>0.30011637165431493</v>
      </c>
      <c r="E73" s="115">
        <v>49</v>
      </c>
      <c r="F73" s="114">
        <v>25</v>
      </c>
      <c r="G73" s="114">
        <v>342</v>
      </c>
      <c r="H73" s="114">
        <v>30</v>
      </c>
      <c r="I73" s="140">
        <v>42</v>
      </c>
      <c r="J73" s="115">
        <v>7</v>
      </c>
      <c r="K73" s="116">
        <v>16.666666666666668</v>
      </c>
    </row>
    <row r="74" spans="1:11" ht="14.1" customHeight="1" x14ac:dyDescent="0.2">
      <c r="A74" s="306" t="s">
        <v>311</v>
      </c>
      <c r="B74" s="307" t="s">
        <v>312</v>
      </c>
      <c r="C74" s="308"/>
      <c r="D74" s="113">
        <v>0.15924542169412628</v>
      </c>
      <c r="E74" s="115">
        <v>26</v>
      </c>
      <c r="F74" s="114">
        <v>17</v>
      </c>
      <c r="G74" s="114">
        <v>105</v>
      </c>
      <c r="H74" s="114">
        <v>13</v>
      </c>
      <c r="I74" s="140">
        <v>29</v>
      </c>
      <c r="J74" s="115">
        <v>-3</v>
      </c>
      <c r="K74" s="116">
        <v>-10.344827586206897</v>
      </c>
    </row>
    <row r="75" spans="1:11" ht="14.1" customHeight="1" x14ac:dyDescent="0.2">
      <c r="A75" s="306" t="s">
        <v>313</v>
      </c>
      <c r="B75" s="307" t="s">
        <v>314</v>
      </c>
      <c r="C75" s="308"/>
      <c r="D75" s="113">
        <v>2.0150670668218287</v>
      </c>
      <c r="E75" s="115">
        <v>329</v>
      </c>
      <c r="F75" s="114">
        <v>272</v>
      </c>
      <c r="G75" s="114">
        <v>272</v>
      </c>
      <c r="H75" s="114">
        <v>251</v>
      </c>
      <c r="I75" s="140">
        <v>332</v>
      </c>
      <c r="J75" s="115">
        <v>-3</v>
      </c>
      <c r="K75" s="116">
        <v>-0.90361445783132532</v>
      </c>
    </row>
    <row r="76" spans="1:11" ht="14.1" customHeight="1" x14ac:dyDescent="0.2">
      <c r="A76" s="306">
        <v>91</v>
      </c>
      <c r="B76" s="307" t="s">
        <v>315</v>
      </c>
      <c r="C76" s="308"/>
      <c r="D76" s="113">
        <v>0.24499295645250199</v>
      </c>
      <c r="E76" s="115">
        <v>40</v>
      </c>
      <c r="F76" s="114">
        <v>40</v>
      </c>
      <c r="G76" s="114">
        <v>70</v>
      </c>
      <c r="H76" s="114">
        <v>38</v>
      </c>
      <c r="I76" s="140">
        <v>47</v>
      </c>
      <c r="J76" s="115">
        <v>-7</v>
      </c>
      <c r="K76" s="116">
        <v>-14.893617021276595</v>
      </c>
    </row>
    <row r="77" spans="1:11" ht="14.1" customHeight="1" x14ac:dyDescent="0.2">
      <c r="A77" s="306">
        <v>92</v>
      </c>
      <c r="B77" s="307" t="s">
        <v>316</v>
      </c>
      <c r="C77" s="308"/>
      <c r="D77" s="113">
        <v>2.3886813254118944</v>
      </c>
      <c r="E77" s="115">
        <v>390</v>
      </c>
      <c r="F77" s="114">
        <v>145</v>
      </c>
      <c r="G77" s="114">
        <v>208</v>
      </c>
      <c r="H77" s="114">
        <v>185</v>
      </c>
      <c r="I77" s="140">
        <v>166</v>
      </c>
      <c r="J77" s="115">
        <v>224</v>
      </c>
      <c r="K77" s="116">
        <v>134.93975903614458</v>
      </c>
    </row>
    <row r="78" spans="1:11" ht="14.1" customHeight="1" x14ac:dyDescent="0.2">
      <c r="A78" s="306">
        <v>93</v>
      </c>
      <c r="B78" s="307" t="s">
        <v>317</v>
      </c>
      <c r="C78" s="308"/>
      <c r="D78" s="113">
        <v>0.16537024560543884</v>
      </c>
      <c r="E78" s="115">
        <v>27</v>
      </c>
      <c r="F78" s="114">
        <v>33</v>
      </c>
      <c r="G78" s="114">
        <v>37</v>
      </c>
      <c r="H78" s="114">
        <v>33</v>
      </c>
      <c r="I78" s="140">
        <v>39</v>
      </c>
      <c r="J78" s="115">
        <v>-12</v>
      </c>
      <c r="K78" s="116">
        <v>-30.76923076923077</v>
      </c>
    </row>
    <row r="79" spans="1:11" ht="14.1" customHeight="1" x14ac:dyDescent="0.2">
      <c r="A79" s="306">
        <v>94</v>
      </c>
      <c r="B79" s="307" t="s">
        <v>318</v>
      </c>
      <c r="C79" s="308"/>
      <c r="D79" s="113">
        <v>0.27561707600906477</v>
      </c>
      <c r="E79" s="115">
        <v>45</v>
      </c>
      <c r="F79" s="114">
        <v>60</v>
      </c>
      <c r="G79" s="114">
        <v>158</v>
      </c>
      <c r="H79" s="114">
        <v>54</v>
      </c>
      <c r="I79" s="140">
        <v>42</v>
      </c>
      <c r="J79" s="115">
        <v>3</v>
      </c>
      <c r="K79" s="116">
        <v>7.1428571428571432</v>
      </c>
    </row>
    <row r="80" spans="1:11" ht="14.1" customHeight="1" x14ac:dyDescent="0.2">
      <c r="A80" s="306" t="s">
        <v>319</v>
      </c>
      <c r="B80" s="307" t="s">
        <v>320</v>
      </c>
      <c r="C80" s="308"/>
      <c r="D80" s="113" t="s">
        <v>514</v>
      </c>
      <c r="E80" s="115" t="s">
        <v>514</v>
      </c>
      <c r="F80" s="114">
        <v>0</v>
      </c>
      <c r="G80" s="114" t="s">
        <v>514</v>
      </c>
      <c r="H80" s="114">
        <v>0</v>
      </c>
      <c r="I80" s="140">
        <v>0</v>
      </c>
      <c r="J80" s="115" t="s">
        <v>514</v>
      </c>
      <c r="K80" s="116" t="s">
        <v>514</v>
      </c>
    </row>
    <row r="81" spans="1:11" ht="14.1" customHeight="1" x14ac:dyDescent="0.2">
      <c r="A81" s="310" t="s">
        <v>321</v>
      </c>
      <c r="B81" s="311" t="s">
        <v>334</v>
      </c>
      <c r="C81" s="312"/>
      <c r="D81" s="125">
        <v>0.30624119556562751</v>
      </c>
      <c r="E81" s="143">
        <v>50</v>
      </c>
      <c r="F81" s="144">
        <v>33</v>
      </c>
      <c r="G81" s="144">
        <v>201</v>
      </c>
      <c r="H81" s="144">
        <v>35</v>
      </c>
      <c r="I81" s="145">
        <v>52</v>
      </c>
      <c r="J81" s="143">
        <v>-2</v>
      </c>
      <c r="K81" s="146">
        <v>-3.8461538461538463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178781</v>
      </c>
      <c r="C10" s="114">
        <v>94923</v>
      </c>
      <c r="D10" s="114">
        <v>83858</v>
      </c>
      <c r="E10" s="114">
        <v>132899</v>
      </c>
      <c r="F10" s="114">
        <v>43495</v>
      </c>
      <c r="G10" s="114">
        <v>24660</v>
      </c>
      <c r="H10" s="114">
        <v>45531</v>
      </c>
      <c r="I10" s="115">
        <v>48078</v>
      </c>
      <c r="J10" s="114">
        <v>34028</v>
      </c>
      <c r="K10" s="114">
        <v>14050</v>
      </c>
      <c r="L10" s="423">
        <v>11725</v>
      </c>
      <c r="M10" s="424">
        <v>12118</v>
      </c>
    </row>
    <row r="11" spans="1:13" ht="11.1" customHeight="1" x14ac:dyDescent="0.2">
      <c r="A11" s="422" t="s">
        <v>388</v>
      </c>
      <c r="B11" s="115">
        <v>180921</v>
      </c>
      <c r="C11" s="114">
        <v>96489</v>
      </c>
      <c r="D11" s="114">
        <v>84432</v>
      </c>
      <c r="E11" s="114">
        <v>134666</v>
      </c>
      <c r="F11" s="114">
        <v>43883</v>
      </c>
      <c r="G11" s="114">
        <v>24362</v>
      </c>
      <c r="H11" s="114">
        <v>46742</v>
      </c>
      <c r="I11" s="115">
        <v>49598</v>
      </c>
      <c r="J11" s="114">
        <v>35027</v>
      </c>
      <c r="K11" s="114">
        <v>14571</v>
      </c>
      <c r="L11" s="423">
        <v>12108</v>
      </c>
      <c r="M11" s="424">
        <v>10299</v>
      </c>
    </row>
    <row r="12" spans="1:13" ht="11.1" customHeight="1" x14ac:dyDescent="0.2">
      <c r="A12" s="422" t="s">
        <v>389</v>
      </c>
      <c r="B12" s="115">
        <v>183589</v>
      </c>
      <c r="C12" s="114">
        <v>98022</v>
      </c>
      <c r="D12" s="114">
        <v>85567</v>
      </c>
      <c r="E12" s="114">
        <v>137063</v>
      </c>
      <c r="F12" s="114">
        <v>44111</v>
      </c>
      <c r="G12" s="114">
        <v>26182</v>
      </c>
      <c r="H12" s="114">
        <v>47480</v>
      </c>
      <c r="I12" s="115">
        <v>49446</v>
      </c>
      <c r="J12" s="114">
        <v>34258</v>
      </c>
      <c r="K12" s="114">
        <v>15188</v>
      </c>
      <c r="L12" s="423">
        <v>17815</v>
      </c>
      <c r="M12" s="424">
        <v>15494</v>
      </c>
    </row>
    <row r="13" spans="1:13" s="110" customFormat="1" ht="11.1" customHeight="1" x14ac:dyDescent="0.2">
      <c r="A13" s="422" t="s">
        <v>390</v>
      </c>
      <c r="B13" s="115">
        <v>181896</v>
      </c>
      <c r="C13" s="114">
        <v>96434</v>
      </c>
      <c r="D13" s="114">
        <v>85462</v>
      </c>
      <c r="E13" s="114">
        <v>134861</v>
      </c>
      <c r="F13" s="114">
        <v>44631</v>
      </c>
      <c r="G13" s="114">
        <v>25258</v>
      </c>
      <c r="H13" s="114">
        <v>47796</v>
      </c>
      <c r="I13" s="115">
        <v>49922</v>
      </c>
      <c r="J13" s="114">
        <v>34829</v>
      </c>
      <c r="K13" s="114">
        <v>15093</v>
      </c>
      <c r="L13" s="423">
        <v>10747</v>
      </c>
      <c r="M13" s="424">
        <v>12733</v>
      </c>
    </row>
    <row r="14" spans="1:13" ht="15" customHeight="1" x14ac:dyDescent="0.2">
      <c r="A14" s="422" t="s">
        <v>391</v>
      </c>
      <c r="B14" s="115">
        <v>182864</v>
      </c>
      <c r="C14" s="114">
        <v>97148</v>
      </c>
      <c r="D14" s="114">
        <v>85716</v>
      </c>
      <c r="E14" s="114">
        <v>132356</v>
      </c>
      <c r="F14" s="114">
        <v>48517</v>
      </c>
      <c r="G14" s="114">
        <v>24637</v>
      </c>
      <c r="H14" s="114">
        <v>48667</v>
      </c>
      <c r="I14" s="115">
        <v>49310</v>
      </c>
      <c r="J14" s="114">
        <v>34187</v>
      </c>
      <c r="K14" s="114">
        <v>15123</v>
      </c>
      <c r="L14" s="423">
        <v>13586</v>
      </c>
      <c r="M14" s="424">
        <v>12917</v>
      </c>
    </row>
    <row r="15" spans="1:13" ht="11.1" customHeight="1" x14ac:dyDescent="0.2">
      <c r="A15" s="422" t="s">
        <v>388</v>
      </c>
      <c r="B15" s="115">
        <v>184851</v>
      </c>
      <c r="C15" s="114">
        <v>98491</v>
      </c>
      <c r="D15" s="114">
        <v>86360</v>
      </c>
      <c r="E15" s="114">
        <v>133274</v>
      </c>
      <c r="F15" s="114">
        <v>49641</v>
      </c>
      <c r="G15" s="114">
        <v>24241</v>
      </c>
      <c r="H15" s="114">
        <v>49917</v>
      </c>
      <c r="I15" s="115">
        <v>50773</v>
      </c>
      <c r="J15" s="114">
        <v>34985</v>
      </c>
      <c r="K15" s="114">
        <v>15788</v>
      </c>
      <c r="L15" s="423">
        <v>12073</v>
      </c>
      <c r="M15" s="424">
        <v>10385</v>
      </c>
    </row>
    <row r="16" spans="1:13" ht="11.1" customHeight="1" x14ac:dyDescent="0.2">
      <c r="A16" s="422" t="s">
        <v>389</v>
      </c>
      <c r="B16" s="115">
        <v>188240</v>
      </c>
      <c r="C16" s="114">
        <v>100260</v>
      </c>
      <c r="D16" s="114">
        <v>87980</v>
      </c>
      <c r="E16" s="114">
        <v>136506</v>
      </c>
      <c r="F16" s="114">
        <v>50052</v>
      </c>
      <c r="G16" s="114">
        <v>26267</v>
      </c>
      <c r="H16" s="114">
        <v>50798</v>
      </c>
      <c r="I16" s="115">
        <v>50340</v>
      </c>
      <c r="J16" s="114">
        <v>34148</v>
      </c>
      <c r="K16" s="114">
        <v>16192</v>
      </c>
      <c r="L16" s="423">
        <v>18863</v>
      </c>
      <c r="M16" s="424">
        <v>16076</v>
      </c>
    </row>
    <row r="17" spans="1:13" s="110" customFormat="1" ht="11.1" customHeight="1" x14ac:dyDescent="0.2">
      <c r="A17" s="422" t="s">
        <v>390</v>
      </c>
      <c r="B17" s="115">
        <v>187184</v>
      </c>
      <c r="C17" s="114">
        <v>99051</v>
      </c>
      <c r="D17" s="114">
        <v>88133</v>
      </c>
      <c r="E17" s="114">
        <v>136842</v>
      </c>
      <c r="F17" s="114">
        <v>50210</v>
      </c>
      <c r="G17" s="114">
        <v>25501</v>
      </c>
      <c r="H17" s="114">
        <v>51320</v>
      </c>
      <c r="I17" s="115">
        <v>50961</v>
      </c>
      <c r="J17" s="114">
        <v>34659</v>
      </c>
      <c r="K17" s="114">
        <v>16302</v>
      </c>
      <c r="L17" s="423">
        <v>10599</v>
      </c>
      <c r="M17" s="424">
        <v>12043</v>
      </c>
    </row>
    <row r="18" spans="1:13" ht="15" customHeight="1" x14ac:dyDescent="0.2">
      <c r="A18" s="422" t="s">
        <v>392</v>
      </c>
      <c r="B18" s="115">
        <v>187986</v>
      </c>
      <c r="C18" s="114">
        <v>99594</v>
      </c>
      <c r="D18" s="114">
        <v>88392</v>
      </c>
      <c r="E18" s="114">
        <v>136627</v>
      </c>
      <c r="F18" s="114">
        <v>51170</v>
      </c>
      <c r="G18" s="114">
        <v>24918</v>
      </c>
      <c r="H18" s="114">
        <v>52080</v>
      </c>
      <c r="I18" s="115">
        <v>50147</v>
      </c>
      <c r="J18" s="114">
        <v>33971</v>
      </c>
      <c r="K18" s="114">
        <v>16176</v>
      </c>
      <c r="L18" s="423">
        <v>13528</v>
      </c>
      <c r="M18" s="424">
        <v>13195</v>
      </c>
    </row>
    <row r="19" spans="1:13" ht="11.1" customHeight="1" x14ac:dyDescent="0.2">
      <c r="A19" s="422" t="s">
        <v>388</v>
      </c>
      <c r="B19" s="115">
        <v>189458</v>
      </c>
      <c r="C19" s="114">
        <v>100679</v>
      </c>
      <c r="D19" s="114">
        <v>88779</v>
      </c>
      <c r="E19" s="114">
        <v>137330</v>
      </c>
      <c r="F19" s="114">
        <v>51924</v>
      </c>
      <c r="G19" s="114">
        <v>24402</v>
      </c>
      <c r="H19" s="114">
        <v>53250</v>
      </c>
      <c r="I19" s="115">
        <v>51803</v>
      </c>
      <c r="J19" s="114">
        <v>35126</v>
      </c>
      <c r="K19" s="114">
        <v>16677</v>
      </c>
      <c r="L19" s="423">
        <v>11013</v>
      </c>
      <c r="M19" s="424">
        <v>9893</v>
      </c>
    </row>
    <row r="20" spans="1:13" ht="11.1" customHeight="1" x14ac:dyDescent="0.2">
      <c r="A20" s="422" t="s">
        <v>389</v>
      </c>
      <c r="B20" s="115">
        <v>192135</v>
      </c>
      <c r="C20" s="114">
        <v>102146</v>
      </c>
      <c r="D20" s="114">
        <v>89989</v>
      </c>
      <c r="E20" s="114">
        <v>139707</v>
      </c>
      <c r="F20" s="114">
        <v>52210</v>
      </c>
      <c r="G20" s="114">
        <v>26322</v>
      </c>
      <c r="H20" s="114">
        <v>54011</v>
      </c>
      <c r="I20" s="115">
        <v>51851</v>
      </c>
      <c r="J20" s="114">
        <v>34651</v>
      </c>
      <c r="K20" s="114">
        <v>17200</v>
      </c>
      <c r="L20" s="423">
        <v>18246</v>
      </c>
      <c r="M20" s="424">
        <v>15988</v>
      </c>
    </row>
    <row r="21" spans="1:13" s="110" customFormat="1" ht="11.1" customHeight="1" x14ac:dyDescent="0.2">
      <c r="A21" s="422" t="s">
        <v>390</v>
      </c>
      <c r="B21" s="115">
        <v>190917</v>
      </c>
      <c r="C21" s="114">
        <v>100683</v>
      </c>
      <c r="D21" s="114">
        <v>90234</v>
      </c>
      <c r="E21" s="114">
        <v>138491</v>
      </c>
      <c r="F21" s="114">
        <v>52348</v>
      </c>
      <c r="G21" s="114">
        <v>25476</v>
      </c>
      <c r="H21" s="114">
        <v>54418</v>
      </c>
      <c r="I21" s="115">
        <v>52571</v>
      </c>
      <c r="J21" s="114">
        <v>35329</v>
      </c>
      <c r="K21" s="114">
        <v>17242</v>
      </c>
      <c r="L21" s="423">
        <v>11902</v>
      </c>
      <c r="M21" s="424">
        <v>13768</v>
      </c>
    </row>
    <row r="22" spans="1:13" ht="15" customHeight="1" x14ac:dyDescent="0.2">
      <c r="A22" s="422" t="s">
        <v>393</v>
      </c>
      <c r="B22" s="115">
        <v>190749</v>
      </c>
      <c r="C22" s="114">
        <v>100684</v>
      </c>
      <c r="D22" s="114">
        <v>90065</v>
      </c>
      <c r="E22" s="114">
        <v>137968</v>
      </c>
      <c r="F22" s="114">
        <v>52365</v>
      </c>
      <c r="G22" s="114">
        <v>24547</v>
      </c>
      <c r="H22" s="114">
        <v>55183</v>
      </c>
      <c r="I22" s="115">
        <v>51811</v>
      </c>
      <c r="J22" s="114">
        <v>34653</v>
      </c>
      <c r="K22" s="114">
        <v>17158</v>
      </c>
      <c r="L22" s="423">
        <v>13565</v>
      </c>
      <c r="M22" s="424">
        <v>14144</v>
      </c>
    </row>
    <row r="23" spans="1:13" ht="11.1" customHeight="1" x14ac:dyDescent="0.2">
      <c r="A23" s="422" t="s">
        <v>388</v>
      </c>
      <c r="B23" s="115">
        <v>191680</v>
      </c>
      <c r="C23" s="114">
        <v>101510</v>
      </c>
      <c r="D23" s="114">
        <v>90170</v>
      </c>
      <c r="E23" s="114">
        <v>138302</v>
      </c>
      <c r="F23" s="114">
        <v>52907</v>
      </c>
      <c r="G23" s="114">
        <v>23854</v>
      </c>
      <c r="H23" s="114">
        <v>56253</v>
      </c>
      <c r="I23" s="115">
        <v>53136</v>
      </c>
      <c r="J23" s="114">
        <v>35585</v>
      </c>
      <c r="K23" s="114">
        <v>17551</v>
      </c>
      <c r="L23" s="423">
        <v>11470</v>
      </c>
      <c r="M23" s="424">
        <v>10792</v>
      </c>
    </row>
    <row r="24" spans="1:13" ht="11.1" customHeight="1" x14ac:dyDescent="0.2">
      <c r="A24" s="422" t="s">
        <v>389</v>
      </c>
      <c r="B24" s="115">
        <v>194516</v>
      </c>
      <c r="C24" s="114">
        <v>102756</v>
      </c>
      <c r="D24" s="114">
        <v>91760</v>
      </c>
      <c r="E24" s="114">
        <v>138245</v>
      </c>
      <c r="F24" s="114">
        <v>53970</v>
      </c>
      <c r="G24" s="114">
        <v>25592</v>
      </c>
      <c r="H24" s="114">
        <v>56864</v>
      </c>
      <c r="I24" s="115">
        <v>55339</v>
      </c>
      <c r="J24" s="114">
        <v>36994</v>
      </c>
      <c r="K24" s="114">
        <v>18345</v>
      </c>
      <c r="L24" s="423">
        <v>17995</v>
      </c>
      <c r="M24" s="424">
        <v>15483</v>
      </c>
    </row>
    <row r="25" spans="1:13" s="110" customFormat="1" ht="11.1" customHeight="1" x14ac:dyDescent="0.2">
      <c r="A25" s="422" t="s">
        <v>390</v>
      </c>
      <c r="B25" s="115">
        <v>192469</v>
      </c>
      <c r="C25" s="114">
        <v>100872</v>
      </c>
      <c r="D25" s="114">
        <v>91597</v>
      </c>
      <c r="E25" s="114">
        <v>135896</v>
      </c>
      <c r="F25" s="114">
        <v>54250</v>
      </c>
      <c r="G25" s="114">
        <v>24669</v>
      </c>
      <c r="H25" s="114">
        <v>57011</v>
      </c>
      <c r="I25" s="115">
        <v>55605</v>
      </c>
      <c r="J25" s="114">
        <v>37571</v>
      </c>
      <c r="K25" s="114">
        <v>18034</v>
      </c>
      <c r="L25" s="423">
        <v>9790</v>
      </c>
      <c r="M25" s="424">
        <v>11826</v>
      </c>
    </row>
    <row r="26" spans="1:13" ht="15" customHeight="1" x14ac:dyDescent="0.2">
      <c r="A26" s="422" t="s">
        <v>394</v>
      </c>
      <c r="B26" s="115">
        <v>193057</v>
      </c>
      <c r="C26" s="114">
        <v>101404</v>
      </c>
      <c r="D26" s="114">
        <v>91653</v>
      </c>
      <c r="E26" s="114">
        <v>136270</v>
      </c>
      <c r="F26" s="114">
        <v>54467</v>
      </c>
      <c r="G26" s="114">
        <v>24059</v>
      </c>
      <c r="H26" s="114">
        <v>57821</v>
      </c>
      <c r="I26" s="115">
        <v>54529</v>
      </c>
      <c r="J26" s="114">
        <v>36660</v>
      </c>
      <c r="K26" s="114">
        <v>17869</v>
      </c>
      <c r="L26" s="423">
        <v>14703</v>
      </c>
      <c r="M26" s="424">
        <v>14309</v>
      </c>
    </row>
    <row r="27" spans="1:13" ht="11.1" customHeight="1" x14ac:dyDescent="0.2">
      <c r="A27" s="422" t="s">
        <v>388</v>
      </c>
      <c r="B27" s="115">
        <v>194544</v>
      </c>
      <c r="C27" s="114">
        <v>102258</v>
      </c>
      <c r="D27" s="114">
        <v>92286</v>
      </c>
      <c r="E27" s="114">
        <v>136893</v>
      </c>
      <c r="F27" s="114">
        <v>55351</v>
      </c>
      <c r="G27" s="114">
        <v>23654</v>
      </c>
      <c r="H27" s="114">
        <v>58890</v>
      </c>
      <c r="I27" s="115">
        <v>56215</v>
      </c>
      <c r="J27" s="114">
        <v>37735</v>
      </c>
      <c r="K27" s="114">
        <v>18480</v>
      </c>
      <c r="L27" s="423">
        <v>11403</v>
      </c>
      <c r="M27" s="424">
        <v>10204</v>
      </c>
    </row>
    <row r="28" spans="1:13" ht="11.1" customHeight="1" x14ac:dyDescent="0.2">
      <c r="A28" s="422" t="s">
        <v>389</v>
      </c>
      <c r="B28" s="115">
        <v>196974</v>
      </c>
      <c r="C28" s="114">
        <v>103619</v>
      </c>
      <c r="D28" s="114">
        <v>93355</v>
      </c>
      <c r="E28" s="114">
        <v>140747</v>
      </c>
      <c r="F28" s="114">
        <v>56075</v>
      </c>
      <c r="G28" s="114">
        <v>25269</v>
      </c>
      <c r="H28" s="114">
        <v>59480</v>
      </c>
      <c r="I28" s="115">
        <v>53618</v>
      </c>
      <c r="J28" s="114">
        <v>35072</v>
      </c>
      <c r="K28" s="114">
        <v>18546</v>
      </c>
      <c r="L28" s="423">
        <v>17866</v>
      </c>
      <c r="M28" s="424">
        <v>15866</v>
      </c>
    </row>
    <row r="29" spans="1:13" s="110" customFormat="1" ht="11.1" customHeight="1" x14ac:dyDescent="0.2">
      <c r="A29" s="422" t="s">
        <v>390</v>
      </c>
      <c r="B29" s="115">
        <v>195225</v>
      </c>
      <c r="C29" s="114">
        <v>102040</v>
      </c>
      <c r="D29" s="114">
        <v>93185</v>
      </c>
      <c r="E29" s="114">
        <v>138672</v>
      </c>
      <c r="F29" s="114">
        <v>56501</v>
      </c>
      <c r="G29" s="114">
        <v>24400</v>
      </c>
      <c r="H29" s="114">
        <v>59643</v>
      </c>
      <c r="I29" s="115">
        <v>53819</v>
      </c>
      <c r="J29" s="114">
        <v>35454</v>
      </c>
      <c r="K29" s="114">
        <v>18365</v>
      </c>
      <c r="L29" s="423">
        <v>11082</v>
      </c>
      <c r="M29" s="424">
        <v>13028</v>
      </c>
    </row>
    <row r="30" spans="1:13" ht="15" customHeight="1" x14ac:dyDescent="0.2">
      <c r="A30" s="422" t="s">
        <v>395</v>
      </c>
      <c r="B30" s="115">
        <v>195659</v>
      </c>
      <c r="C30" s="114">
        <v>102596</v>
      </c>
      <c r="D30" s="114">
        <v>93063</v>
      </c>
      <c r="E30" s="114">
        <v>138183</v>
      </c>
      <c r="F30" s="114">
        <v>57442</v>
      </c>
      <c r="G30" s="114">
        <v>23567</v>
      </c>
      <c r="H30" s="114">
        <v>60343</v>
      </c>
      <c r="I30" s="115">
        <v>52178</v>
      </c>
      <c r="J30" s="114">
        <v>34230</v>
      </c>
      <c r="K30" s="114">
        <v>17948</v>
      </c>
      <c r="L30" s="423">
        <v>14866</v>
      </c>
      <c r="M30" s="424">
        <v>14117</v>
      </c>
    </row>
    <row r="31" spans="1:13" ht="11.1" customHeight="1" x14ac:dyDescent="0.2">
      <c r="A31" s="422" t="s">
        <v>388</v>
      </c>
      <c r="B31" s="115">
        <v>197595</v>
      </c>
      <c r="C31" s="114">
        <v>103800</v>
      </c>
      <c r="D31" s="114">
        <v>93795</v>
      </c>
      <c r="E31" s="114">
        <v>139078</v>
      </c>
      <c r="F31" s="114">
        <v>58487</v>
      </c>
      <c r="G31" s="114">
        <v>23252</v>
      </c>
      <c r="H31" s="114">
        <v>61414</v>
      </c>
      <c r="I31" s="115">
        <v>53936</v>
      </c>
      <c r="J31" s="114">
        <v>35428</v>
      </c>
      <c r="K31" s="114">
        <v>18508</v>
      </c>
      <c r="L31" s="423">
        <v>12324</v>
      </c>
      <c r="M31" s="424">
        <v>10551</v>
      </c>
    </row>
    <row r="32" spans="1:13" ht="11.1" customHeight="1" x14ac:dyDescent="0.2">
      <c r="A32" s="422" t="s">
        <v>389</v>
      </c>
      <c r="B32" s="115">
        <v>200642</v>
      </c>
      <c r="C32" s="114">
        <v>105377</v>
      </c>
      <c r="D32" s="114">
        <v>95265</v>
      </c>
      <c r="E32" s="114">
        <v>141449</v>
      </c>
      <c r="F32" s="114">
        <v>59180</v>
      </c>
      <c r="G32" s="114">
        <v>24926</v>
      </c>
      <c r="H32" s="114">
        <v>62052</v>
      </c>
      <c r="I32" s="115">
        <v>53454</v>
      </c>
      <c r="J32" s="114">
        <v>34484</v>
      </c>
      <c r="K32" s="114">
        <v>18970</v>
      </c>
      <c r="L32" s="423">
        <v>20091</v>
      </c>
      <c r="M32" s="424">
        <v>17699</v>
      </c>
    </row>
    <row r="33" spans="1:13" s="110" customFormat="1" ht="11.1" customHeight="1" x14ac:dyDescent="0.2">
      <c r="A33" s="422" t="s">
        <v>390</v>
      </c>
      <c r="B33" s="115">
        <v>198969</v>
      </c>
      <c r="C33" s="114">
        <v>103806</v>
      </c>
      <c r="D33" s="114">
        <v>95163</v>
      </c>
      <c r="E33" s="114">
        <v>139460</v>
      </c>
      <c r="F33" s="114">
        <v>59501</v>
      </c>
      <c r="G33" s="114">
        <v>24251</v>
      </c>
      <c r="H33" s="114">
        <v>62088</v>
      </c>
      <c r="I33" s="115">
        <v>54146</v>
      </c>
      <c r="J33" s="114">
        <v>35169</v>
      </c>
      <c r="K33" s="114">
        <v>18977</v>
      </c>
      <c r="L33" s="423">
        <v>11613</v>
      </c>
      <c r="M33" s="424">
        <v>13321</v>
      </c>
    </row>
    <row r="34" spans="1:13" ht="15" customHeight="1" x14ac:dyDescent="0.2">
      <c r="A34" s="422" t="s">
        <v>396</v>
      </c>
      <c r="B34" s="115">
        <v>198741</v>
      </c>
      <c r="C34" s="114">
        <v>103778</v>
      </c>
      <c r="D34" s="114">
        <v>94963</v>
      </c>
      <c r="E34" s="114">
        <v>139040</v>
      </c>
      <c r="F34" s="114">
        <v>59697</v>
      </c>
      <c r="G34" s="114">
        <v>23288</v>
      </c>
      <c r="H34" s="114">
        <v>62749</v>
      </c>
      <c r="I34" s="115">
        <v>53262</v>
      </c>
      <c r="J34" s="114">
        <v>34335</v>
      </c>
      <c r="K34" s="114">
        <v>18927</v>
      </c>
      <c r="L34" s="423">
        <v>14073</v>
      </c>
      <c r="M34" s="424">
        <v>14284</v>
      </c>
    </row>
    <row r="35" spans="1:13" ht="11.1" customHeight="1" x14ac:dyDescent="0.2">
      <c r="A35" s="422" t="s">
        <v>388</v>
      </c>
      <c r="B35" s="115">
        <v>200445</v>
      </c>
      <c r="C35" s="114">
        <v>104898</v>
      </c>
      <c r="D35" s="114">
        <v>95547</v>
      </c>
      <c r="E35" s="114">
        <v>139857</v>
      </c>
      <c r="F35" s="114">
        <v>60586</v>
      </c>
      <c r="G35" s="114">
        <v>22802</v>
      </c>
      <c r="H35" s="114">
        <v>63873</v>
      </c>
      <c r="I35" s="115">
        <v>54829</v>
      </c>
      <c r="J35" s="114">
        <v>35364</v>
      </c>
      <c r="K35" s="114">
        <v>19465</v>
      </c>
      <c r="L35" s="423">
        <v>12510</v>
      </c>
      <c r="M35" s="424">
        <v>11020</v>
      </c>
    </row>
    <row r="36" spans="1:13" ht="11.1" customHeight="1" x14ac:dyDescent="0.2">
      <c r="A36" s="422" t="s">
        <v>389</v>
      </c>
      <c r="B36" s="115">
        <v>203608</v>
      </c>
      <c r="C36" s="114">
        <v>106660</v>
      </c>
      <c r="D36" s="114">
        <v>96948</v>
      </c>
      <c r="E36" s="114">
        <v>142487</v>
      </c>
      <c r="F36" s="114">
        <v>61120</v>
      </c>
      <c r="G36" s="114">
        <v>24733</v>
      </c>
      <c r="H36" s="114">
        <v>64575</v>
      </c>
      <c r="I36" s="115">
        <v>54132</v>
      </c>
      <c r="J36" s="114">
        <v>34332</v>
      </c>
      <c r="K36" s="114">
        <v>19800</v>
      </c>
      <c r="L36" s="423">
        <v>18939</v>
      </c>
      <c r="M36" s="424">
        <v>16472</v>
      </c>
    </row>
    <row r="37" spans="1:13" s="110" customFormat="1" ht="11.1" customHeight="1" x14ac:dyDescent="0.2">
      <c r="A37" s="422" t="s">
        <v>390</v>
      </c>
      <c r="B37" s="115">
        <v>202379</v>
      </c>
      <c r="C37" s="114">
        <v>105325</v>
      </c>
      <c r="D37" s="114">
        <v>97054</v>
      </c>
      <c r="E37" s="114">
        <v>140869</v>
      </c>
      <c r="F37" s="114">
        <v>61510</v>
      </c>
      <c r="G37" s="114">
        <v>24177</v>
      </c>
      <c r="H37" s="114">
        <v>64783</v>
      </c>
      <c r="I37" s="115">
        <v>54805</v>
      </c>
      <c r="J37" s="114">
        <v>34909</v>
      </c>
      <c r="K37" s="114">
        <v>19896</v>
      </c>
      <c r="L37" s="423">
        <v>11507</v>
      </c>
      <c r="M37" s="424">
        <v>12925</v>
      </c>
    </row>
    <row r="38" spans="1:13" ht="15" customHeight="1" x14ac:dyDescent="0.2">
      <c r="A38" s="425" t="s">
        <v>397</v>
      </c>
      <c r="B38" s="115">
        <v>203082</v>
      </c>
      <c r="C38" s="114">
        <v>105962</v>
      </c>
      <c r="D38" s="114">
        <v>97120</v>
      </c>
      <c r="E38" s="114">
        <v>141130</v>
      </c>
      <c r="F38" s="114">
        <v>61952</v>
      </c>
      <c r="G38" s="114">
        <v>23428</v>
      </c>
      <c r="H38" s="114">
        <v>65404</v>
      </c>
      <c r="I38" s="115">
        <v>54026</v>
      </c>
      <c r="J38" s="114">
        <v>34456</v>
      </c>
      <c r="K38" s="114">
        <v>19570</v>
      </c>
      <c r="L38" s="423">
        <v>16926</v>
      </c>
      <c r="M38" s="424">
        <v>16571</v>
      </c>
    </row>
    <row r="39" spans="1:13" ht="11.1" customHeight="1" x14ac:dyDescent="0.2">
      <c r="A39" s="422" t="s">
        <v>388</v>
      </c>
      <c r="B39" s="115">
        <v>204796</v>
      </c>
      <c r="C39" s="114">
        <v>107042</v>
      </c>
      <c r="D39" s="114">
        <v>97754</v>
      </c>
      <c r="E39" s="114">
        <v>141916</v>
      </c>
      <c r="F39" s="114">
        <v>62880</v>
      </c>
      <c r="G39" s="114">
        <v>23119</v>
      </c>
      <c r="H39" s="114">
        <v>66459</v>
      </c>
      <c r="I39" s="115">
        <v>55637</v>
      </c>
      <c r="J39" s="114">
        <v>35425</v>
      </c>
      <c r="K39" s="114">
        <v>20212</v>
      </c>
      <c r="L39" s="423">
        <v>13408</v>
      </c>
      <c r="M39" s="424">
        <v>11868</v>
      </c>
    </row>
    <row r="40" spans="1:13" ht="11.1" customHeight="1" x14ac:dyDescent="0.2">
      <c r="A40" s="425" t="s">
        <v>389</v>
      </c>
      <c r="B40" s="115">
        <v>208496</v>
      </c>
      <c r="C40" s="114">
        <v>109035</v>
      </c>
      <c r="D40" s="114">
        <v>99461</v>
      </c>
      <c r="E40" s="114">
        <v>144604</v>
      </c>
      <c r="F40" s="114">
        <v>63892</v>
      </c>
      <c r="G40" s="114">
        <v>25208</v>
      </c>
      <c r="H40" s="114">
        <v>67411</v>
      </c>
      <c r="I40" s="115">
        <v>55093</v>
      </c>
      <c r="J40" s="114">
        <v>34304</v>
      </c>
      <c r="K40" s="114">
        <v>20789</v>
      </c>
      <c r="L40" s="423">
        <v>20784</v>
      </c>
      <c r="M40" s="424">
        <v>18287</v>
      </c>
    </row>
    <row r="41" spans="1:13" s="110" customFormat="1" ht="11.1" customHeight="1" x14ac:dyDescent="0.2">
      <c r="A41" s="422" t="s">
        <v>390</v>
      </c>
      <c r="B41" s="115">
        <v>207518</v>
      </c>
      <c r="C41" s="114">
        <v>108010</v>
      </c>
      <c r="D41" s="114">
        <v>99508</v>
      </c>
      <c r="E41" s="114">
        <v>143030</v>
      </c>
      <c r="F41" s="114">
        <v>64488</v>
      </c>
      <c r="G41" s="114">
        <v>24663</v>
      </c>
      <c r="H41" s="114">
        <v>67688</v>
      </c>
      <c r="I41" s="115">
        <v>55677</v>
      </c>
      <c r="J41" s="114">
        <v>34861</v>
      </c>
      <c r="K41" s="114">
        <v>20816</v>
      </c>
      <c r="L41" s="423">
        <v>12934</v>
      </c>
      <c r="M41" s="424">
        <v>13966</v>
      </c>
    </row>
    <row r="42" spans="1:13" ht="15" customHeight="1" x14ac:dyDescent="0.2">
      <c r="A42" s="422" t="s">
        <v>398</v>
      </c>
      <c r="B42" s="115">
        <v>208190</v>
      </c>
      <c r="C42" s="114">
        <v>108487</v>
      </c>
      <c r="D42" s="114">
        <v>99703</v>
      </c>
      <c r="E42" s="114">
        <v>143349</v>
      </c>
      <c r="F42" s="114">
        <v>64841</v>
      </c>
      <c r="G42" s="114">
        <v>24034</v>
      </c>
      <c r="H42" s="114">
        <v>68354</v>
      </c>
      <c r="I42" s="115">
        <v>54775</v>
      </c>
      <c r="J42" s="114">
        <v>34157</v>
      </c>
      <c r="K42" s="114">
        <v>20618</v>
      </c>
      <c r="L42" s="423">
        <v>16281</v>
      </c>
      <c r="M42" s="424">
        <v>15816</v>
      </c>
    </row>
    <row r="43" spans="1:13" ht="11.1" customHeight="1" x14ac:dyDescent="0.2">
      <c r="A43" s="422" t="s">
        <v>388</v>
      </c>
      <c r="B43" s="115">
        <v>209849</v>
      </c>
      <c r="C43" s="114">
        <v>109672</v>
      </c>
      <c r="D43" s="114">
        <v>100177</v>
      </c>
      <c r="E43" s="114">
        <v>144193</v>
      </c>
      <c r="F43" s="114">
        <v>65656</v>
      </c>
      <c r="G43" s="114">
        <v>23722</v>
      </c>
      <c r="H43" s="114">
        <v>69266</v>
      </c>
      <c r="I43" s="115">
        <v>56473</v>
      </c>
      <c r="J43" s="114">
        <v>35173</v>
      </c>
      <c r="K43" s="114">
        <v>21300</v>
      </c>
      <c r="L43" s="423">
        <v>13911</v>
      </c>
      <c r="M43" s="424">
        <v>12426</v>
      </c>
    </row>
    <row r="44" spans="1:13" ht="11.1" customHeight="1" x14ac:dyDescent="0.2">
      <c r="A44" s="422" t="s">
        <v>389</v>
      </c>
      <c r="B44" s="115">
        <v>212821</v>
      </c>
      <c r="C44" s="114">
        <v>111369</v>
      </c>
      <c r="D44" s="114">
        <v>101452</v>
      </c>
      <c r="E44" s="114">
        <v>146874</v>
      </c>
      <c r="F44" s="114">
        <v>65947</v>
      </c>
      <c r="G44" s="114">
        <v>25481</v>
      </c>
      <c r="H44" s="114">
        <v>69935</v>
      </c>
      <c r="I44" s="115">
        <v>55315</v>
      </c>
      <c r="J44" s="114">
        <v>33651</v>
      </c>
      <c r="K44" s="114">
        <v>21664</v>
      </c>
      <c r="L44" s="423">
        <v>21428</v>
      </c>
      <c r="M44" s="424">
        <v>19293</v>
      </c>
    </row>
    <row r="45" spans="1:13" s="110" customFormat="1" ht="11.1" customHeight="1" x14ac:dyDescent="0.2">
      <c r="A45" s="422" t="s">
        <v>390</v>
      </c>
      <c r="B45" s="115">
        <v>212368</v>
      </c>
      <c r="C45" s="114">
        <v>110773</v>
      </c>
      <c r="D45" s="114">
        <v>101595</v>
      </c>
      <c r="E45" s="114">
        <v>145902</v>
      </c>
      <c r="F45" s="114">
        <v>66466</v>
      </c>
      <c r="G45" s="114">
        <v>24978</v>
      </c>
      <c r="H45" s="114">
        <v>70179</v>
      </c>
      <c r="I45" s="115">
        <v>55852</v>
      </c>
      <c r="J45" s="114">
        <v>34217</v>
      </c>
      <c r="K45" s="114">
        <v>21635</v>
      </c>
      <c r="L45" s="423">
        <v>14028</v>
      </c>
      <c r="M45" s="424">
        <v>15088</v>
      </c>
    </row>
    <row r="46" spans="1:13" ht="15" customHeight="1" x14ac:dyDescent="0.2">
      <c r="A46" s="422" t="s">
        <v>399</v>
      </c>
      <c r="B46" s="115">
        <v>213219</v>
      </c>
      <c r="C46" s="114">
        <v>111402</v>
      </c>
      <c r="D46" s="114">
        <v>101817</v>
      </c>
      <c r="E46" s="114">
        <v>146433</v>
      </c>
      <c r="F46" s="114">
        <v>66786</v>
      </c>
      <c r="G46" s="114">
        <v>24447</v>
      </c>
      <c r="H46" s="114">
        <v>70645</v>
      </c>
      <c r="I46" s="115">
        <v>55256</v>
      </c>
      <c r="J46" s="114">
        <v>33690</v>
      </c>
      <c r="K46" s="114">
        <v>21566</v>
      </c>
      <c r="L46" s="423">
        <v>15920</v>
      </c>
      <c r="M46" s="424">
        <v>15904</v>
      </c>
    </row>
    <row r="47" spans="1:13" ht="11.1" customHeight="1" x14ac:dyDescent="0.2">
      <c r="A47" s="422" t="s">
        <v>388</v>
      </c>
      <c r="B47" s="115">
        <v>214069</v>
      </c>
      <c r="C47" s="114">
        <v>112014</v>
      </c>
      <c r="D47" s="114">
        <v>102055</v>
      </c>
      <c r="E47" s="114">
        <v>146796</v>
      </c>
      <c r="F47" s="114">
        <v>67273</v>
      </c>
      <c r="G47" s="114">
        <v>23959</v>
      </c>
      <c r="H47" s="114">
        <v>71262</v>
      </c>
      <c r="I47" s="115">
        <v>56634</v>
      </c>
      <c r="J47" s="114">
        <v>34527</v>
      </c>
      <c r="K47" s="114">
        <v>22107</v>
      </c>
      <c r="L47" s="423">
        <v>13788</v>
      </c>
      <c r="M47" s="424">
        <v>13212</v>
      </c>
    </row>
    <row r="48" spans="1:13" ht="11.1" customHeight="1" x14ac:dyDescent="0.2">
      <c r="A48" s="422" t="s">
        <v>389</v>
      </c>
      <c r="B48" s="115">
        <v>217273</v>
      </c>
      <c r="C48" s="114">
        <v>114132</v>
      </c>
      <c r="D48" s="114">
        <v>103141</v>
      </c>
      <c r="E48" s="114">
        <v>149617</v>
      </c>
      <c r="F48" s="114">
        <v>67656</v>
      </c>
      <c r="G48" s="114">
        <v>25554</v>
      </c>
      <c r="H48" s="114">
        <v>72097</v>
      </c>
      <c r="I48" s="115">
        <v>55756</v>
      </c>
      <c r="J48" s="114">
        <v>33303</v>
      </c>
      <c r="K48" s="114">
        <v>22453</v>
      </c>
      <c r="L48" s="423">
        <v>21633</v>
      </c>
      <c r="M48" s="424">
        <v>19713</v>
      </c>
    </row>
    <row r="49" spans="1:17" s="110" customFormat="1" ht="11.1" customHeight="1" x14ac:dyDescent="0.2">
      <c r="A49" s="422" t="s">
        <v>390</v>
      </c>
      <c r="B49" s="115">
        <v>215575</v>
      </c>
      <c r="C49" s="114">
        <v>112633</v>
      </c>
      <c r="D49" s="114">
        <v>102942</v>
      </c>
      <c r="E49" s="114">
        <v>147537</v>
      </c>
      <c r="F49" s="114">
        <v>68038</v>
      </c>
      <c r="G49" s="114">
        <v>24895</v>
      </c>
      <c r="H49" s="114">
        <v>71994</v>
      </c>
      <c r="I49" s="115">
        <v>55873</v>
      </c>
      <c r="J49" s="114">
        <v>33639</v>
      </c>
      <c r="K49" s="114">
        <v>22234</v>
      </c>
      <c r="L49" s="423">
        <v>12602</v>
      </c>
      <c r="M49" s="424">
        <v>14370</v>
      </c>
    </row>
    <row r="50" spans="1:17" ht="15" customHeight="1" x14ac:dyDescent="0.2">
      <c r="A50" s="422" t="s">
        <v>400</v>
      </c>
      <c r="B50" s="143">
        <v>215374</v>
      </c>
      <c r="C50" s="144">
        <v>112734</v>
      </c>
      <c r="D50" s="144">
        <v>102640</v>
      </c>
      <c r="E50" s="144">
        <v>147117</v>
      </c>
      <c r="F50" s="144">
        <v>68257</v>
      </c>
      <c r="G50" s="144">
        <v>24228</v>
      </c>
      <c r="H50" s="144">
        <v>72134</v>
      </c>
      <c r="I50" s="143">
        <v>53738</v>
      </c>
      <c r="J50" s="144">
        <v>32200</v>
      </c>
      <c r="K50" s="144">
        <v>21538</v>
      </c>
      <c r="L50" s="426">
        <v>15898</v>
      </c>
      <c r="M50" s="427">
        <v>16327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1.0106979209169915</v>
      </c>
      <c r="C6" s="480">
        <f>'Tabelle 3.3'!J11</f>
        <v>-2.7472129723468943</v>
      </c>
      <c r="D6" s="481">
        <f t="shared" ref="D6:E9" si="0">IF(OR(AND(B6&gt;=-50,B6&lt;=50),ISNUMBER(B6)=FALSE),B6,"")</f>
        <v>1.0106979209169915</v>
      </c>
      <c r="E6" s="481">
        <f t="shared" si="0"/>
        <v>-2.7472129723468943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1.0106979209169915</v>
      </c>
      <c r="C14" s="480">
        <f>'Tabelle 3.3'!J11</f>
        <v>-2.7472129723468943</v>
      </c>
      <c r="D14" s="481">
        <f>IF(OR(AND(B14&gt;=-50,B14&lt;=50),ISNUMBER(B14)=FALSE),B14,"")</f>
        <v>1.0106979209169915</v>
      </c>
      <c r="E14" s="481">
        <f>IF(OR(AND(C14&gt;=-50,C14&lt;=50),ISNUMBER(C14)=FALSE),C14,"")</f>
        <v>-2.7472129723468943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3.1215161649944259</v>
      </c>
      <c r="C15" s="480">
        <f>'Tabelle 3.3'!J12</f>
        <v>5.3916581892166837</v>
      </c>
      <c r="D15" s="481">
        <f t="shared" ref="D15:E45" si="3">IF(OR(AND(B15&gt;=-50,B15&lt;=50),ISNUMBER(B15)=FALSE),B15,"")</f>
        <v>3.1215161649944259</v>
      </c>
      <c r="E15" s="481">
        <f t="shared" si="3"/>
        <v>5.3916581892166837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4.180064308681672</v>
      </c>
      <c r="C16" s="480">
        <f>'Tabelle 3.3'!J13</f>
        <v>-1.5915119363395225</v>
      </c>
      <c r="D16" s="481">
        <f t="shared" si="3"/>
        <v>4.180064308681672</v>
      </c>
      <c r="E16" s="481">
        <f t="shared" si="3"/>
        <v>-1.5915119363395225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0.72694141821424418</v>
      </c>
      <c r="C17" s="480">
        <f>'Tabelle 3.3'!J14</f>
        <v>-5.4660810151293315</v>
      </c>
      <c r="D17" s="481">
        <f t="shared" si="3"/>
        <v>0.72694141821424418</v>
      </c>
      <c r="E17" s="481">
        <f t="shared" si="3"/>
        <v>-5.4660810151293315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2.6284771334276287</v>
      </c>
      <c r="C18" s="480">
        <f>'Tabelle 3.3'!J15</f>
        <v>-6.5082644628099171</v>
      </c>
      <c r="D18" s="481">
        <f t="shared" si="3"/>
        <v>2.6284771334276287</v>
      </c>
      <c r="E18" s="481">
        <f t="shared" si="3"/>
        <v>-6.5082644628099171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0.81027832505480479</v>
      </c>
      <c r="C19" s="480">
        <f>'Tabelle 3.3'!J16</f>
        <v>-5.5034396497811136</v>
      </c>
      <c r="D19" s="481">
        <f t="shared" si="3"/>
        <v>0.81027832505480479</v>
      </c>
      <c r="E19" s="481">
        <f t="shared" si="3"/>
        <v>-5.5034396497811136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-1.9815994338287333</v>
      </c>
      <c r="C20" s="480">
        <f>'Tabelle 3.3'!J17</f>
        <v>-1.7761989342806395</v>
      </c>
      <c r="D20" s="481">
        <f t="shared" si="3"/>
        <v>-1.9815994338287333</v>
      </c>
      <c r="E20" s="481">
        <f t="shared" si="3"/>
        <v>-1.7761989342806395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2.1662419133503237</v>
      </c>
      <c r="C21" s="480">
        <f>'Tabelle 3.3'!J18</f>
        <v>-0.14778325123152711</v>
      </c>
      <c r="D21" s="481">
        <f t="shared" si="3"/>
        <v>2.1662419133503237</v>
      </c>
      <c r="E21" s="481">
        <f t="shared" si="3"/>
        <v>-0.14778325123152711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-1.143336127409891</v>
      </c>
      <c r="C22" s="480">
        <f>'Tabelle 3.3'!J19</f>
        <v>-1.5672985280101663</v>
      </c>
      <c r="D22" s="481">
        <f t="shared" si="3"/>
        <v>-1.143336127409891</v>
      </c>
      <c r="E22" s="481">
        <f t="shared" si="3"/>
        <v>-1.5672985280101663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2.4767801857585141</v>
      </c>
      <c r="C23" s="480">
        <f>'Tabelle 3.3'!J20</f>
        <v>-2.6065022421524664</v>
      </c>
      <c r="D23" s="481">
        <f t="shared" si="3"/>
        <v>2.4767801857585141</v>
      </c>
      <c r="E23" s="481">
        <f t="shared" si="3"/>
        <v>-2.6065022421524664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0.31897926634768742</v>
      </c>
      <c r="C24" s="480">
        <f>'Tabelle 3.3'!J21</f>
        <v>-10.71196991311114</v>
      </c>
      <c r="D24" s="481">
        <f t="shared" si="3"/>
        <v>0.31897926634768742</v>
      </c>
      <c r="E24" s="481">
        <f t="shared" si="3"/>
        <v>-10.71196991311114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7.6769871446677529</v>
      </c>
      <c r="C25" s="480">
        <f>'Tabelle 3.3'!J22</f>
        <v>-3.625</v>
      </c>
      <c r="D25" s="481">
        <f t="shared" si="3"/>
        <v>7.6769871446677529</v>
      </c>
      <c r="E25" s="481">
        <f t="shared" si="3"/>
        <v>-3.625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-6.1970667217517039E-2</v>
      </c>
      <c r="C26" s="480">
        <f>'Tabelle 3.3'!J23</f>
        <v>-2.8443113772455089</v>
      </c>
      <c r="D26" s="481">
        <f t="shared" si="3"/>
        <v>-6.1970667217517039E-2</v>
      </c>
      <c r="E26" s="481">
        <f t="shared" si="3"/>
        <v>-2.8443113772455089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1.7447089154026021</v>
      </c>
      <c r="C27" s="480">
        <f>'Tabelle 3.3'!J24</f>
        <v>-0.8060084264517311</v>
      </c>
      <c r="D27" s="481">
        <f t="shared" si="3"/>
        <v>1.7447089154026021</v>
      </c>
      <c r="E27" s="481">
        <f t="shared" si="3"/>
        <v>-0.8060084264517311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0.55079559363525088</v>
      </c>
      <c r="C28" s="480">
        <f>'Tabelle 3.3'!J25</f>
        <v>1.7420862545145528</v>
      </c>
      <c r="D28" s="481">
        <f t="shared" si="3"/>
        <v>0.55079559363525088</v>
      </c>
      <c r="E28" s="481">
        <f t="shared" si="3"/>
        <v>1.7420862545145528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-18.493150684931507</v>
      </c>
      <c r="C29" s="480">
        <f>'Tabelle 3.3'!J26</f>
        <v>-29.430379746835442</v>
      </c>
      <c r="D29" s="481">
        <f t="shared" si="3"/>
        <v>-18.493150684931507</v>
      </c>
      <c r="E29" s="481">
        <f t="shared" si="3"/>
        <v>-29.430379746835442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2.5186729199235711</v>
      </c>
      <c r="C30" s="480">
        <f>'Tabelle 3.3'!J27</f>
        <v>-1.8894331700489853</v>
      </c>
      <c r="D30" s="481">
        <f t="shared" si="3"/>
        <v>2.5186729199235711</v>
      </c>
      <c r="E30" s="481">
        <f t="shared" si="3"/>
        <v>-1.8894331700489853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-0.78865834193972395</v>
      </c>
      <c r="C31" s="480">
        <f>'Tabelle 3.3'!J28</f>
        <v>0.36231884057971014</v>
      </c>
      <c r="D31" s="481">
        <f t="shared" si="3"/>
        <v>-0.78865834193972395</v>
      </c>
      <c r="E31" s="481">
        <f t="shared" si="3"/>
        <v>0.36231884057971014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2.669280651485447</v>
      </c>
      <c r="C32" s="480">
        <f>'Tabelle 3.3'!J29</f>
        <v>0.2561912894961571</v>
      </c>
      <c r="D32" s="481">
        <f t="shared" si="3"/>
        <v>2.669280651485447</v>
      </c>
      <c r="E32" s="481">
        <f t="shared" si="3"/>
        <v>0.2561912894961571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2.4380415071529318</v>
      </c>
      <c r="C33" s="480">
        <f>'Tabelle 3.3'!J30</f>
        <v>-0.54978619425778863</v>
      </c>
      <c r="D33" s="481">
        <f t="shared" si="3"/>
        <v>2.4380415071529318</v>
      </c>
      <c r="E33" s="481">
        <f t="shared" si="3"/>
        <v>-0.54978619425778863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2.1595680863827234</v>
      </c>
      <c r="C34" s="480">
        <f>'Tabelle 3.3'!J31</f>
        <v>-2.5198938992042441</v>
      </c>
      <c r="D34" s="481">
        <f t="shared" si="3"/>
        <v>2.1595680863827234</v>
      </c>
      <c r="E34" s="481">
        <f t="shared" si="3"/>
        <v>-2.5198938992042441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3.1215161649944259</v>
      </c>
      <c r="C37" s="480">
        <f>'Tabelle 3.3'!J34</f>
        <v>5.3916581892166837</v>
      </c>
      <c r="D37" s="481">
        <f t="shared" si="3"/>
        <v>3.1215161649944259</v>
      </c>
      <c r="E37" s="481">
        <f t="shared" si="3"/>
        <v>5.3916581892166837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1.118678541711609</v>
      </c>
      <c r="C38" s="480">
        <f>'Tabelle 3.3'!J35</f>
        <v>-3.5818601076095313</v>
      </c>
      <c r="D38" s="481">
        <f t="shared" si="3"/>
        <v>1.118678541711609</v>
      </c>
      <c r="E38" s="481">
        <f t="shared" si="3"/>
        <v>-3.5818601076095313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0.93703506544913528</v>
      </c>
      <c r="C39" s="480">
        <f>'Tabelle 3.3'!J36</f>
        <v>-2.8052839826658573</v>
      </c>
      <c r="D39" s="481">
        <f t="shared" si="3"/>
        <v>0.93703506544913528</v>
      </c>
      <c r="E39" s="481">
        <f t="shared" si="3"/>
        <v>-2.8052839826658573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0.93703506544913528</v>
      </c>
      <c r="C45" s="480">
        <f>'Tabelle 3.3'!J36</f>
        <v>-2.8052839826658573</v>
      </c>
      <c r="D45" s="481">
        <f t="shared" si="3"/>
        <v>0.93703506544913528</v>
      </c>
      <c r="E45" s="481">
        <f t="shared" si="3"/>
        <v>-2.8052839826658573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193057</v>
      </c>
      <c r="C51" s="487">
        <v>36660</v>
      </c>
      <c r="D51" s="487">
        <v>17869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194544</v>
      </c>
      <c r="C52" s="487">
        <v>37735</v>
      </c>
      <c r="D52" s="487">
        <v>18480</v>
      </c>
      <c r="E52" s="488">
        <f t="shared" ref="E52:G70" si="11">IF($A$51=37802,IF(COUNTBLANK(B$51:B$70)&gt;0,#N/A,B52/B$51*100),IF(COUNTBLANK(B$51:B$75)&gt;0,#N/A,B52/B$51*100))</f>
        <v>100.77023884137846</v>
      </c>
      <c r="F52" s="488">
        <f t="shared" si="11"/>
        <v>102.93235133660666</v>
      </c>
      <c r="G52" s="488">
        <f t="shared" si="11"/>
        <v>103.41932956516872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196974</v>
      </c>
      <c r="C53" s="487">
        <v>35072</v>
      </c>
      <c r="D53" s="487">
        <v>18546</v>
      </c>
      <c r="E53" s="488">
        <f t="shared" si="11"/>
        <v>102.02893445977095</v>
      </c>
      <c r="F53" s="488">
        <f t="shared" si="11"/>
        <v>95.668303327877794</v>
      </c>
      <c r="G53" s="488">
        <f t="shared" si="11"/>
        <v>103.78868431361576</v>
      </c>
      <c r="H53" s="489">
        <f>IF(ISERROR(L53)=TRUE,IF(MONTH(A53)=MONTH(MAX(A$51:A$75)),A53,""),"")</f>
        <v>41883</v>
      </c>
      <c r="I53" s="488">
        <f t="shared" si="12"/>
        <v>102.02893445977095</v>
      </c>
      <c r="J53" s="488">
        <f t="shared" si="10"/>
        <v>95.668303327877794</v>
      </c>
      <c r="K53" s="488">
        <f t="shared" si="10"/>
        <v>103.78868431361576</v>
      </c>
      <c r="L53" s="488" t="e">
        <f t="shared" si="13"/>
        <v>#N/A</v>
      </c>
    </row>
    <row r="54" spans="1:14" ht="15" customHeight="1" x14ac:dyDescent="0.2">
      <c r="A54" s="490" t="s">
        <v>463</v>
      </c>
      <c r="B54" s="487">
        <v>195225</v>
      </c>
      <c r="C54" s="487">
        <v>35454</v>
      </c>
      <c r="D54" s="487">
        <v>18365</v>
      </c>
      <c r="E54" s="488">
        <f t="shared" si="11"/>
        <v>101.12298440356993</v>
      </c>
      <c r="F54" s="488">
        <f t="shared" si="11"/>
        <v>96.710310965630114</v>
      </c>
      <c r="G54" s="488">
        <f t="shared" si="11"/>
        <v>102.77575689742011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195659</v>
      </c>
      <c r="C55" s="487">
        <v>34230</v>
      </c>
      <c r="D55" s="487">
        <v>17948</v>
      </c>
      <c r="E55" s="488">
        <f t="shared" si="11"/>
        <v>101.34778847697829</v>
      </c>
      <c r="F55" s="488">
        <f t="shared" si="11"/>
        <v>93.371522094926348</v>
      </c>
      <c r="G55" s="488">
        <f t="shared" si="11"/>
        <v>100.44210644132296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197595</v>
      </c>
      <c r="C56" s="487">
        <v>35428</v>
      </c>
      <c r="D56" s="487">
        <v>18508</v>
      </c>
      <c r="E56" s="488">
        <f t="shared" si="11"/>
        <v>102.35060111780459</v>
      </c>
      <c r="F56" s="488">
        <f t="shared" si="11"/>
        <v>96.639388979814512</v>
      </c>
      <c r="G56" s="488">
        <f t="shared" si="11"/>
        <v>103.57602551905534</v>
      </c>
      <c r="H56" s="489" t="str">
        <f t="shared" si="14"/>
        <v/>
      </c>
      <c r="I56" s="488" t="str">
        <f t="shared" si="12"/>
        <v/>
      </c>
      <c r="J56" s="488" t="str">
        <f t="shared" si="10"/>
        <v/>
      </c>
      <c r="K56" s="488" t="str">
        <f t="shared" si="10"/>
        <v/>
      </c>
      <c r="L56" s="488" t="e">
        <f t="shared" si="13"/>
        <v>#N/A</v>
      </c>
    </row>
    <row r="57" spans="1:14" ht="15" customHeight="1" x14ac:dyDescent="0.2">
      <c r="A57" s="490">
        <v>42248</v>
      </c>
      <c r="B57" s="487">
        <v>200642</v>
      </c>
      <c r="C57" s="487">
        <v>34484</v>
      </c>
      <c r="D57" s="487">
        <v>18970</v>
      </c>
      <c r="E57" s="488">
        <f t="shared" si="11"/>
        <v>103.92889146728686</v>
      </c>
      <c r="F57" s="488">
        <f t="shared" si="11"/>
        <v>94.064375340971083</v>
      </c>
      <c r="G57" s="488">
        <f t="shared" si="11"/>
        <v>106.16150875818458</v>
      </c>
      <c r="H57" s="489">
        <f t="shared" si="14"/>
        <v>42248</v>
      </c>
      <c r="I57" s="488">
        <f t="shared" si="12"/>
        <v>103.92889146728686</v>
      </c>
      <c r="J57" s="488">
        <f t="shared" si="10"/>
        <v>94.064375340971083</v>
      </c>
      <c r="K57" s="488">
        <f t="shared" si="10"/>
        <v>106.16150875818458</v>
      </c>
      <c r="L57" s="488" t="e">
        <f t="shared" si="13"/>
        <v>#N/A</v>
      </c>
    </row>
    <row r="58" spans="1:14" ht="15" customHeight="1" x14ac:dyDescent="0.2">
      <c r="A58" s="490" t="s">
        <v>466</v>
      </c>
      <c r="B58" s="487">
        <v>198969</v>
      </c>
      <c r="C58" s="487">
        <v>35169</v>
      </c>
      <c r="D58" s="487">
        <v>18977</v>
      </c>
      <c r="E58" s="488">
        <f t="shared" si="11"/>
        <v>103.0623080230191</v>
      </c>
      <c r="F58" s="488">
        <f t="shared" si="11"/>
        <v>95.932896890343699</v>
      </c>
      <c r="G58" s="488">
        <f t="shared" si="11"/>
        <v>106.20068274665621</v>
      </c>
      <c r="H58" s="489" t="str">
        <f t="shared" si="14"/>
        <v/>
      </c>
      <c r="I58" s="488" t="str">
        <f t="shared" si="12"/>
        <v/>
      </c>
      <c r="J58" s="488" t="str">
        <f t="shared" si="10"/>
        <v/>
      </c>
      <c r="K58" s="488" t="str">
        <f t="shared" si="10"/>
        <v/>
      </c>
      <c r="L58" s="488" t="e">
        <f t="shared" si="13"/>
        <v>#N/A</v>
      </c>
    </row>
    <row r="59" spans="1:14" ht="15" customHeight="1" x14ac:dyDescent="0.2">
      <c r="A59" s="490" t="s">
        <v>467</v>
      </c>
      <c r="B59" s="487">
        <v>198741</v>
      </c>
      <c r="C59" s="487">
        <v>34335</v>
      </c>
      <c r="D59" s="487">
        <v>18927</v>
      </c>
      <c r="E59" s="488">
        <f t="shared" si="11"/>
        <v>102.94420818721932</v>
      </c>
      <c r="F59" s="488">
        <f t="shared" si="11"/>
        <v>93.657937806873974</v>
      </c>
      <c r="G59" s="488">
        <f t="shared" si="11"/>
        <v>105.92086854328726</v>
      </c>
      <c r="H59" s="489" t="str">
        <f t="shared" si="14"/>
        <v/>
      </c>
      <c r="I59" s="488" t="str">
        <f t="shared" si="12"/>
        <v/>
      </c>
      <c r="J59" s="488" t="str">
        <f t="shared" si="10"/>
        <v/>
      </c>
      <c r="K59" s="488" t="str">
        <f t="shared" si="10"/>
        <v/>
      </c>
      <c r="L59" s="488" t="e">
        <f t="shared" si="13"/>
        <v>#N/A</v>
      </c>
    </row>
    <row r="60" spans="1:14" ht="15" customHeight="1" x14ac:dyDescent="0.2">
      <c r="A60" s="490" t="s">
        <v>468</v>
      </c>
      <c r="B60" s="487">
        <v>200445</v>
      </c>
      <c r="C60" s="487">
        <v>35364</v>
      </c>
      <c r="D60" s="487">
        <v>19465</v>
      </c>
      <c r="E60" s="488">
        <f t="shared" si="11"/>
        <v>103.82684906530196</v>
      </c>
      <c r="F60" s="488">
        <f t="shared" si="11"/>
        <v>96.464811783960727</v>
      </c>
      <c r="G60" s="488">
        <f t="shared" si="11"/>
        <v>108.93166937153731</v>
      </c>
      <c r="H60" s="489" t="str">
        <f t="shared" si="14"/>
        <v/>
      </c>
      <c r="I60" s="488" t="str">
        <f t="shared" si="12"/>
        <v/>
      </c>
      <c r="J60" s="488" t="str">
        <f t="shared" si="10"/>
        <v/>
      </c>
      <c r="K60" s="488" t="str">
        <f t="shared" si="10"/>
        <v/>
      </c>
      <c r="L60" s="488" t="e">
        <f t="shared" si="13"/>
        <v>#N/A</v>
      </c>
    </row>
    <row r="61" spans="1:14" ht="15" customHeight="1" x14ac:dyDescent="0.2">
      <c r="A61" s="490">
        <v>42614</v>
      </c>
      <c r="B61" s="487">
        <v>203608</v>
      </c>
      <c r="C61" s="487">
        <v>34332</v>
      </c>
      <c r="D61" s="487">
        <v>19800</v>
      </c>
      <c r="E61" s="488">
        <f t="shared" si="11"/>
        <v>105.46522529615605</v>
      </c>
      <c r="F61" s="488">
        <f t="shared" si="11"/>
        <v>93.649754500818332</v>
      </c>
      <c r="G61" s="488">
        <f t="shared" si="11"/>
        <v>110.80642453410935</v>
      </c>
      <c r="H61" s="489">
        <f t="shared" si="14"/>
        <v>42614</v>
      </c>
      <c r="I61" s="488">
        <f t="shared" si="12"/>
        <v>105.46522529615605</v>
      </c>
      <c r="J61" s="488">
        <f t="shared" si="10"/>
        <v>93.649754500818332</v>
      </c>
      <c r="K61" s="488">
        <f t="shared" si="10"/>
        <v>110.80642453410935</v>
      </c>
      <c r="L61" s="488" t="e">
        <f t="shared" si="13"/>
        <v>#N/A</v>
      </c>
    </row>
    <row r="62" spans="1:14" ht="15" customHeight="1" x14ac:dyDescent="0.2">
      <c r="A62" s="490" t="s">
        <v>469</v>
      </c>
      <c r="B62" s="487">
        <v>202379</v>
      </c>
      <c r="C62" s="487">
        <v>34909</v>
      </c>
      <c r="D62" s="487">
        <v>19896</v>
      </c>
      <c r="E62" s="488">
        <f t="shared" si="11"/>
        <v>104.82862574265633</v>
      </c>
      <c r="F62" s="488">
        <f t="shared" si="11"/>
        <v>95.223677032187666</v>
      </c>
      <c r="G62" s="488">
        <f t="shared" si="11"/>
        <v>111.34366780457776</v>
      </c>
      <c r="H62" s="489" t="str">
        <f t="shared" si="14"/>
        <v/>
      </c>
      <c r="I62" s="488" t="str">
        <f t="shared" si="12"/>
        <v/>
      </c>
      <c r="J62" s="488" t="str">
        <f t="shared" si="10"/>
        <v/>
      </c>
      <c r="K62" s="488" t="str">
        <f t="shared" si="10"/>
        <v/>
      </c>
      <c r="L62" s="488" t="e">
        <f t="shared" si="13"/>
        <v>#N/A</v>
      </c>
    </row>
    <row r="63" spans="1:14" ht="15" customHeight="1" x14ac:dyDescent="0.2">
      <c r="A63" s="490" t="s">
        <v>470</v>
      </c>
      <c r="B63" s="487">
        <v>203082</v>
      </c>
      <c r="C63" s="487">
        <v>34456</v>
      </c>
      <c r="D63" s="487">
        <v>19570</v>
      </c>
      <c r="E63" s="488">
        <f t="shared" si="11"/>
        <v>105.192766903039</v>
      </c>
      <c r="F63" s="488">
        <f t="shared" si="11"/>
        <v>93.987997817785057</v>
      </c>
      <c r="G63" s="488">
        <f t="shared" si="11"/>
        <v>109.51927919861213</v>
      </c>
      <c r="H63" s="489" t="str">
        <f t="shared" si="14"/>
        <v/>
      </c>
      <c r="I63" s="488" t="str">
        <f t="shared" si="12"/>
        <v/>
      </c>
      <c r="J63" s="488" t="str">
        <f t="shared" si="10"/>
        <v/>
      </c>
      <c r="K63" s="488" t="str">
        <f t="shared" si="10"/>
        <v/>
      </c>
      <c r="L63" s="488" t="e">
        <f t="shared" si="13"/>
        <v>#N/A</v>
      </c>
    </row>
    <row r="64" spans="1:14" ht="15" customHeight="1" x14ac:dyDescent="0.2">
      <c r="A64" s="490" t="s">
        <v>471</v>
      </c>
      <c r="B64" s="487">
        <v>204796</v>
      </c>
      <c r="C64" s="487">
        <v>35425</v>
      </c>
      <c r="D64" s="487">
        <v>20212</v>
      </c>
      <c r="E64" s="488">
        <f t="shared" si="11"/>
        <v>106.08058759848127</v>
      </c>
      <c r="F64" s="488">
        <f t="shared" si="11"/>
        <v>96.63120567375887</v>
      </c>
      <c r="G64" s="488">
        <f t="shared" si="11"/>
        <v>113.1120935698696</v>
      </c>
      <c r="H64" s="489" t="str">
        <f t="shared" si="14"/>
        <v/>
      </c>
      <c r="I64" s="488" t="str">
        <f t="shared" si="12"/>
        <v/>
      </c>
      <c r="J64" s="488" t="str">
        <f t="shared" si="10"/>
        <v/>
      </c>
      <c r="K64" s="488" t="str">
        <f t="shared" si="10"/>
        <v/>
      </c>
      <c r="L64" s="488" t="e">
        <f t="shared" si="13"/>
        <v>#N/A</v>
      </c>
    </row>
    <row r="65" spans="1:12" ht="15" customHeight="1" x14ac:dyDescent="0.2">
      <c r="A65" s="490">
        <v>42979</v>
      </c>
      <c r="B65" s="487">
        <v>208496</v>
      </c>
      <c r="C65" s="487">
        <v>34304</v>
      </c>
      <c r="D65" s="487">
        <v>20789</v>
      </c>
      <c r="E65" s="488">
        <f t="shared" si="11"/>
        <v>107.99712002154804</v>
      </c>
      <c r="F65" s="488">
        <f t="shared" si="11"/>
        <v>93.573376977632293</v>
      </c>
      <c r="G65" s="488">
        <f t="shared" si="11"/>
        <v>116.34114947674743</v>
      </c>
      <c r="H65" s="489">
        <f t="shared" si="14"/>
        <v>42979</v>
      </c>
      <c r="I65" s="488">
        <f t="shared" si="12"/>
        <v>107.99712002154804</v>
      </c>
      <c r="J65" s="488">
        <f t="shared" si="10"/>
        <v>93.573376977632293</v>
      </c>
      <c r="K65" s="488">
        <f t="shared" si="10"/>
        <v>116.34114947674743</v>
      </c>
      <c r="L65" s="488" t="e">
        <f t="shared" si="13"/>
        <v>#N/A</v>
      </c>
    </row>
    <row r="66" spans="1:12" ht="15" customHeight="1" x14ac:dyDescent="0.2">
      <c r="A66" s="490" t="s">
        <v>472</v>
      </c>
      <c r="B66" s="487">
        <v>207518</v>
      </c>
      <c r="C66" s="487">
        <v>34861</v>
      </c>
      <c r="D66" s="487">
        <v>20816</v>
      </c>
      <c r="E66" s="488">
        <f t="shared" si="11"/>
        <v>107.49053388377526</v>
      </c>
      <c r="F66" s="488">
        <f t="shared" si="11"/>
        <v>95.092744135297323</v>
      </c>
      <c r="G66" s="488">
        <f t="shared" si="11"/>
        <v>116.49224914656668</v>
      </c>
      <c r="H66" s="489" t="str">
        <f t="shared" si="14"/>
        <v/>
      </c>
      <c r="I66" s="488" t="str">
        <f t="shared" si="12"/>
        <v/>
      </c>
      <c r="J66" s="488" t="str">
        <f t="shared" si="10"/>
        <v/>
      </c>
      <c r="K66" s="488" t="str">
        <f t="shared" si="10"/>
        <v/>
      </c>
      <c r="L66" s="488" t="e">
        <f t="shared" si="13"/>
        <v>#N/A</v>
      </c>
    </row>
    <row r="67" spans="1:12" ht="15" customHeight="1" x14ac:dyDescent="0.2">
      <c r="A67" s="490" t="s">
        <v>473</v>
      </c>
      <c r="B67" s="487">
        <v>208190</v>
      </c>
      <c r="C67" s="487">
        <v>34157</v>
      </c>
      <c r="D67" s="487">
        <v>20618</v>
      </c>
      <c r="E67" s="488">
        <f t="shared" si="11"/>
        <v>107.83861761034305</v>
      </c>
      <c r="F67" s="488">
        <f t="shared" si="11"/>
        <v>93.172394980905608</v>
      </c>
      <c r="G67" s="488">
        <f t="shared" si="11"/>
        <v>115.38418490122559</v>
      </c>
      <c r="H67" s="489" t="str">
        <f t="shared" si="14"/>
        <v/>
      </c>
      <c r="I67" s="488" t="str">
        <f t="shared" si="12"/>
        <v/>
      </c>
      <c r="J67" s="488" t="str">
        <f t="shared" si="12"/>
        <v/>
      </c>
      <c r="K67" s="488" t="str">
        <f t="shared" si="12"/>
        <v/>
      </c>
      <c r="L67" s="488" t="e">
        <f t="shared" si="13"/>
        <v>#N/A</v>
      </c>
    </row>
    <row r="68" spans="1:12" ht="15" customHeight="1" x14ac:dyDescent="0.2">
      <c r="A68" s="490" t="s">
        <v>474</v>
      </c>
      <c r="B68" s="487">
        <v>209849</v>
      </c>
      <c r="C68" s="487">
        <v>35173</v>
      </c>
      <c r="D68" s="487">
        <v>21300</v>
      </c>
      <c r="E68" s="488">
        <f t="shared" si="11"/>
        <v>108.69794931030732</v>
      </c>
      <c r="F68" s="488">
        <f t="shared" si="11"/>
        <v>95.943807965084559</v>
      </c>
      <c r="G68" s="488">
        <f t="shared" si="11"/>
        <v>119.20085063517824</v>
      </c>
      <c r="H68" s="489" t="str">
        <f t="shared" si="14"/>
        <v/>
      </c>
      <c r="I68" s="488" t="str">
        <f t="shared" si="12"/>
        <v/>
      </c>
      <c r="J68" s="488" t="str">
        <f t="shared" si="12"/>
        <v/>
      </c>
      <c r="K68" s="488" t="str">
        <f t="shared" si="12"/>
        <v/>
      </c>
      <c r="L68" s="488" t="e">
        <f t="shared" si="13"/>
        <v>#N/A</v>
      </c>
    </row>
    <row r="69" spans="1:12" ht="15" customHeight="1" x14ac:dyDescent="0.2">
      <c r="A69" s="490">
        <v>43344</v>
      </c>
      <c r="B69" s="487">
        <v>212821</v>
      </c>
      <c r="C69" s="487">
        <v>33651</v>
      </c>
      <c r="D69" s="487">
        <v>21664</v>
      </c>
      <c r="E69" s="488">
        <f t="shared" si="11"/>
        <v>110.23739102959229</v>
      </c>
      <c r="F69" s="488">
        <f t="shared" si="11"/>
        <v>91.792144026186577</v>
      </c>
      <c r="G69" s="488">
        <f t="shared" si="11"/>
        <v>121.23789803570429</v>
      </c>
      <c r="H69" s="489">
        <f t="shared" si="14"/>
        <v>43344</v>
      </c>
      <c r="I69" s="488">
        <f t="shared" si="12"/>
        <v>110.23739102959229</v>
      </c>
      <c r="J69" s="488">
        <f t="shared" si="12"/>
        <v>91.792144026186577</v>
      </c>
      <c r="K69" s="488">
        <f t="shared" si="12"/>
        <v>121.23789803570429</v>
      </c>
      <c r="L69" s="488" t="e">
        <f t="shared" si="13"/>
        <v>#N/A</v>
      </c>
    </row>
    <row r="70" spans="1:12" ht="15" customHeight="1" x14ac:dyDescent="0.2">
      <c r="A70" s="490" t="s">
        <v>475</v>
      </c>
      <c r="B70" s="487">
        <v>212368</v>
      </c>
      <c r="C70" s="487">
        <v>34217</v>
      </c>
      <c r="D70" s="487">
        <v>21635</v>
      </c>
      <c r="E70" s="488">
        <f t="shared" si="11"/>
        <v>110.0027453032006</v>
      </c>
      <c r="F70" s="488">
        <f t="shared" si="11"/>
        <v>93.336061102018547</v>
      </c>
      <c r="G70" s="488">
        <f t="shared" si="11"/>
        <v>121.0756057977503</v>
      </c>
      <c r="H70" s="489" t="str">
        <f t="shared" si="14"/>
        <v/>
      </c>
      <c r="I70" s="488" t="str">
        <f t="shared" si="12"/>
        <v/>
      </c>
      <c r="J70" s="488" t="str">
        <f t="shared" si="12"/>
        <v/>
      </c>
      <c r="K70" s="488" t="str">
        <f t="shared" si="12"/>
        <v/>
      </c>
      <c r="L70" s="488" t="e">
        <f t="shared" si="13"/>
        <v>#N/A</v>
      </c>
    </row>
    <row r="71" spans="1:12" ht="15" customHeight="1" x14ac:dyDescent="0.2">
      <c r="A71" s="490" t="s">
        <v>476</v>
      </c>
      <c r="B71" s="487">
        <v>213219</v>
      </c>
      <c r="C71" s="487">
        <v>33690</v>
      </c>
      <c r="D71" s="487">
        <v>21566</v>
      </c>
      <c r="E71" s="491">
        <f t="shared" ref="E71:G75" si="15">IF($A$51=37802,IF(COUNTBLANK(B$51:B$70)&gt;0,#N/A,IF(ISBLANK(B71)=FALSE,B71/B$51*100,#N/A)),IF(COUNTBLANK(B$51:B$75)&gt;0,#N/A,B71/B$51*100))</f>
        <v>110.44354776050595</v>
      </c>
      <c r="F71" s="491">
        <f t="shared" si="15"/>
        <v>91.89852700490998</v>
      </c>
      <c r="G71" s="491">
        <f t="shared" si="15"/>
        <v>120.68946219710112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214069</v>
      </c>
      <c r="C72" s="487">
        <v>34527</v>
      </c>
      <c r="D72" s="487">
        <v>22107</v>
      </c>
      <c r="E72" s="491">
        <f t="shared" si="15"/>
        <v>110.88383223607536</v>
      </c>
      <c r="F72" s="491">
        <f t="shared" si="15"/>
        <v>94.181669394435346</v>
      </c>
      <c r="G72" s="491">
        <f t="shared" si="15"/>
        <v>123.7170518775533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217273</v>
      </c>
      <c r="C73" s="487">
        <v>33303</v>
      </c>
      <c r="D73" s="487">
        <v>22453</v>
      </c>
      <c r="E73" s="491">
        <f t="shared" si="15"/>
        <v>112.54344571810397</v>
      </c>
      <c r="F73" s="491">
        <f t="shared" si="15"/>
        <v>90.84288052373158</v>
      </c>
      <c r="G73" s="491">
        <f t="shared" si="15"/>
        <v>125.65336616486653</v>
      </c>
      <c r="H73" s="492">
        <f>IF(A$51=37802,IF(ISERROR(L73)=TRUE,IF(ISBLANK(A73)=FALSE,IF(MONTH(A73)=MONTH(MAX(A$51:A$75)),A73,""),""),""),IF(ISERROR(L73)=TRUE,IF(MONTH(A73)=MONTH(MAX(A$51:A$75)),A73,""),""))</f>
        <v>43709</v>
      </c>
      <c r="I73" s="488">
        <f t="shared" si="12"/>
        <v>112.54344571810397</v>
      </c>
      <c r="J73" s="488">
        <f t="shared" si="12"/>
        <v>90.84288052373158</v>
      </c>
      <c r="K73" s="488">
        <f t="shared" si="12"/>
        <v>125.65336616486653</v>
      </c>
      <c r="L73" s="488" t="e">
        <f t="shared" si="13"/>
        <v>#N/A</v>
      </c>
    </row>
    <row r="74" spans="1:12" ht="15" customHeight="1" x14ac:dyDescent="0.2">
      <c r="A74" s="490" t="s">
        <v>478</v>
      </c>
      <c r="B74" s="487">
        <v>215575</v>
      </c>
      <c r="C74" s="487">
        <v>33639</v>
      </c>
      <c r="D74" s="487">
        <v>22234</v>
      </c>
      <c r="E74" s="491">
        <f t="shared" si="15"/>
        <v>111.66391273043712</v>
      </c>
      <c r="F74" s="491">
        <f t="shared" si="15"/>
        <v>91.759410801963995</v>
      </c>
      <c r="G74" s="491">
        <f t="shared" si="15"/>
        <v>124.42777995411048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215374</v>
      </c>
      <c r="C75" s="493">
        <v>32200</v>
      </c>
      <c r="D75" s="493">
        <v>21538</v>
      </c>
      <c r="E75" s="491">
        <f t="shared" si="15"/>
        <v>111.55979840150836</v>
      </c>
      <c r="F75" s="491">
        <f t="shared" si="15"/>
        <v>87.834151663938897</v>
      </c>
      <c r="G75" s="491">
        <f t="shared" si="15"/>
        <v>120.5327662432145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112.54344571810397</v>
      </c>
      <c r="J77" s="488">
        <f>IF(J75&lt;&gt;"",J75,IF(J74&lt;&gt;"",J74,IF(J73&lt;&gt;"",J73,IF(J72&lt;&gt;"",J72,IF(J71&lt;&gt;"",J71,IF(J70&lt;&gt;"",J70,""))))))</f>
        <v>90.84288052373158</v>
      </c>
      <c r="K77" s="488">
        <f>IF(K75&lt;&gt;"",K75,IF(K74&lt;&gt;"",K74,IF(K73&lt;&gt;"",K73,IF(K72&lt;&gt;"",K72,IF(K71&lt;&gt;"",K71,IF(K70&lt;&gt;"",K70,""))))))</f>
        <v>125.65336616486653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+12,5%</v>
      </c>
      <c r="J79" s="488" t="str">
        <f>"GeB - ausschließlich: "&amp;IF(J77&gt;100,"+","")&amp;TEXT(J77-100,"0,0")&amp;"%"</f>
        <v>GeB - ausschließlich: -9,2%</v>
      </c>
      <c r="K79" s="488" t="str">
        <f>"GeB - im Nebenjob: "&amp;IF(K77&gt;100,"+","")&amp;TEXT(K77-100,"0,0")&amp;"%"</f>
        <v>GeB - im Nebenjob: +25,7%</v>
      </c>
    </row>
    <row r="81" spans="9:9" ht="15" customHeight="1" x14ac:dyDescent="0.2">
      <c r="I81" s="488" t="str">
        <f>IF(ISERROR(HLOOKUP(1,I$78:K$79,2,FALSE)),"",HLOOKUP(1,I$78:K$79,2,FALSE))</f>
        <v>GeB - im Nebenjob: +25,7%</v>
      </c>
    </row>
    <row r="82" spans="9:9" ht="15" customHeight="1" x14ac:dyDescent="0.2">
      <c r="I82" s="488" t="str">
        <f>IF(ISERROR(HLOOKUP(2,I$78:K$79,2,FALSE)),"",HLOOKUP(2,I$78:K$79,2,FALSE))</f>
        <v>SvB: +12,5%</v>
      </c>
    </row>
    <row r="83" spans="9:9" ht="15" customHeight="1" x14ac:dyDescent="0.2">
      <c r="I83" s="488" t="str">
        <f>IF(ISERROR(HLOOKUP(3,I$78:K$79,2,FALSE)),"",HLOOKUP(3,I$78:K$79,2,FALSE))</f>
        <v>GeB - ausschließlich: -9,2%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215374</v>
      </c>
      <c r="E12" s="114">
        <v>215575</v>
      </c>
      <c r="F12" s="114">
        <v>217273</v>
      </c>
      <c r="G12" s="114">
        <v>214069</v>
      </c>
      <c r="H12" s="114">
        <v>213219</v>
      </c>
      <c r="I12" s="115">
        <v>2155</v>
      </c>
      <c r="J12" s="116">
        <v>1.0106979209169915</v>
      </c>
      <c r="N12" s="117"/>
    </row>
    <row r="13" spans="1:15" s="110" customFormat="1" ht="13.5" customHeight="1" x14ac:dyDescent="0.2">
      <c r="A13" s="118" t="s">
        <v>105</v>
      </c>
      <c r="B13" s="119" t="s">
        <v>106</v>
      </c>
      <c r="C13" s="113">
        <v>52.343365494442224</v>
      </c>
      <c r="D13" s="114">
        <v>112734</v>
      </c>
      <c r="E13" s="114">
        <v>112633</v>
      </c>
      <c r="F13" s="114">
        <v>114132</v>
      </c>
      <c r="G13" s="114">
        <v>112014</v>
      </c>
      <c r="H13" s="114">
        <v>111402</v>
      </c>
      <c r="I13" s="115">
        <v>1332</v>
      </c>
      <c r="J13" s="116">
        <v>1.1956697366295039</v>
      </c>
    </row>
    <row r="14" spans="1:15" s="110" customFormat="1" ht="13.5" customHeight="1" x14ac:dyDescent="0.2">
      <c r="A14" s="120"/>
      <c r="B14" s="119" t="s">
        <v>107</v>
      </c>
      <c r="C14" s="113">
        <v>47.656634505557776</v>
      </c>
      <c r="D14" s="114">
        <v>102640</v>
      </c>
      <c r="E14" s="114">
        <v>102942</v>
      </c>
      <c r="F14" s="114">
        <v>103141</v>
      </c>
      <c r="G14" s="114">
        <v>102055</v>
      </c>
      <c r="H14" s="114">
        <v>101817</v>
      </c>
      <c r="I14" s="115">
        <v>823</v>
      </c>
      <c r="J14" s="116">
        <v>0.80831295363249756</v>
      </c>
    </row>
    <row r="15" spans="1:15" s="110" customFormat="1" ht="13.5" customHeight="1" x14ac:dyDescent="0.2">
      <c r="A15" s="118" t="s">
        <v>105</v>
      </c>
      <c r="B15" s="121" t="s">
        <v>108</v>
      </c>
      <c r="C15" s="113">
        <v>11.249268713958045</v>
      </c>
      <c r="D15" s="114">
        <v>24228</v>
      </c>
      <c r="E15" s="114">
        <v>24895</v>
      </c>
      <c r="F15" s="114">
        <v>25554</v>
      </c>
      <c r="G15" s="114">
        <v>23959</v>
      </c>
      <c r="H15" s="114">
        <v>24447</v>
      </c>
      <c r="I15" s="115">
        <v>-219</v>
      </c>
      <c r="J15" s="116">
        <v>-0.89581543747699099</v>
      </c>
    </row>
    <row r="16" spans="1:15" s="110" customFormat="1" ht="13.5" customHeight="1" x14ac:dyDescent="0.2">
      <c r="A16" s="118"/>
      <c r="B16" s="121" t="s">
        <v>109</v>
      </c>
      <c r="C16" s="113">
        <v>67.139023280433108</v>
      </c>
      <c r="D16" s="114">
        <v>144600</v>
      </c>
      <c r="E16" s="114">
        <v>144435</v>
      </c>
      <c r="F16" s="114">
        <v>145787</v>
      </c>
      <c r="G16" s="114">
        <v>144923</v>
      </c>
      <c r="H16" s="114">
        <v>144287</v>
      </c>
      <c r="I16" s="115">
        <v>313</v>
      </c>
      <c r="J16" s="116">
        <v>0.21692876004075212</v>
      </c>
    </row>
    <row r="17" spans="1:10" s="110" customFormat="1" ht="13.5" customHeight="1" x14ac:dyDescent="0.2">
      <c r="A17" s="118"/>
      <c r="B17" s="121" t="s">
        <v>110</v>
      </c>
      <c r="C17" s="113">
        <v>20.470901780159164</v>
      </c>
      <c r="D17" s="114">
        <v>44089</v>
      </c>
      <c r="E17" s="114">
        <v>43802</v>
      </c>
      <c r="F17" s="114">
        <v>43546</v>
      </c>
      <c r="G17" s="114">
        <v>42835</v>
      </c>
      <c r="H17" s="114">
        <v>42228</v>
      </c>
      <c r="I17" s="115">
        <v>1861</v>
      </c>
      <c r="J17" s="116">
        <v>4.4070285118878472</v>
      </c>
    </row>
    <row r="18" spans="1:10" s="110" customFormat="1" ht="13.5" customHeight="1" x14ac:dyDescent="0.2">
      <c r="A18" s="120"/>
      <c r="B18" s="121" t="s">
        <v>111</v>
      </c>
      <c r="C18" s="113">
        <v>1.1408062254496829</v>
      </c>
      <c r="D18" s="114">
        <v>2457</v>
      </c>
      <c r="E18" s="114">
        <v>2443</v>
      </c>
      <c r="F18" s="114">
        <v>2386</v>
      </c>
      <c r="G18" s="114">
        <v>2352</v>
      </c>
      <c r="H18" s="114">
        <v>2257</v>
      </c>
      <c r="I18" s="115">
        <v>200</v>
      </c>
      <c r="J18" s="116">
        <v>8.8613203367301736</v>
      </c>
    </row>
    <row r="19" spans="1:10" s="110" customFormat="1" ht="13.5" customHeight="1" x14ac:dyDescent="0.2">
      <c r="A19" s="120"/>
      <c r="B19" s="121" t="s">
        <v>112</v>
      </c>
      <c r="C19" s="113">
        <v>0.31294399509690118</v>
      </c>
      <c r="D19" s="114">
        <v>674</v>
      </c>
      <c r="E19" s="114">
        <v>645</v>
      </c>
      <c r="F19" s="114">
        <v>659</v>
      </c>
      <c r="G19" s="114">
        <v>591</v>
      </c>
      <c r="H19" s="114">
        <v>570</v>
      </c>
      <c r="I19" s="115">
        <v>104</v>
      </c>
      <c r="J19" s="116">
        <v>18.245614035087719</v>
      </c>
    </row>
    <row r="20" spans="1:10" s="110" customFormat="1" ht="13.5" customHeight="1" x14ac:dyDescent="0.2">
      <c r="A20" s="118" t="s">
        <v>113</v>
      </c>
      <c r="B20" s="122" t="s">
        <v>114</v>
      </c>
      <c r="C20" s="113">
        <v>68.307688021766793</v>
      </c>
      <c r="D20" s="114">
        <v>147117</v>
      </c>
      <c r="E20" s="114">
        <v>147537</v>
      </c>
      <c r="F20" s="114">
        <v>149617</v>
      </c>
      <c r="G20" s="114">
        <v>146796</v>
      </c>
      <c r="H20" s="114">
        <v>146433</v>
      </c>
      <c r="I20" s="115">
        <v>684</v>
      </c>
      <c r="J20" s="116">
        <v>0.46710782405605294</v>
      </c>
    </row>
    <row r="21" spans="1:10" s="110" customFormat="1" ht="13.5" customHeight="1" x14ac:dyDescent="0.2">
      <c r="A21" s="120"/>
      <c r="B21" s="122" t="s">
        <v>115</v>
      </c>
      <c r="C21" s="113">
        <v>31.692311978233214</v>
      </c>
      <c r="D21" s="114">
        <v>68257</v>
      </c>
      <c r="E21" s="114">
        <v>68038</v>
      </c>
      <c r="F21" s="114">
        <v>67656</v>
      </c>
      <c r="G21" s="114">
        <v>67273</v>
      </c>
      <c r="H21" s="114">
        <v>66786</v>
      </c>
      <c r="I21" s="115">
        <v>1471</v>
      </c>
      <c r="J21" s="116">
        <v>2.2025574222142366</v>
      </c>
    </row>
    <row r="22" spans="1:10" s="110" customFormat="1" ht="13.5" customHeight="1" x14ac:dyDescent="0.2">
      <c r="A22" s="118" t="s">
        <v>113</v>
      </c>
      <c r="B22" s="122" t="s">
        <v>116</v>
      </c>
      <c r="C22" s="113">
        <v>90.233268639668665</v>
      </c>
      <c r="D22" s="114">
        <v>194339</v>
      </c>
      <c r="E22" s="114">
        <v>195113</v>
      </c>
      <c r="F22" s="114">
        <v>196153</v>
      </c>
      <c r="G22" s="114">
        <v>193592</v>
      </c>
      <c r="H22" s="114">
        <v>193464</v>
      </c>
      <c r="I22" s="115">
        <v>875</v>
      </c>
      <c r="J22" s="116">
        <v>0.45228052764338583</v>
      </c>
    </row>
    <row r="23" spans="1:10" s="110" customFormat="1" ht="13.5" customHeight="1" x14ac:dyDescent="0.2">
      <c r="A23" s="123"/>
      <c r="B23" s="124" t="s">
        <v>117</v>
      </c>
      <c r="C23" s="125">
        <v>9.7481590164086658</v>
      </c>
      <c r="D23" s="114">
        <v>20995</v>
      </c>
      <c r="E23" s="114">
        <v>20422</v>
      </c>
      <c r="F23" s="114">
        <v>21076</v>
      </c>
      <c r="G23" s="114">
        <v>20435</v>
      </c>
      <c r="H23" s="114">
        <v>19709</v>
      </c>
      <c r="I23" s="115">
        <v>1286</v>
      </c>
      <c r="J23" s="116">
        <v>6.5249378456542697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53738</v>
      </c>
      <c r="E26" s="114">
        <v>55873</v>
      </c>
      <c r="F26" s="114">
        <v>55756</v>
      </c>
      <c r="G26" s="114">
        <v>56634</v>
      </c>
      <c r="H26" s="140">
        <v>55256</v>
      </c>
      <c r="I26" s="115">
        <v>-1518</v>
      </c>
      <c r="J26" s="116">
        <v>-2.7472129723468943</v>
      </c>
    </row>
    <row r="27" spans="1:10" s="110" customFormat="1" ht="13.5" customHeight="1" x14ac:dyDescent="0.2">
      <c r="A27" s="118" t="s">
        <v>105</v>
      </c>
      <c r="B27" s="119" t="s">
        <v>106</v>
      </c>
      <c r="C27" s="113">
        <v>40.046149838103389</v>
      </c>
      <c r="D27" s="115">
        <v>21520</v>
      </c>
      <c r="E27" s="114">
        <v>22211</v>
      </c>
      <c r="F27" s="114">
        <v>22233</v>
      </c>
      <c r="G27" s="114">
        <v>22498</v>
      </c>
      <c r="H27" s="140">
        <v>21944</v>
      </c>
      <c r="I27" s="115">
        <v>-424</v>
      </c>
      <c r="J27" s="116">
        <v>-1.9321910317170981</v>
      </c>
    </row>
    <row r="28" spans="1:10" s="110" customFormat="1" ht="13.5" customHeight="1" x14ac:dyDescent="0.2">
      <c r="A28" s="120"/>
      <c r="B28" s="119" t="s">
        <v>107</v>
      </c>
      <c r="C28" s="113">
        <v>59.953850161896611</v>
      </c>
      <c r="D28" s="115">
        <v>32218</v>
      </c>
      <c r="E28" s="114">
        <v>33662</v>
      </c>
      <c r="F28" s="114">
        <v>33523</v>
      </c>
      <c r="G28" s="114">
        <v>34136</v>
      </c>
      <c r="H28" s="140">
        <v>33312</v>
      </c>
      <c r="I28" s="115">
        <v>-1094</v>
      </c>
      <c r="J28" s="116">
        <v>-3.2841018251681078</v>
      </c>
    </row>
    <row r="29" spans="1:10" s="110" customFormat="1" ht="13.5" customHeight="1" x14ac:dyDescent="0.2">
      <c r="A29" s="118" t="s">
        <v>105</v>
      </c>
      <c r="B29" s="121" t="s">
        <v>108</v>
      </c>
      <c r="C29" s="113">
        <v>18.409691466001711</v>
      </c>
      <c r="D29" s="115">
        <v>9893</v>
      </c>
      <c r="E29" s="114">
        <v>10760</v>
      </c>
      <c r="F29" s="114">
        <v>10499</v>
      </c>
      <c r="G29" s="114">
        <v>11108</v>
      </c>
      <c r="H29" s="140">
        <v>10377</v>
      </c>
      <c r="I29" s="115">
        <v>-484</v>
      </c>
      <c r="J29" s="116">
        <v>-4.6641611255661557</v>
      </c>
    </row>
    <row r="30" spans="1:10" s="110" customFormat="1" ht="13.5" customHeight="1" x14ac:dyDescent="0.2">
      <c r="A30" s="118"/>
      <c r="B30" s="121" t="s">
        <v>109</v>
      </c>
      <c r="C30" s="113">
        <v>46.008411180170455</v>
      </c>
      <c r="D30" s="115">
        <v>24724</v>
      </c>
      <c r="E30" s="114">
        <v>25577</v>
      </c>
      <c r="F30" s="114">
        <v>25718</v>
      </c>
      <c r="G30" s="114">
        <v>26105</v>
      </c>
      <c r="H30" s="140">
        <v>25746</v>
      </c>
      <c r="I30" s="115">
        <v>-1022</v>
      </c>
      <c r="J30" s="116">
        <v>-3.9695486677542142</v>
      </c>
    </row>
    <row r="31" spans="1:10" s="110" customFormat="1" ht="13.5" customHeight="1" x14ac:dyDescent="0.2">
      <c r="A31" s="118"/>
      <c r="B31" s="121" t="s">
        <v>110</v>
      </c>
      <c r="C31" s="113">
        <v>18.975399158881984</v>
      </c>
      <c r="D31" s="115">
        <v>10197</v>
      </c>
      <c r="E31" s="114">
        <v>10418</v>
      </c>
      <c r="F31" s="114">
        <v>10495</v>
      </c>
      <c r="G31" s="114">
        <v>10488</v>
      </c>
      <c r="H31" s="140">
        <v>10436</v>
      </c>
      <c r="I31" s="115">
        <v>-239</v>
      </c>
      <c r="J31" s="116">
        <v>-2.2901494825603681</v>
      </c>
    </row>
    <row r="32" spans="1:10" s="110" customFormat="1" ht="13.5" customHeight="1" x14ac:dyDescent="0.2">
      <c r="A32" s="120"/>
      <c r="B32" s="121" t="s">
        <v>111</v>
      </c>
      <c r="C32" s="113">
        <v>16.60649819494585</v>
      </c>
      <c r="D32" s="115">
        <v>8924</v>
      </c>
      <c r="E32" s="114">
        <v>9118</v>
      </c>
      <c r="F32" s="114">
        <v>9044</v>
      </c>
      <c r="G32" s="114">
        <v>8933</v>
      </c>
      <c r="H32" s="140">
        <v>8697</v>
      </c>
      <c r="I32" s="115">
        <v>227</v>
      </c>
      <c r="J32" s="116">
        <v>2.6100954352075427</v>
      </c>
    </row>
    <row r="33" spans="1:10" s="110" customFormat="1" ht="13.5" customHeight="1" x14ac:dyDescent="0.2">
      <c r="A33" s="120"/>
      <c r="B33" s="121" t="s">
        <v>112</v>
      </c>
      <c r="C33" s="113">
        <v>1.572444080538911</v>
      </c>
      <c r="D33" s="115">
        <v>845</v>
      </c>
      <c r="E33" s="114">
        <v>894</v>
      </c>
      <c r="F33" s="114">
        <v>906</v>
      </c>
      <c r="G33" s="114">
        <v>805</v>
      </c>
      <c r="H33" s="140">
        <v>733</v>
      </c>
      <c r="I33" s="115">
        <v>112</v>
      </c>
      <c r="J33" s="116">
        <v>15.279672578444748</v>
      </c>
    </row>
    <row r="34" spans="1:10" s="110" customFormat="1" ht="13.5" customHeight="1" x14ac:dyDescent="0.2">
      <c r="A34" s="118" t="s">
        <v>113</v>
      </c>
      <c r="B34" s="122" t="s">
        <v>116</v>
      </c>
      <c r="C34" s="113">
        <v>91.030555658937814</v>
      </c>
      <c r="D34" s="115">
        <v>48918</v>
      </c>
      <c r="E34" s="114">
        <v>50956</v>
      </c>
      <c r="F34" s="114">
        <v>50883</v>
      </c>
      <c r="G34" s="114">
        <v>51700</v>
      </c>
      <c r="H34" s="140">
        <v>50557</v>
      </c>
      <c r="I34" s="115">
        <v>-1639</v>
      </c>
      <c r="J34" s="116">
        <v>-3.2418853966809738</v>
      </c>
    </row>
    <row r="35" spans="1:10" s="110" customFormat="1" ht="13.5" customHeight="1" x14ac:dyDescent="0.2">
      <c r="A35" s="118"/>
      <c r="B35" s="119" t="s">
        <v>117</v>
      </c>
      <c r="C35" s="113">
        <v>8.8466262235289737</v>
      </c>
      <c r="D35" s="115">
        <v>4754</v>
      </c>
      <c r="E35" s="114">
        <v>4852</v>
      </c>
      <c r="F35" s="114">
        <v>4808</v>
      </c>
      <c r="G35" s="114">
        <v>4855</v>
      </c>
      <c r="H35" s="140">
        <v>4627</v>
      </c>
      <c r="I35" s="115">
        <v>127</v>
      </c>
      <c r="J35" s="116">
        <v>2.7447590231251349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32200</v>
      </c>
      <c r="E37" s="114">
        <v>33639</v>
      </c>
      <c r="F37" s="114">
        <v>33303</v>
      </c>
      <c r="G37" s="114">
        <v>34527</v>
      </c>
      <c r="H37" s="140">
        <v>33690</v>
      </c>
      <c r="I37" s="115">
        <v>-1490</v>
      </c>
      <c r="J37" s="116">
        <v>-4.4226773523300684</v>
      </c>
    </row>
    <row r="38" spans="1:10" s="110" customFormat="1" ht="13.5" customHeight="1" x14ac:dyDescent="0.2">
      <c r="A38" s="118" t="s">
        <v>105</v>
      </c>
      <c r="B38" s="119" t="s">
        <v>106</v>
      </c>
      <c r="C38" s="113">
        <v>38.316770186335404</v>
      </c>
      <c r="D38" s="115">
        <v>12338</v>
      </c>
      <c r="E38" s="114">
        <v>12786</v>
      </c>
      <c r="F38" s="114">
        <v>12630</v>
      </c>
      <c r="G38" s="114">
        <v>13127</v>
      </c>
      <c r="H38" s="140">
        <v>12771</v>
      </c>
      <c r="I38" s="115">
        <v>-433</v>
      </c>
      <c r="J38" s="116">
        <v>-3.3904940881685066</v>
      </c>
    </row>
    <row r="39" spans="1:10" s="110" customFormat="1" ht="13.5" customHeight="1" x14ac:dyDescent="0.2">
      <c r="A39" s="120"/>
      <c r="B39" s="119" t="s">
        <v>107</v>
      </c>
      <c r="C39" s="113">
        <v>61.683229813664596</v>
      </c>
      <c r="D39" s="115">
        <v>19862</v>
      </c>
      <c r="E39" s="114">
        <v>20853</v>
      </c>
      <c r="F39" s="114">
        <v>20673</v>
      </c>
      <c r="G39" s="114">
        <v>21400</v>
      </c>
      <c r="H39" s="140">
        <v>20919</v>
      </c>
      <c r="I39" s="115">
        <v>-1057</v>
      </c>
      <c r="J39" s="116">
        <v>-5.0528227926765146</v>
      </c>
    </row>
    <row r="40" spans="1:10" s="110" customFormat="1" ht="13.5" customHeight="1" x14ac:dyDescent="0.2">
      <c r="A40" s="118" t="s">
        <v>105</v>
      </c>
      <c r="B40" s="121" t="s">
        <v>108</v>
      </c>
      <c r="C40" s="113">
        <v>23.58385093167702</v>
      </c>
      <c r="D40" s="115">
        <v>7594</v>
      </c>
      <c r="E40" s="114">
        <v>8319</v>
      </c>
      <c r="F40" s="114">
        <v>7964</v>
      </c>
      <c r="G40" s="114">
        <v>8797</v>
      </c>
      <c r="H40" s="140">
        <v>8101</v>
      </c>
      <c r="I40" s="115">
        <v>-507</v>
      </c>
      <c r="J40" s="116">
        <v>-6.258486606591779</v>
      </c>
    </row>
    <row r="41" spans="1:10" s="110" customFormat="1" ht="13.5" customHeight="1" x14ac:dyDescent="0.2">
      <c r="A41" s="118"/>
      <c r="B41" s="121" t="s">
        <v>109</v>
      </c>
      <c r="C41" s="113">
        <v>30.021739130434781</v>
      </c>
      <c r="D41" s="115">
        <v>9667</v>
      </c>
      <c r="E41" s="114">
        <v>10072</v>
      </c>
      <c r="F41" s="114">
        <v>10068</v>
      </c>
      <c r="G41" s="114">
        <v>10515</v>
      </c>
      <c r="H41" s="140">
        <v>10517</v>
      </c>
      <c r="I41" s="115">
        <v>-850</v>
      </c>
      <c r="J41" s="116">
        <v>-8.0821527051440523</v>
      </c>
    </row>
    <row r="42" spans="1:10" s="110" customFormat="1" ht="13.5" customHeight="1" x14ac:dyDescent="0.2">
      <c r="A42" s="118"/>
      <c r="B42" s="121" t="s">
        <v>110</v>
      </c>
      <c r="C42" s="113">
        <v>19.428571428571427</v>
      </c>
      <c r="D42" s="115">
        <v>6256</v>
      </c>
      <c r="E42" s="114">
        <v>6391</v>
      </c>
      <c r="F42" s="114">
        <v>6489</v>
      </c>
      <c r="G42" s="114">
        <v>6545</v>
      </c>
      <c r="H42" s="140">
        <v>6622</v>
      </c>
      <c r="I42" s="115">
        <v>-366</v>
      </c>
      <c r="J42" s="116">
        <v>-5.5270311084264572</v>
      </c>
    </row>
    <row r="43" spans="1:10" s="110" customFormat="1" ht="13.5" customHeight="1" x14ac:dyDescent="0.2">
      <c r="A43" s="120"/>
      <c r="B43" s="121" t="s">
        <v>111</v>
      </c>
      <c r="C43" s="113">
        <v>26.965838509316772</v>
      </c>
      <c r="D43" s="115">
        <v>8683</v>
      </c>
      <c r="E43" s="114">
        <v>8857</v>
      </c>
      <c r="F43" s="114">
        <v>8782</v>
      </c>
      <c r="G43" s="114">
        <v>8670</v>
      </c>
      <c r="H43" s="140">
        <v>8450</v>
      </c>
      <c r="I43" s="115">
        <v>233</v>
      </c>
      <c r="J43" s="116">
        <v>2.7573964497041419</v>
      </c>
    </row>
    <row r="44" spans="1:10" s="110" customFormat="1" ht="13.5" customHeight="1" x14ac:dyDescent="0.2">
      <c r="A44" s="120"/>
      <c r="B44" s="121" t="s">
        <v>112</v>
      </c>
      <c r="C44" s="113">
        <v>2.4534161490683228</v>
      </c>
      <c r="D44" s="115">
        <v>790</v>
      </c>
      <c r="E44" s="114">
        <v>836</v>
      </c>
      <c r="F44" s="114">
        <v>844</v>
      </c>
      <c r="G44" s="114">
        <v>743</v>
      </c>
      <c r="H44" s="140">
        <v>672</v>
      </c>
      <c r="I44" s="115">
        <v>118</v>
      </c>
      <c r="J44" s="116">
        <v>17.55952380952381</v>
      </c>
    </row>
    <row r="45" spans="1:10" s="110" customFormat="1" ht="13.5" customHeight="1" x14ac:dyDescent="0.2">
      <c r="A45" s="118" t="s">
        <v>113</v>
      </c>
      <c r="B45" s="122" t="s">
        <v>116</v>
      </c>
      <c r="C45" s="113">
        <v>92.245341614906835</v>
      </c>
      <c r="D45" s="115">
        <v>29703</v>
      </c>
      <c r="E45" s="114">
        <v>31070</v>
      </c>
      <c r="F45" s="114">
        <v>30772</v>
      </c>
      <c r="G45" s="114">
        <v>31853</v>
      </c>
      <c r="H45" s="140">
        <v>31102</v>
      </c>
      <c r="I45" s="115">
        <v>-1399</v>
      </c>
      <c r="J45" s="116">
        <v>-4.4981030158832231</v>
      </c>
    </row>
    <row r="46" spans="1:10" s="110" customFormat="1" ht="13.5" customHeight="1" x14ac:dyDescent="0.2">
      <c r="A46" s="118"/>
      <c r="B46" s="119" t="s">
        <v>117</v>
      </c>
      <c r="C46" s="113">
        <v>7.5527950310559007</v>
      </c>
      <c r="D46" s="115">
        <v>2432</v>
      </c>
      <c r="E46" s="114">
        <v>2506</v>
      </c>
      <c r="F46" s="114">
        <v>2467</v>
      </c>
      <c r="G46" s="114">
        <v>2595</v>
      </c>
      <c r="H46" s="140">
        <v>2516</v>
      </c>
      <c r="I46" s="115">
        <v>-84</v>
      </c>
      <c r="J46" s="116">
        <v>-3.3386327503974562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21538</v>
      </c>
      <c r="E48" s="114">
        <v>22234</v>
      </c>
      <c r="F48" s="114">
        <v>22453</v>
      </c>
      <c r="G48" s="114">
        <v>22107</v>
      </c>
      <c r="H48" s="140">
        <v>21566</v>
      </c>
      <c r="I48" s="115">
        <v>-28</v>
      </c>
      <c r="J48" s="116">
        <v>-0.12983399795975145</v>
      </c>
    </row>
    <row r="49" spans="1:12" s="110" customFormat="1" ht="13.5" customHeight="1" x14ac:dyDescent="0.2">
      <c r="A49" s="118" t="s">
        <v>105</v>
      </c>
      <c r="B49" s="119" t="s">
        <v>106</v>
      </c>
      <c r="C49" s="113">
        <v>42.631627820596158</v>
      </c>
      <c r="D49" s="115">
        <v>9182</v>
      </c>
      <c r="E49" s="114">
        <v>9425</v>
      </c>
      <c r="F49" s="114">
        <v>9603</v>
      </c>
      <c r="G49" s="114">
        <v>9371</v>
      </c>
      <c r="H49" s="140">
        <v>9173</v>
      </c>
      <c r="I49" s="115">
        <v>9</v>
      </c>
      <c r="J49" s="116">
        <v>9.811403030633381E-2</v>
      </c>
    </row>
    <row r="50" spans="1:12" s="110" customFormat="1" ht="13.5" customHeight="1" x14ac:dyDescent="0.2">
      <c r="A50" s="120"/>
      <c r="B50" s="119" t="s">
        <v>107</v>
      </c>
      <c r="C50" s="113">
        <v>57.368372179403842</v>
      </c>
      <c r="D50" s="115">
        <v>12356</v>
      </c>
      <c r="E50" s="114">
        <v>12809</v>
      </c>
      <c r="F50" s="114">
        <v>12850</v>
      </c>
      <c r="G50" s="114">
        <v>12736</v>
      </c>
      <c r="H50" s="140">
        <v>12393</v>
      </c>
      <c r="I50" s="115">
        <v>-37</v>
      </c>
      <c r="J50" s="116">
        <v>-0.29855563624626807</v>
      </c>
    </row>
    <row r="51" spans="1:12" s="110" customFormat="1" ht="13.5" customHeight="1" x14ac:dyDescent="0.2">
      <c r="A51" s="118" t="s">
        <v>105</v>
      </c>
      <c r="B51" s="121" t="s">
        <v>108</v>
      </c>
      <c r="C51" s="113">
        <v>10.674157303370787</v>
      </c>
      <c r="D51" s="115">
        <v>2299</v>
      </c>
      <c r="E51" s="114">
        <v>2441</v>
      </c>
      <c r="F51" s="114">
        <v>2535</v>
      </c>
      <c r="G51" s="114">
        <v>2311</v>
      </c>
      <c r="H51" s="140">
        <v>2276</v>
      </c>
      <c r="I51" s="115">
        <v>23</v>
      </c>
      <c r="J51" s="116">
        <v>1.0105448154657293</v>
      </c>
    </row>
    <row r="52" spans="1:12" s="110" customFormat="1" ht="13.5" customHeight="1" x14ac:dyDescent="0.2">
      <c r="A52" s="118"/>
      <c r="B52" s="121" t="s">
        <v>109</v>
      </c>
      <c r="C52" s="113">
        <v>69.908998049958214</v>
      </c>
      <c r="D52" s="115">
        <v>15057</v>
      </c>
      <c r="E52" s="114">
        <v>15505</v>
      </c>
      <c r="F52" s="114">
        <v>15650</v>
      </c>
      <c r="G52" s="114">
        <v>15590</v>
      </c>
      <c r="H52" s="140">
        <v>15229</v>
      </c>
      <c r="I52" s="115">
        <v>-172</v>
      </c>
      <c r="J52" s="116">
        <v>-1.129424125024624</v>
      </c>
    </row>
    <row r="53" spans="1:12" s="110" customFormat="1" ht="13.5" customHeight="1" x14ac:dyDescent="0.2">
      <c r="A53" s="118"/>
      <c r="B53" s="121" t="s">
        <v>110</v>
      </c>
      <c r="C53" s="113">
        <v>18.297892097687807</v>
      </c>
      <c r="D53" s="115">
        <v>3941</v>
      </c>
      <c r="E53" s="114">
        <v>4027</v>
      </c>
      <c r="F53" s="114">
        <v>4006</v>
      </c>
      <c r="G53" s="114">
        <v>3943</v>
      </c>
      <c r="H53" s="140">
        <v>3814</v>
      </c>
      <c r="I53" s="115">
        <v>127</v>
      </c>
      <c r="J53" s="116">
        <v>3.3298374410068168</v>
      </c>
    </row>
    <row r="54" spans="1:12" s="110" customFormat="1" ht="13.5" customHeight="1" x14ac:dyDescent="0.2">
      <c r="A54" s="120"/>
      <c r="B54" s="121" t="s">
        <v>111</v>
      </c>
      <c r="C54" s="113">
        <v>1.1189525489831924</v>
      </c>
      <c r="D54" s="115">
        <v>241</v>
      </c>
      <c r="E54" s="114">
        <v>261</v>
      </c>
      <c r="F54" s="114">
        <v>262</v>
      </c>
      <c r="G54" s="114">
        <v>263</v>
      </c>
      <c r="H54" s="140">
        <v>247</v>
      </c>
      <c r="I54" s="115">
        <v>-6</v>
      </c>
      <c r="J54" s="116">
        <v>-2.42914979757085</v>
      </c>
    </row>
    <row r="55" spans="1:12" s="110" customFormat="1" ht="13.5" customHeight="1" x14ac:dyDescent="0.2">
      <c r="A55" s="120"/>
      <c r="B55" s="121" t="s">
        <v>112</v>
      </c>
      <c r="C55" s="113">
        <v>0.25536261491317669</v>
      </c>
      <c r="D55" s="115">
        <v>55</v>
      </c>
      <c r="E55" s="114">
        <v>58</v>
      </c>
      <c r="F55" s="114">
        <v>62</v>
      </c>
      <c r="G55" s="114">
        <v>62</v>
      </c>
      <c r="H55" s="140">
        <v>61</v>
      </c>
      <c r="I55" s="115">
        <v>-6</v>
      </c>
      <c r="J55" s="116">
        <v>-9.8360655737704921</v>
      </c>
    </row>
    <row r="56" spans="1:12" s="110" customFormat="1" ht="13.5" customHeight="1" x14ac:dyDescent="0.2">
      <c r="A56" s="118" t="s">
        <v>113</v>
      </c>
      <c r="B56" s="122" t="s">
        <v>116</v>
      </c>
      <c r="C56" s="113">
        <v>89.214411737394371</v>
      </c>
      <c r="D56" s="115">
        <v>19215</v>
      </c>
      <c r="E56" s="114">
        <v>19886</v>
      </c>
      <c r="F56" s="114">
        <v>20111</v>
      </c>
      <c r="G56" s="114">
        <v>19847</v>
      </c>
      <c r="H56" s="140">
        <v>19455</v>
      </c>
      <c r="I56" s="115">
        <v>-240</v>
      </c>
      <c r="J56" s="116">
        <v>-1.2336160370084812</v>
      </c>
    </row>
    <row r="57" spans="1:12" s="110" customFormat="1" ht="13.5" customHeight="1" x14ac:dyDescent="0.2">
      <c r="A57" s="142"/>
      <c r="B57" s="124" t="s">
        <v>117</v>
      </c>
      <c r="C57" s="125">
        <v>10.780945305970842</v>
      </c>
      <c r="D57" s="143">
        <v>2322</v>
      </c>
      <c r="E57" s="144">
        <v>2346</v>
      </c>
      <c r="F57" s="144">
        <v>2341</v>
      </c>
      <c r="G57" s="144">
        <v>2260</v>
      </c>
      <c r="H57" s="145">
        <v>2111</v>
      </c>
      <c r="I57" s="143">
        <v>211</v>
      </c>
      <c r="J57" s="146">
        <v>9.9952629085741354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215374</v>
      </c>
      <c r="E12" s="236">
        <v>215575</v>
      </c>
      <c r="F12" s="114">
        <v>217273</v>
      </c>
      <c r="G12" s="114">
        <v>214069</v>
      </c>
      <c r="H12" s="140">
        <v>213219</v>
      </c>
      <c r="I12" s="115">
        <v>2155</v>
      </c>
      <c r="J12" s="116">
        <v>1.0106979209169915</v>
      </c>
    </row>
    <row r="13" spans="1:15" s="110" customFormat="1" ht="12" customHeight="1" x14ac:dyDescent="0.2">
      <c r="A13" s="118" t="s">
        <v>105</v>
      </c>
      <c r="B13" s="119" t="s">
        <v>106</v>
      </c>
      <c r="C13" s="113">
        <v>52.343365494442224</v>
      </c>
      <c r="D13" s="115">
        <v>112734</v>
      </c>
      <c r="E13" s="114">
        <v>112633</v>
      </c>
      <c r="F13" s="114">
        <v>114132</v>
      </c>
      <c r="G13" s="114">
        <v>112014</v>
      </c>
      <c r="H13" s="140">
        <v>111402</v>
      </c>
      <c r="I13" s="115">
        <v>1332</v>
      </c>
      <c r="J13" s="116">
        <v>1.1956697366295039</v>
      </c>
    </row>
    <row r="14" spans="1:15" s="110" customFormat="1" ht="12" customHeight="1" x14ac:dyDescent="0.2">
      <c r="A14" s="118"/>
      <c r="B14" s="119" t="s">
        <v>107</v>
      </c>
      <c r="C14" s="113">
        <v>47.656634505557776</v>
      </c>
      <c r="D14" s="115">
        <v>102640</v>
      </c>
      <c r="E14" s="114">
        <v>102942</v>
      </c>
      <c r="F14" s="114">
        <v>103141</v>
      </c>
      <c r="G14" s="114">
        <v>102055</v>
      </c>
      <c r="H14" s="140">
        <v>101817</v>
      </c>
      <c r="I14" s="115">
        <v>823</v>
      </c>
      <c r="J14" s="116">
        <v>0.80831295363249756</v>
      </c>
    </row>
    <row r="15" spans="1:15" s="110" customFormat="1" ht="12" customHeight="1" x14ac:dyDescent="0.2">
      <c r="A15" s="118" t="s">
        <v>105</v>
      </c>
      <c r="B15" s="121" t="s">
        <v>108</v>
      </c>
      <c r="C15" s="113">
        <v>11.249268713958045</v>
      </c>
      <c r="D15" s="115">
        <v>24228</v>
      </c>
      <c r="E15" s="114">
        <v>24895</v>
      </c>
      <c r="F15" s="114">
        <v>25554</v>
      </c>
      <c r="G15" s="114">
        <v>23959</v>
      </c>
      <c r="H15" s="140">
        <v>24447</v>
      </c>
      <c r="I15" s="115">
        <v>-219</v>
      </c>
      <c r="J15" s="116">
        <v>-0.89581543747699099</v>
      </c>
    </row>
    <row r="16" spans="1:15" s="110" customFormat="1" ht="12" customHeight="1" x14ac:dyDescent="0.2">
      <c r="A16" s="118"/>
      <c r="B16" s="121" t="s">
        <v>109</v>
      </c>
      <c r="C16" s="113">
        <v>67.139023280433108</v>
      </c>
      <c r="D16" s="115">
        <v>144600</v>
      </c>
      <c r="E16" s="114">
        <v>144435</v>
      </c>
      <c r="F16" s="114">
        <v>145787</v>
      </c>
      <c r="G16" s="114">
        <v>144923</v>
      </c>
      <c r="H16" s="140">
        <v>144287</v>
      </c>
      <c r="I16" s="115">
        <v>313</v>
      </c>
      <c r="J16" s="116">
        <v>0.21692876004075212</v>
      </c>
    </row>
    <row r="17" spans="1:10" s="110" customFormat="1" ht="12" customHeight="1" x14ac:dyDescent="0.2">
      <c r="A17" s="118"/>
      <c r="B17" s="121" t="s">
        <v>110</v>
      </c>
      <c r="C17" s="113">
        <v>20.470901780159164</v>
      </c>
      <c r="D17" s="115">
        <v>44089</v>
      </c>
      <c r="E17" s="114">
        <v>43802</v>
      </c>
      <c r="F17" s="114">
        <v>43546</v>
      </c>
      <c r="G17" s="114">
        <v>42835</v>
      </c>
      <c r="H17" s="140">
        <v>42228</v>
      </c>
      <c r="I17" s="115">
        <v>1861</v>
      </c>
      <c r="J17" s="116">
        <v>4.4070285118878472</v>
      </c>
    </row>
    <row r="18" spans="1:10" s="110" customFormat="1" ht="12" customHeight="1" x14ac:dyDescent="0.2">
      <c r="A18" s="120"/>
      <c r="B18" s="121" t="s">
        <v>111</v>
      </c>
      <c r="C18" s="113">
        <v>1.1408062254496829</v>
      </c>
      <c r="D18" s="115">
        <v>2457</v>
      </c>
      <c r="E18" s="114">
        <v>2443</v>
      </c>
      <c r="F18" s="114">
        <v>2386</v>
      </c>
      <c r="G18" s="114">
        <v>2352</v>
      </c>
      <c r="H18" s="140">
        <v>2257</v>
      </c>
      <c r="I18" s="115">
        <v>200</v>
      </c>
      <c r="J18" s="116">
        <v>8.8613203367301736</v>
      </c>
    </row>
    <row r="19" spans="1:10" s="110" customFormat="1" ht="12" customHeight="1" x14ac:dyDescent="0.2">
      <c r="A19" s="120"/>
      <c r="B19" s="121" t="s">
        <v>112</v>
      </c>
      <c r="C19" s="113">
        <v>0.31294399509690118</v>
      </c>
      <c r="D19" s="115">
        <v>674</v>
      </c>
      <c r="E19" s="114">
        <v>645</v>
      </c>
      <c r="F19" s="114">
        <v>659</v>
      </c>
      <c r="G19" s="114">
        <v>591</v>
      </c>
      <c r="H19" s="140">
        <v>570</v>
      </c>
      <c r="I19" s="115">
        <v>104</v>
      </c>
      <c r="J19" s="116">
        <v>18.245614035087719</v>
      </c>
    </row>
    <row r="20" spans="1:10" s="110" customFormat="1" ht="12" customHeight="1" x14ac:dyDescent="0.2">
      <c r="A20" s="118" t="s">
        <v>113</v>
      </c>
      <c r="B20" s="119" t="s">
        <v>181</v>
      </c>
      <c r="C20" s="113">
        <v>68.307688021766793</v>
      </c>
      <c r="D20" s="115">
        <v>147117</v>
      </c>
      <c r="E20" s="114">
        <v>147537</v>
      </c>
      <c r="F20" s="114">
        <v>149617</v>
      </c>
      <c r="G20" s="114">
        <v>146796</v>
      </c>
      <c r="H20" s="140">
        <v>146433</v>
      </c>
      <c r="I20" s="115">
        <v>684</v>
      </c>
      <c r="J20" s="116">
        <v>0.46710782405605294</v>
      </c>
    </row>
    <row r="21" spans="1:10" s="110" customFormat="1" ht="12" customHeight="1" x14ac:dyDescent="0.2">
      <c r="A21" s="118"/>
      <c r="B21" s="119" t="s">
        <v>182</v>
      </c>
      <c r="C21" s="113">
        <v>31.692311978233214</v>
      </c>
      <c r="D21" s="115">
        <v>68257</v>
      </c>
      <c r="E21" s="114">
        <v>68038</v>
      </c>
      <c r="F21" s="114">
        <v>67656</v>
      </c>
      <c r="G21" s="114">
        <v>67273</v>
      </c>
      <c r="H21" s="140">
        <v>66786</v>
      </c>
      <c r="I21" s="115">
        <v>1471</v>
      </c>
      <c r="J21" s="116">
        <v>2.2025574222142366</v>
      </c>
    </row>
    <row r="22" spans="1:10" s="110" customFormat="1" ht="12" customHeight="1" x14ac:dyDescent="0.2">
      <c r="A22" s="118" t="s">
        <v>113</v>
      </c>
      <c r="B22" s="119" t="s">
        <v>116</v>
      </c>
      <c r="C22" s="113">
        <v>90.233268639668665</v>
      </c>
      <c r="D22" s="115">
        <v>194339</v>
      </c>
      <c r="E22" s="114">
        <v>195113</v>
      </c>
      <c r="F22" s="114">
        <v>196153</v>
      </c>
      <c r="G22" s="114">
        <v>193592</v>
      </c>
      <c r="H22" s="140">
        <v>193464</v>
      </c>
      <c r="I22" s="115">
        <v>875</v>
      </c>
      <c r="J22" s="116">
        <v>0.45228052764338583</v>
      </c>
    </row>
    <row r="23" spans="1:10" s="110" customFormat="1" ht="12" customHeight="1" x14ac:dyDescent="0.2">
      <c r="A23" s="118"/>
      <c r="B23" s="119" t="s">
        <v>117</v>
      </c>
      <c r="C23" s="113">
        <v>9.7481590164086658</v>
      </c>
      <c r="D23" s="115">
        <v>20995</v>
      </c>
      <c r="E23" s="114">
        <v>20422</v>
      </c>
      <c r="F23" s="114">
        <v>21076</v>
      </c>
      <c r="G23" s="114">
        <v>20435</v>
      </c>
      <c r="H23" s="140">
        <v>19709</v>
      </c>
      <c r="I23" s="115">
        <v>1286</v>
      </c>
      <c r="J23" s="116">
        <v>6.5249378456542697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215047</v>
      </c>
      <c r="E64" s="236">
        <v>215209</v>
      </c>
      <c r="F64" s="236">
        <v>216837</v>
      </c>
      <c r="G64" s="236">
        <v>214637</v>
      </c>
      <c r="H64" s="140">
        <v>213633</v>
      </c>
      <c r="I64" s="115">
        <v>1414</v>
      </c>
      <c r="J64" s="116">
        <v>0.66188276155837344</v>
      </c>
    </row>
    <row r="65" spans="1:12" s="110" customFormat="1" ht="12" customHeight="1" x14ac:dyDescent="0.2">
      <c r="A65" s="118" t="s">
        <v>105</v>
      </c>
      <c r="B65" s="119" t="s">
        <v>106</v>
      </c>
      <c r="C65" s="113">
        <v>52.914479160369595</v>
      </c>
      <c r="D65" s="235">
        <v>113791</v>
      </c>
      <c r="E65" s="236">
        <v>113715</v>
      </c>
      <c r="F65" s="236">
        <v>115149</v>
      </c>
      <c r="G65" s="236">
        <v>113790</v>
      </c>
      <c r="H65" s="140">
        <v>113151</v>
      </c>
      <c r="I65" s="115">
        <v>640</v>
      </c>
      <c r="J65" s="116">
        <v>0.56561585845463147</v>
      </c>
    </row>
    <row r="66" spans="1:12" s="110" customFormat="1" ht="12" customHeight="1" x14ac:dyDescent="0.2">
      <c r="A66" s="118"/>
      <c r="B66" s="119" t="s">
        <v>107</v>
      </c>
      <c r="C66" s="113">
        <v>47.085520839630405</v>
      </c>
      <c r="D66" s="235">
        <v>101256</v>
      </c>
      <c r="E66" s="236">
        <v>101494</v>
      </c>
      <c r="F66" s="236">
        <v>101688</v>
      </c>
      <c r="G66" s="236">
        <v>100847</v>
      </c>
      <c r="H66" s="140">
        <v>100482</v>
      </c>
      <c r="I66" s="115">
        <v>774</v>
      </c>
      <c r="J66" s="116">
        <v>0.77028721562070823</v>
      </c>
    </row>
    <row r="67" spans="1:12" s="110" customFormat="1" ht="12" customHeight="1" x14ac:dyDescent="0.2">
      <c r="A67" s="118" t="s">
        <v>105</v>
      </c>
      <c r="B67" s="121" t="s">
        <v>108</v>
      </c>
      <c r="C67" s="113">
        <v>11.105944281947668</v>
      </c>
      <c r="D67" s="235">
        <v>23883</v>
      </c>
      <c r="E67" s="236">
        <v>24519</v>
      </c>
      <c r="F67" s="236">
        <v>25230</v>
      </c>
      <c r="G67" s="236">
        <v>23690</v>
      </c>
      <c r="H67" s="140">
        <v>24156</v>
      </c>
      <c r="I67" s="115">
        <v>-273</v>
      </c>
      <c r="J67" s="116">
        <v>-1.130153999006458</v>
      </c>
    </row>
    <row r="68" spans="1:12" s="110" customFormat="1" ht="12" customHeight="1" x14ac:dyDescent="0.2">
      <c r="A68" s="118"/>
      <c r="B68" s="121" t="s">
        <v>109</v>
      </c>
      <c r="C68" s="113">
        <v>67.408054983329222</v>
      </c>
      <c r="D68" s="235">
        <v>144959</v>
      </c>
      <c r="E68" s="236">
        <v>144826</v>
      </c>
      <c r="F68" s="236">
        <v>146026</v>
      </c>
      <c r="G68" s="236">
        <v>146055</v>
      </c>
      <c r="H68" s="140">
        <v>145312</v>
      </c>
      <c r="I68" s="115">
        <v>-353</v>
      </c>
      <c r="J68" s="116">
        <v>-0.24292556705571461</v>
      </c>
    </row>
    <row r="69" spans="1:12" s="110" customFormat="1" ht="12" customHeight="1" x14ac:dyDescent="0.2">
      <c r="A69" s="118"/>
      <c r="B69" s="121" t="s">
        <v>110</v>
      </c>
      <c r="C69" s="113">
        <v>20.387171176533503</v>
      </c>
      <c r="D69" s="235">
        <v>43842</v>
      </c>
      <c r="E69" s="236">
        <v>43504</v>
      </c>
      <c r="F69" s="236">
        <v>43269</v>
      </c>
      <c r="G69" s="236">
        <v>42621</v>
      </c>
      <c r="H69" s="140">
        <v>42000</v>
      </c>
      <c r="I69" s="115">
        <v>1842</v>
      </c>
      <c r="J69" s="116">
        <v>4.3857142857142861</v>
      </c>
    </row>
    <row r="70" spans="1:12" s="110" customFormat="1" ht="12" customHeight="1" x14ac:dyDescent="0.2">
      <c r="A70" s="120"/>
      <c r="B70" s="121" t="s">
        <v>111</v>
      </c>
      <c r="C70" s="113">
        <v>1.098829558189605</v>
      </c>
      <c r="D70" s="235">
        <v>2363</v>
      </c>
      <c r="E70" s="236">
        <v>2360</v>
      </c>
      <c r="F70" s="236">
        <v>2312</v>
      </c>
      <c r="G70" s="236">
        <v>2271</v>
      </c>
      <c r="H70" s="140">
        <v>2165</v>
      </c>
      <c r="I70" s="115">
        <v>198</v>
      </c>
      <c r="J70" s="116">
        <v>9.1454965357967666</v>
      </c>
    </row>
    <row r="71" spans="1:12" s="110" customFormat="1" ht="12" customHeight="1" x14ac:dyDescent="0.2">
      <c r="A71" s="120"/>
      <c r="B71" s="121" t="s">
        <v>112</v>
      </c>
      <c r="C71" s="113">
        <v>0.3069096523085651</v>
      </c>
      <c r="D71" s="235">
        <v>660</v>
      </c>
      <c r="E71" s="236">
        <v>638</v>
      </c>
      <c r="F71" s="236">
        <v>643</v>
      </c>
      <c r="G71" s="236">
        <v>565</v>
      </c>
      <c r="H71" s="140">
        <v>541</v>
      </c>
      <c r="I71" s="115">
        <v>119</v>
      </c>
      <c r="J71" s="116">
        <v>21.996303142329019</v>
      </c>
    </row>
    <row r="72" spans="1:12" s="110" customFormat="1" ht="12" customHeight="1" x14ac:dyDescent="0.2">
      <c r="A72" s="118" t="s">
        <v>113</v>
      </c>
      <c r="B72" s="119" t="s">
        <v>181</v>
      </c>
      <c r="C72" s="113">
        <v>68.873781080414986</v>
      </c>
      <c r="D72" s="235">
        <v>148111</v>
      </c>
      <c r="E72" s="236">
        <v>148495</v>
      </c>
      <c r="F72" s="236">
        <v>150428</v>
      </c>
      <c r="G72" s="236">
        <v>148488</v>
      </c>
      <c r="H72" s="140">
        <v>148089</v>
      </c>
      <c r="I72" s="115">
        <v>22</v>
      </c>
      <c r="J72" s="116">
        <v>1.4855931230543795E-2</v>
      </c>
    </row>
    <row r="73" spans="1:12" s="110" customFormat="1" ht="12" customHeight="1" x14ac:dyDescent="0.2">
      <c r="A73" s="118"/>
      <c r="B73" s="119" t="s">
        <v>182</v>
      </c>
      <c r="C73" s="113">
        <v>31.126218919585021</v>
      </c>
      <c r="D73" s="115">
        <v>66936</v>
      </c>
      <c r="E73" s="114">
        <v>66714</v>
      </c>
      <c r="F73" s="114">
        <v>66409</v>
      </c>
      <c r="G73" s="114">
        <v>66149</v>
      </c>
      <c r="H73" s="140">
        <v>65544</v>
      </c>
      <c r="I73" s="115">
        <v>1392</v>
      </c>
      <c r="J73" s="116">
        <v>2.1237641889417795</v>
      </c>
    </row>
    <row r="74" spans="1:12" s="110" customFormat="1" ht="12" customHeight="1" x14ac:dyDescent="0.2">
      <c r="A74" s="118" t="s">
        <v>113</v>
      </c>
      <c r="B74" s="119" t="s">
        <v>116</v>
      </c>
      <c r="C74" s="113">
        <v>90.503471334173454</v>
      </c>
      <c r="D74" s="115">
        <v>194625</v>
      </c>
      <c r="E74" s="114">
        <v>195375</v>
      </c>
      <c r="F74" s="114">
        <v>196393</v>
      </c>
      <c r="G74" s="114">
        <v>194792</v>
      </c>
      <c r="H74" s="140">
        <v>194466</v>
      </c>
      <c r="I74" s="115">
        <v>159</v>
      </c>
      <c r="J74" s="116">
        <v>8.1762364629292525E-2</v>
      </c>
    </row>
    <row r="75" spans="1:12" s="110" customFormat="1" ht="12" customHeight="1" x14ac:dyDescent="0.2">
      <c r="A75" s="142"/>
      <c r="B75" s="124" t="s">
        <v>117</v>
      </c>
      <c r="C75" s="125">
        <v>9.4718828907169126</v>
      </c>
      <c r="D75" s="143">
        <v>20369</v>
      </c>
      <c r="E75" s="144">
        <v>19784</v>
      </c>
      <c r="F75" s="144">
        <v>20393</v>
      </c>
      <c r="G75" s="144">
        <v>19798</v>
      </c>
      <c r="H75" s="145">
        <v>19121</v>
      </c>
      <c r="I75" s="143">
        <v>1248</v>
      </c>
      <c r="J75" s="146">
        <v>6.526855289995293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215374</v>
      </c>
      <c r="G11" s="114">
        <v>215575</v>
      </c>
      <c r="H11" s="114">
        <v>217273</v>
      </c>
      <c r="I11" s="114">
        <v>214069</v>
      </c>
      <c r="J11" s="140">
        <v>213219</v>
      </c>
      <c r="K11" s="114">
        <v>2155</v>
      </c>
      <c r="L11" s="116">
        <v>1.0106979209169915</v>
      </c>
    </row>
    <row r="12" spans="1:17" s="110" customFormat="1" ht="24.95" customHeight="1" x14ac:dyDescent="0.2">
      <c r="A12" s="604" t="s">
        <v>185</v>
      </c>
      <c r="B12" s="605"/>
      <c r="C12" s="605"/>
      <c r="D12" s="606"/>
      <c r="E12" s="113">
        <v>52.343365494442224</v>
      </c>
      <c r="F12" s="115">
        <v>112734</v>
      </c>
      <c r="G12" s="114">
        <v>112633</v>
      </c>
      <c r="H12" s="114">
        <v>114132</v>
      </c>
      <c r="I12" s="114">
        <v>112014</v>
      </c>
      <c r="J12" s="140">
        <v>111402</v>
      </c>
      <c r="K12" s="114">
        <v>1332</v>
      </c>
      <c r="L12" s="116">
        <v>1.1956697366295039</v>
      </c>
    </row>
    <row r="13" spans="1:17" s="110" customFormat="1" ht="15" customHeight="1" x14ac:dyDescent="0.2">
      <c r="A13" s="120"/>
      <c r="B13" s="612" t="s">
        <v>107</v>
      </c>
      <c r="C13" s="612"/>
      <c r="E13" s="113">
        <v>47.656634505557776</v>
      </c>
      <c r="F13" s="115">
        <v>102640</v>
      </c>
      <c r="G13" s="114">
        <v>102942</v>
      </c>
      <c r="H13" s="114">
        <v>103141</v>
      </c>
      <c r="I13" s="114">
        <v>102055</v>
      </c>
      <c r="J13" s="140">
        <v>101817</v>
      </c>
      <c r="K13" s="114">
        <v>823</v>
      </c>
      <c r="L13" s="116">
        <v>0.80831295363249756</v>
      </c>
    </row>
    <row r="14" spans="1:17" s="110" customFormat="1" ht="24.95" customHeight="1" x14ac:dyDescent="0.2">
      <c r="A14" s="604" t="s">
        <v>186</v>
      </c>
      <c r="B14" s="605"/>
      <c r="C14" s="605"/>
      <c r="D14" s="606"/>
      <c r="E14" s="113">
        <v>11.249268713958045</v>
      </c>
      <c r="F14" s="115">
        <v>24228</v>
      </c>
      <c r="G14" s="114">
        <v>24895</v>
      </c>
      <c r="H14" s="114">
        <v>25554</v>
      </c>
      <c r="I14" s="114">
        <v>23959</v>
      </c>
      <c r="J14" s="140">
        <v>24447</v>
      </c>
      <c r="K14" s="114">
        <v>-219</v>
      </c>
      <c r="L14" s="116">
        <v>-0.89581543747699099</v>
      </c>
    </row>
    <row r="15" spans="1:17" s="110" customFormat="1" ht="15" customHeight="1" x14ac:dyDescent="0.2">
      <c r="A15" s="120"/>
      <c r="B15" s="119"/>
      <c r="C15" s="258" t="s">
        <v>106</v>
      </c>
      <c r="E15" s="113">
        <v>54.44939739144791</v>
      </c>
      <c r="F15" s="115">
        <v>13192</v>
      </c>
      <c r="G15" s="114">
        <v>13579</v>
      </c>
      <c r="H15" s="114">
        <v>14084</v>
      </c>
      <c r="I15" s="114">
        <v>13073</v>
      </c>
      <c r="J15" s="140">
        <v>13289</v>
      </c>
      <c r="K15" s="114">
        <v>-97</v>
      </c>
      <c r="L15" s="116">
        <v>-0.72992700729927007</v>
      </c>
    </row>
    <row r="16" spans="1:17" s="110" customFormat="1" ht="15" customHeight="1" x14ac:dyDescent="0.2">
      <c r="A16" s="120"/>
      <c r="B16" s="119"/>
      <c r="C16" s="258" t="s">
        <v>107</v>
      </c>
      <c r="E16" s="113">
        <v>45.55060260855209</v>
      </c>
      <c r="F16" s="115">
        <v>11036</v>
      </c>
      <c r="G16" s="114">
        <v>11316</v>
      </c>
      <c r="H16" s="114">
        <v>11470</v>
      </c>
      <c r="I16" s="114">
        <v>10886</v>
      </c>
      <c r="J16" s="140">
        <v>11158</v>
      </c>
      <c r="K16" s="114">
        <v>-122</v>
      </c>
      <c r="L16" s="116">
        <v>-1.0933859114536655</v>
      </c>
    </row>
    <row r="17" spans="1:12" s="110" customFormat="1" ht="15" customHeight="1" x14ac:dyDescent="0.2">
      <c r="A17" s="120"/>
      <c r="B17" s="121" t="s">
        <v>109</v>
      </c>
      <c r="C17" s="258"/>
      <c r="E17" s="113">
        <v>67.139023280433108</v>
      </c>
      <c r="F17" s="115">
        <v>144600</v>
      </c>
      <c r="G17" s="114">
        <v>144435</v>
      </c>
      <c r="H17" s="114">
        <v>145787</v>
      </c>
      <c r="I17" s="114">
        <v>144923</v>
      </c>
      <c r="J17" s="140">
        <v>144287</v>
      </c>
      <c r="K17" s="114">
        <v>313</v>
      </c>
      <c r="L17" s="116">
        <v>0.21692876004075212</v>
      </c>
    </row>
    <row r="18" spans="1:12" s="110" customFormat="1" ht="15" customHeight="1" x14ac:dyDescent="0.2">
      <c r="A18" s="120"/>
      <c r="B18" s="119"/>
      <c r="C18" s="258" t="s">
        <v>106</v>
      </c>
      <c r="E18" s="113">
        <v>52.403872752420469</v>
      </c>
      <c r="F18" s="115">
        <v>75776</v>
      </c>
      <c r="G18" s="114">
        <v>75403</v>
      </c>
      <c r="H18" s="114">
        <v>76491</v>
      </c>
      <c r="I18" s="114">
        <v>75824</v>
      </c>
      <c r="J18" s="140">
        <v>75351</v>
      </c>
      <c r="K18" s="114">
        <v>425</v>
      </c>
      <c r="L18" s="116">
        <v>0.56402702021207418</v>
      </c>
    </row>
    <row r="19" spans="1:12" s="110" customFormat="1" ht="15" customHeight="1" x14ac:dyDescent="0.2">
      <c r="A19" s="120"/>
      <c r="B19" s="119"/>
      <c r="C19" s="258" t="s">
        <v>107</v>
      </c>
      <c r="E19" s="113">
        <v>47.596127247579531</v>
      </c>
      <c r="F19" s="115">
        <v>68824</v>
      </c>
      <c r="G19" s="114">
        <v>69032</v>
      </c>
      <c r="H19" s="114">
        <v>69296</v>
      </c>
      <c r="I19" s="114">
        <v>69099</v>
      </c>
      <c r="J19" s="140">
        <v>68936</v>
      </c>
      <c r="K19" s="114">
        <v>-112</v>
      </c>
      <c r="L19" s="116">
        <v>-0.16246953696181965</v>
      </c>
    </row>
    <row r="20" spans="1:12" s="110" customFormat="1" ht="15" customHeight="1" x14ac:dyDescent="0.2">
      <c r="A20" s="120"/>
      <c r="B20" s="121" t="s">
        <v>110</v>
      </c>
      <c r="C20" s="258"/>
      <c r="E20" s="113">
        <v>20.470901780159164</v>
      </c>
      <c r="F20" s="115">
        <v>44089</v>
      </c>
      <c r="G20" s="114">
        <v>43802</v>
      </c>
      <c r="H20" s="114">
        <v>43546</v>
      </c>
      <c r="I20" s="114">
        <v>42835</v>
      </c>
      <c r="J20" s="140">
        <v>42228</v>
      </c>
      <c r="K20" s="114">
        <v>1861</v>
      </c>
      <c r="L20" s="116">
        <v>4.4070285118878472</v>
      </c>
    </row>
    <row r="21" spans="1:12" s="110" customFormat="1" ht="15" customHeight="1" x14ac:dyDescent="0.2">
      <c r="A21" s="120"/>
      <c r="B21" s="119"/>
      <c r="C21" s="258" t="s">
        <v>106</v>
      </c>
      <c r="E21" s="113">
        <v>50.661162648279614</v>
      </c>
      <c r="F21" s="115">
        <v>22336</v>
      </c>
      <c r="G21" s="114">
        <v>22203</v>
      </c>
      <c r="H21" s="114">
        <v>22114</v>
      </c>
      <c r="I21" s="114">
        <v>21693</v>
      </c>
      <c r="J21" s="140">
        <v>21399</v>
      </c>
      <c r="K21" s="114">
        <v>937</v>
      </c>
      <c r="L21" s="116">
        <v>4.37870928548063</v>
      </c>
    </row>
    <row r="22" spans="1:12" s="110" customFormat="1" ht="15" customHeight="1" x14ac:dyDescent="0.2">
      <c r="A22" s="120"/>
      <c r="B22" s="119"/>
      <c r="C22" s="258" t="s">
        <v>107</v>
      </c>
      <c r="E22" s="113">
        <v>49.338837351720386</v>
      </c>
      <c r="F22" s="115">
        <v>21753</v>
      </c>
      <c r="G22" s="114">
        <v>21599</v>
      </c>
      <c r="H22" s="114">
        <v>21432</v>
      </c>
      <c r="I22" s="114">
        <v>21142</v>
      </c>
      <c r="J22" s="140">
        <v>20829</v>
      </c>
      <c r="K22" s="114">
        <v>924</v>
      </c>
      <c r="L22" s="116">
        <v>4.436122713524413</v>
      </c>
    </row>
    <row r="23" spans="1:12" s="110" customFormat="1" ht="15" customHeight="1" x14ac:dyDescent="0.2">
      <c r="A23" s="120"/>
      <c r="B23" s="121" t="s">
        <v>111</v>
      </c>
      <c r="C23" s="258"/>
      <c r="E23" s="113">
        <v>1.1408062254496829</v>
      </c>
      <c r="F23" s="115">
        <v>2457</v>
      </c>
      <c r="G23" s="114">
        <v>2443</v>
      </c>
      <c r="H23" s="114">
        <v>2386</v>
      </c>
      <c r="I23" s="114">
        <v>2352</v>
      </c>
      <c r="J23" s="140">
        <v>2257</v>
      </c>
      <c r="K23" s="114">
        <v>200</v>
      </c>
      <c r="L23" s="116">
        <v>8.8613203367301736</v>
      </c>
    </row>
    <row r="24" spans="1:12" s="110" customFormat="1" ht="15" customHeight="1" x14ac:dyDescent="0.2">
      <c r="A24" s="120"/>
      <c r="B24" s="119"/>
      <c r="C24" s="258" t="s">
        <v>106</v>
      </c>
      <c r="E24" s="113">
        <v>58.201058201058203</v>
      </c>
      <c r="F24" s="115">
        <v>1430</v>
      </c>
      <c r="G24" s="114">
        <v>1448</v>
      </c>
      <c r="H24" s="114">
        <v>1443</v>
      </c>
      <c r="I24" s="114">
        <v>1424</v>
      </c>
      <c r="J24" s="140">
        <v>1363</v>
      </c>
      <c r="K24" s="114">
        <v>67</v>
      </c>
      <c r="L24" s="116">
        <v>4.9156272927366107</v>
      </c>
    </row>
    <row r="25" spans="1:12" s="110" customFormat="1" ht="15" customHeight="1" x14ac:dyDescent="0.2">
      <c r="A25" s="120"/>
      <c r="B25" s="119"/>
      <c r="C25" s="258" t="s">
        <v>107</v>
      </c>
      <c r="E25" s="113">
        <v>41.798941798941797</v>
      </c>
      <c r="F25" s="115">
        <v>1027</v>
      </c>
      <c r="G25" s="114">
        <v>995</v>
      </c>
      <c r="H25" s="114">
        <v>943</v>
      </c>
      <c r="I25" s="114">
        <v>928</v>
      </c>
      <c r="J25" s="140">
        <v>894</v>
      </c>
      <c r="K25" s="114">
        <v>133</v>
      </c>
      <c r="L25" s="116">
        <v>14.87695749440716</v>
      </c>
    </row>
    <row r="26" spans="1:12" s="110" customFormat="1" ht="15" customHeight="1" x14ac:dyDescent="0.2">
      <c r="A26" s="120"/>
      <c r="C26" s="121" t="s">
        <v>187</v>
      </c>
      <c r="D26" s="110" t="s">
        <v>188</v>
      </c>
      <c r="E26" s="113">
        <v>0.31294399509690118</v>
      </c>
      <c r="F26" s="115">
        <v>674</v>
      </c>
      <c r="G26" s="114">
        <v>645</v>
      </c>
      <c r="H26" s="114">
        <v>659</v>
      </c>
      <c r="I26" s="114">
        <v>591</v>
      </c>
      <c r="J26" s="140">
        <v>570</v>
      </c>
      <c r="K26" s="114">
        <v>104</v>
      </c>
      <c r="L26" s="116">
        <v>18.245614035087719</v>
      </c>
    </row>
    <row r="27" spans="1:12" s="110" customFormat="1" ht="15" customHeight="1" x14ac:dyDescent="0.2">
      <c r="A27" s="120"/>
      <c r="B27" s="119"/>
      <c r="D27" s="259" t="s">
        <v>106</v>
      </c>
      <c r="E27" s="113">
        <v>49.406528189910979</v>
      </c>
      <c r="F27" s="115">
        <v>333</v>
      </c>
      <c r="G27" s="114">
        <v>340</v>
      </c>
      <c r="H27" s="114">
        <v>365</v>
      </c>
      <c r="I27" s="114">
        <v>319</v>
      </c>
      <c r="J27" s="140">
        <v>312</v>
      </c>
      <c r="K27" s="114">
        <v>21</v>
      </c>
      <c r="L27" s="116">
        <v>6.7307692307692308</v>
      </c>
    </row>
    <row r="28" spans="1:12" s="110" customFormat="1" ht="15" customHeight="1" x14ac:dyDescent="0.2">
      <c r="A28" s="120"/>
      <c r="B28" s="119"/>
      <c r="D28" s="259" t="s">
        <v>107</v>
      </c>
      <c r="E28" s="113">
        <v>50.593471810089021</v>
      </c>
      <c r="F28" s="115">
        <v>341</v>
      </c>
      <c r="G28" s="114">
        <v>305</v>
      </c>
      <c r="H28" s="114">
        <v>294</v>
      </c>
      <c r="I28" s="114">
        <v>272</v>
      </c>
      <c r="J28" s="140">
        <v>258</v>
      </c>
      <c r="K28" s="114">
        <v>83</v>
      </c>
      <c r="L28" s="116">
        <v>32.170542635658911</v>
      </c>
    </row>
    <row r="29" spans="1:12" s="110" customFormat="1" ht="24.95" customHeight="1" x14ac:dyDescent="0.2">
      <c r="A29" s="604" t="s">
        <v>189</v>
      </c>
      <c r="B29" s="605"/>
      <c r="C29" s="605"/>
      <c r="D29" s="606"/>
      <c r="E29" s="113">
        <v>90.233268639668665</v>
      </c>
      <c r="F29" s="115">
        <v>194339</v>
      </c>
      <c r="G29" s="114">
        <v>195113</v>
      </c>
      <c r="H29" s="114">
        <v>196153</v>
      </c>
      <c r="I29" s="114">
        <v>193592</v>
      </c>
      <c r="J29" s="140">
        <v>193464</v>
      </c>
      <c r="K29" s="114">
        <v>875</v>
      </c>
      <c r="L29" s="116">
        <v>0.45228052764338583</v>
      </c>
    </row>
    <row r="30" spans="1:12" s="110" customFormat="1" ht="15" customHeight="1" x14ac:dyDescent="0.2">
      <c r="A30" s="120"/>
      <c r="B30" s="119"/>
      <c r="C30" s="258" t="s">
        <v>106</v>
      </c>
      <c r="E30" s="113">
        <v>51.302620678299263</v>
      </c>
      <c r="F30" s="115">
        <v>99701</v>
      </c>
      <c r="G30" s="114">
        <v>100074</v>
      </c>
      <c r="H30" s="114">
        <v>100988</v>
      </c>
      <c r="I30" s="114">
        <v>99236</v>
      </c>
      <c r="J30" s="140">
        <v>99165</v>
      </c>
      <c r="K30" s="114">
        <v>536</v>
      </c>
      <c r="L30" s="116">
        <v>0.54051328593757875</v>
      </c>
    </row>
    <row r="31" spans="1:12" s="110" customFormat="1" ht="15" customHeight="1" x14ac:dyDescent="0.2">
      <c r="A31" s="120"/>
      <c r="B31" s="119"/>
      <c r="C31" s="258" t="s">
        <v>107</v>
      </c>
      <c r="E31" s="113">
        <v>48.697379321700737</v>
      </c>
      <c r="F31" s="115">
        <v>94638</v>
      </c>
      <c r="G31" s="114">
        <v>95039</v>
      </c>
      <c r="H31" s="114">
        <v>95165</v>
      </c>
      <c r="I31" s="114">
        <v>94356</v>
      </c>
      <c r="J31" s="140">
        <v>94299</v>
      </c>
      <c r="K31" s="114">
        <v>339</v>
      </c>
      <c r="L31" s="116">
        <v>0.35949479846021698</v>
      </c>
    </row>
    <row r="32" spans="1:12" s="110" customFormat="1" ht="15" customHeight="1" x14ac:dyDescent="0.2">
      <c r="A32" s="120"/>
      <c r="B32" s="119" t="s">
        <v>117</v>
      </c>
      <c r="C32" s="258"/>
      <c r="E32" s="113">
        <v>9.7481590164086658</v>
      </c>
      <c r="F32" s="115">
        <v>20995</v>
      </c>
      <c r="G32" s="114">
        <v>20422</v>
      </c>
      <c r="H32" s="114">
        <v>21076</v>
      </c>
      <c r="I32" s="114">
        <v>20435</v>
      </c>
      <c r="J32" s="140">
        <v>19709</v>
      </c>
      <c r="K32" s="114">
        <v>1286</v>
      </c>
      <c r="L32" s="116">
        <v>6.5249378456542697</v>
      </c>
    </row>
    <row r="33" spans="1:12" s="110" customFormat="1" ht="15" customHeight="1" x14ac:dyDescent="0.2">
      <c r="A33" s="120"/>
      <c r="B33" s="119"/>
      <c r="C33" s="258" t="s">
        <v>106</v>
      </c>
      <c r="E33" s="113">
        <v>61.91474160514408</v>
      </c>
      <c r="F33" s="115">
        <v>12999</v>
      </c>
      <c r="G33" s="114">
        <v>12525</v>
      </c>
      <c r="H33" s="114">
        <v>13109</v>
      </c>
      <c r="I33" s="114">
        <v>12744</v>
      </c>
      <c r="J33" s="140">
        <v>12200</v>
      </c>
      <c r="K33" s="114">
        <v>799</v>
      </c>
      <c r="L33" s="116">
        <v>6.5491803278688527</v>
      </c>
    </row>
    <row r="34" spans="1:12" s="110" customFormat="1" ht="15" customHeight="1" x14ac:dyDescent="0.2">
      <c r="A34" s="120"/>
      <c r="B34" s="119"/>
      <c r="C34" s="258" t="s">
        <v>107</v>
      </c>
      <c r="E34" s="113">
        <v>38.08525839485592</v>
      </c>
      <c r="F34" s="115">
        <v>7996</v>
      </c>
      <c r="G34" s="114">
        <v>7897</v>
      </c>
      <c r="H34" s="114">
        <v>7967</v>
      </c>
      <c r="I34" s="114">
        <v>7691</v>
      </c>
      <c r="J34" s="140">
        <v>7509</v>
      </c>
      <c r="K34" s="114">
        <v>487</v>
      </c>
      <c r="L34" s="116">
        <v>6.4855506725263021</v>
      </c>
    </row>
    <row r="35" spans="1:12" s="110" customFormat="1" ht="24.95" customHeight="1" x14ac:dyDescent="0.2">
      <c r="A35" s="604" t="s">
        <v>190</v>
      </c>
      <c r="B35" s="605"/>
      <c r="C35" s="605"/>
      <c r="D35" s="606"/>
      <c r="E35" s="113">
        <v>68.307688021766793</v>
      </c>
      <c r="F35" s="115">
        <v>147117</v>
      </c>
      <c r="G35" s="114">
        <v>147537</v>
      </c>
      <c r="H35" s="114">
        <v>149617</v>
      </c>
      <c r="I35" s="114">
        <v>146796</v>
      </c>
      <c r="J35" s="140">
        <v>146433</v>
      </c>
      <c r="K35" s="114">
        <v>684</v>
      </c>
      <c r="L35" s="116">
        <v>0.46710782405605294</v>
      </c>
    </row>
    <row r="36" spans="1:12" s="110" customFormat="1" ht="15" customHeight="1" x14ac:dyDescent="0.2">
      <c r="A36" s="120"/>
      <c r="B36" s="119"/>
      <c r="C36" s="258" t="s">
        <v>106</v>
      </c>
      <c r="E36" s="113">
        <v>67.375626202274375</v>
      </c>
      <c r="F36" s="115">
        <v>99121</v>
      </c>
      <c r="G36" s="114">
        <v>99239</v>
      </c>
      <c r="H36" s="114">
        <v>100805</v>
      </c>
      <c r="I36" s="114">
        <v>98786</v>
      </c>
      <c r="J36" s="140">
        <v>98444</v>
      </c>
      <c r="K36" s="114">
        <v>677</v>
      </c>
      <c r="L36" s="116">
        <v>0.68770062167323553</v>
      </c>
    </row>
    <row r="37" spans="1:12" s="110" customFormat="1" ht="15" customHeight="1" x14ac:dyDescent="0.2">
      <c r="A37" s="120"/>
      <c r="B37" s="119"/>
      <c r="C37" s="258" t="s">
        <v>107</v>
      </c>
      <c r="E37" s="113">
        <v>32.624373797725617</v>
      </c>
      <c r="F37" s="115">
        <v>47996</v>
      </c>
      <c r="G37" s="114">
        <v>48298</v>
      </c>
      <c r="H37" s="114">
        <v>48812</v>
      </c>
      <c r="I37" s="114">
        <v>48010</v>
      </c>
      <c r="J37" s="140">
        <v>47989</v>
      </c>
      <c r="K37" s="114">
        <v>7</v>
      </c>
      <c r="L37" s="116">
        <v>1.458667611327596E-2</v>
      </c>
    </row>
    <row r="38" spans="1:12" s="110" customFormat="1" ht="15" customHeight="1" x14ac:dyDescent="0.2">
      <c r="A38" s="120"/>
      <c r="B38" s="119" t="s">
        <v>182</v>
      </c>
      <c r="C38" s="258"/>
      <c r="E38" s="113">
        <v>31.692311978233214</v>
      </c>
      <c r="F38" s="115">
        <v>68257</v>
      </c>
      <c r="G38" s="114">
        <v>68038</v>
      </c>
      <c r="H38" s="114">
        <v>67656</v>
      </c>
      <c r="I38" s="114">
        <v>67273</v>
      </c>
      <c r="J38" s="140">
        <v>66786</v>
      </c>
      <c r="K38" s="114">
        <v>1471</v>
      </c>
      <c r="L38" s="116">
        <v>2.2025574222142366</v>
      </c>
    </row>
    <row r="39" spans="1:12" s="110" customFormat="1" ht="15" customHeight="1" x14ac:dyDescent="0.2">
      <c r="A39" s="120"/>
      <c r="B39" s="119"/>
      <c r="C39" s="258" t="s">
        <v>106</v>
      </c>
      <c r="E39" s="113">
        <v>19.94374203378408</v>
      </c>
      <c r="F39" s="115">
        <v>13613</v>
      </c>
      <c r="G39" s="114">
        <v>13394</v>
      </c>
      <c r="H39" s="114">
        <v>13327</v>
      </c>
      <c r="I39" s="114">
        <v>13228</v>
      </c>
      <c r="J39" s="140">
        <v>12958</v>
      </c>
      <c r="K39" s="114">
        <v>655</v>
      </c>
      <c r="L39" s="116">
        <v>5.0547924062355305</v>
      </c>
    </row>
    <row r="40" spans="1:12" s="110" customFormat="1" ht="15" customHeight="1" x14ac:dyDescent="0.2">
      <c r="A40" s="120"/>
      <c r="B40" s="119"/>
      <c r="C40" s="258" t="s">
        <v>107</v>
      </c>
      <c r="E40" s="113">
        <v>80.056257966215924</v>
      </c>
      <c r="F40" s="115">
        <v>54644</v>
      </c>
      <c r="G40" s="114">
        <v>54644</v>
      </c>
      <c r="H40" s="114">
        <v>54329</v>
      </c>
      <c r="I40" s="114">
        <v>54045</v>
      </c>
      <c r="J40" s="140">
        <v>53828</v>
      </c>
      <c r="K40" s="114">
        <v>816</v>
      </c>
      <c r="L40" s="116">
        <v>1.5159396596566843</v>
      </c>
    </row>
    <row r="41" spans="1:12" s="110" customFormat="1" ht="24.75" customHeight="1" x14ac:dyDescent="0.2">
      <c r="A41" s="604" t="s">
        <v>518</v>
      </c>
      <c r="B41" s="605"/>
      <c r="C41" s="605"/>
      <c r="D41" s="606"/>
      <c r="E41" s="113">
        <v>4.5887618746923957</v>
      </c>
      <c r="F41" s="115">
        <v>9883</v>
      </c>
      <c r="G41" s="114">
        <v>11004</v>
      </c>
      <c r="H41" s="114">
        <v>11176</v>
      </c>
      <c r="I41" s="114">
        <v>9693</v>
      </c>
      <c r="J41" s="140">
        <v>10030</v>
      </c>
      <c r="K41" s="114">
        <v>-147</v>
      </c>
      <c r="L41" s="116">
        <v>-1.4656031904287139</v>
      </c>
    </row>
    <row r="42" spans="1:12" s="110" customFormat="1" ht="15" customHeight="1" x14ac:dyDescent="0.2">
      <c r="A42" s="120"/>
      <c r="B42" s="119"/>
      <c r="C42" s="258" t="s">
        <v>106</v>
      </c>
      <c r="E42" s="113">
        <v>57.543256096327028</v>
      </c>
      <c r="F42" s="115">
        <v>5687</v>
      </c>
      <c r="G42" s="114">
        <v>6463</v>
      </c>
      <c r="H42" s="114">
        <v>6569</v>
      </c>
      <c r="I42" s="114">
        <v>5432</v>
      </c>
      <c r="J42" s="140">
        <v>5624</v>
      </c>
      <c r="K42" s="114">
        <v>63</v>
      </c>
      <c r="L42" s="116">
        <v>1.1201991465149359</v>
      </c>
    </row>
    <row r="43" spans="1:12" s="110" customFormat="1" ht="15" customHeight="1" x14ac:dyDescent="0.2">
      <c r="A43" s="123"/>
      <c r="B43" s="124"/>
      <c r="C43" s="260" t="s">
        <v>107</v>
      </c>
      <c r="D43" s="261"/>
      <c r="E43" s="125">
        <v>42.456743903672972</v>
      </c>
      <c r="F43" s="143">
        <v>4196</v>
      </c>
      <c r="G43" s="144">
        <v>4541</v>
      </c>
      <c r="H43" s="144">
        <v>4607</v>
      </c>
      <c r="I43" s="144">
        <v>4261</v>
      </c>
      <c r="J43" s="145">
        <v>4406</v>
      </c>
      <c r="K43" s="144">
        <v>-210</v>
      </c>
      <c r="L43" s="146">
        <v>-4.766227871084884</v>
      </c>
    </row>
    <row r="44" spans="1:12" s="110" customFormat="1" ht="45.75" customHeight="1" x14ac:dyDescent="0.2">
      <c r="A44" s="604" t="s">
        <v>191</v>
      </c>
      <c r="B44" s="605"/>
      <c r="C44" s="605"/>
      <c r="D44" s="606"/>
      <c r="E44" s="113">
        <v>1.1561284091858812</v>
      </c>
      <c r="F44" s="115">
        <v>2490</v>
      </c>
      <c r="G44" s="114">
        <v>2507</v>
      </c>
      <c r="H44" s="114">
        <v>2518</v>
      </c>
      <c r="I44" s="114">
        <v>2453</v>
      </c>
      <c r="J44" s="140">
        <v>2483</v>
      </c>
      <c r="K44" s="114">
        <v>7</v>
      </c>
      <c r="L44" s="116">
        <v>0.2819170358437374</v>
      </c>
    </row>
    <row r="45" spans="1:12" s="110" customFormat="1" ht="15" customHeight="1" x14ac:dyDescent="0.2">
      <c r="A45" s="120"/>
      <c r="B45" s="119"/>
      <c r="C45" s="258" t="s">
        <v>106</v>
      </c>
      <c r="E45" s="113">
        <v>60.24096385542169</v>
      </c>
      <c r="F45" s="115">
        <v>1500</v>
      </c>
      <c r="G45" s="114">
        <v>1523</v>
      </c>
      <c r="H45" s="114">
        <v>1521</v>
      </c>
      <c r="I45" s="114">
        <v>1480</v>
      </c>
      <c r="J45" s="140">
        <v>1497</v>
      </c>
      <c r="K45" s="114">
        <v>3</v>
      </c>
      <c r="L45" s="116">
        <v>0.20040080160320642</v>
      </c>
    </row>
    <row r="46" spans="1:12" s="110" customFormat="1" ht="15" customHeight="1" x14ac:dyDescent="0.2">
      <c r="A46" s="123"/>
      <c r="B46" s="124"/>
      <c r="C46" s="260" t="s">
        <v>107</v>
      </c>
      <c r="D46" s="261"/>
      <c r="E46" s="125">
        <v>39.75903614457831</v>
      </c>
      <c r="F46" s="143">
        <v>990</v>
      </c>
      <c r="G46" s="144">
        <v>984</v>
      </c>
      <c r="H46" s="144">
        <v>997</v>
      </c>
      <c r="I46" s="144">
        <v>973</v>
      </c>
      <c r="J46" s="145">
        <v>986</v>
      </c>
      <c r="K46" s="144">
        <v>4</v>
      </c>
      <c r="L46" s="146">
        <v>0.40567951318458417</v>
      </c>
    </row>
    <row r="47" spans="1:12" s="110" customFormat="1" ht="39" customHeight="1" x14ac:dyDescent="0.2">
      <c r="A47" s="604" t="s">
        <v>519</v>
      </c>
      <c r="B47" s="607"/>
      <c r="C47" s="607"/>
      <c r="D47" s="608"/>
      <c r="E47" s="113">
        <v>0.18015173604984816</v>
      </c>
      <c r="F47" s="115">
        <v>388</v>
      </c>
      <c r="G47" s="114">
        <v>389</v>
      </c>
      <c r="H47" s="114">
        <v>351</v>
      </c>
      <c r="I47" s="114">
        <v>361</v>
      </c>
      <c r="J47" s="140">
        <v>396</v>
      </c>
      <c r="K47" s="114">
        <v>-8</v>
      </c>
      <c r="L47" s="116">
        <v>-2.0202020202020203</v>
      </c>
    </row>
    <row r="48" spans="1:12" s="110" customFormat="1" ht="15" customHeight="1" x14ac:dyDescent="0.2">
      <c r="A48" s="120"/>
      <c r="B48" s="119"/>
      <c r="C48" s="258" t="s">
        <v>106</v>
      </c>
      <c r="E48" s="113">
        <v>37.886597938144327</v>
      </c>
      <c r="F48" s="115">
        <v>147</v>
      </c>
      <c r="G48" s="114">
        <v>147</v>
      </c>
      <c r="H48" s="114">
        <v>131</v>
      </c>
      <c r="I48" s="114">
        <v>168</v>
      </c>
      <c r="J48" s="140">
        <v>188</v>
      </c>
      <c r="K48" s="114">
        <v>-41</v>
      </c>
      <c r="L48" s="116">
        <v>-21.808510638297872</v>
      </c>
    </row>
    <row r="49" spans="1:12" s="110" customFormat="1" ht="15" customHeight="1" x14ac:dyDescent="0.2">
      <c r="A49" s="123"/>
      <c r="B49" s="124"/>
      <c r="C49" s="260" t="s">
        <v>107</v>
      </c>
      <c r="D49" s="261"/>
      <c r="E49" s="125">
        <v>62.113402061855673</v>
      </c>
      <c r="F49" s="143">
        <v>241</v>
      </c>
      <c r="G49" s="144">
        <v>242</v>
      </c>
      <c r="H49" s="144">
        <v>220</v>
      </c>
      <c r="I49" s="144">
        <v>193</v>
      </c>
      <c r="J49" s="145">
        <v>208</v>
      </c>
      <c r="K49" s="144">
        <v>33</v>
      </c>
      <c r="L49" s="146">
        <v>15.865384615384615</v>
      </c>
    </row>
    <row r="50" spans="1:12" s="110" customFormat="1" ht="24.95" customHeight="1" x14ac:dyDescent="0.2">
      <c r="A50" s="609" t="s">
        <v>192</v>
      </c>
      <c r="B50" s="610"/>
      <c r="C50" s="610"/>
      <c r="D50" s="611"/>
      <c r="E50" s="262">
        <v>11.503709825698552</v>
      </c>
      <c r="F50" s="263">
        <v>24776</v>
      </c>
      <c r="G50" s="264">
        <v>25446</v>
      </c>
      <c r="H50" s="264">
        <v>25984</v>
      </c>
      <c r="I50" s="264">
        <v>24200</v>
      </c>
      <c r="J50" s="265">
        <v>24384</v>
      </c>
      <c r="K50" s="263">
        <v>392</v>
      </c>
      <c r="L50" s="266">
        <v>1.6076115485564304</v>
      </c>
    </row>
    <row r="51" spans="1:12" s="110" customFormat="1" ht="15" customHeight="1" x14ac:dyDescent="0.2">
      <c r="A51" s="120"/>
      <c r="B51" s="119"/>
      <c r="C51" s="258" t="s">
        <v>106</v>
      </c>
      <c r="E51" s="113">
        <v>55.190506942202134</v>
      </c>
      <c r="F51" s="115">
        <v>13674</v>
      </c>
      <c r="G51" s="114">
        <v>13952</v>
      </c>
      <c r="H51" s="114">
        <v>14411</v>
      </c>
      <c r="I51" s="114">
        <v>13263</v>
      </c>
      <c r="J51" s="140">
        <v>13240</v>
      </c>
      <c r="K51" s="114">
        <v>434</v>
      </c>
      <c r="L51" s="116">
        <v>3.2779456193353473</v>
      </c>
    </row>
    <row r="52" spans="1:12" s="110" customFormat="1" ht="15" customHeight="1" x14ac:dyDescent="0.2">
      <c r="A52" s="120"/>
      <c r="B52" s="119"/>
      <c r="C52" s="258" t="s">
        <v>107</v>
      </c>
      <c r="E52" s="113">
        <v>44.809493057797866</v>
      </c>
      <c r="F52" s="115">
        <v>11102</v>
      </c>
      <c r="G52" s="114">
        <v>11494</v>
      </c>
      <c r="H52" s="114">
        <v>11573</v>
      </c>
      <c r="I52" s="114">
        <v>10937</v>
      </c>
      <c r="J52" s="140">
        <v>11144</v>
      </c>
      <c r="K52" s="114">
        <v>-42</v>
      </c>
      <c r="L52" s="116">
        <v>-0.37688442211055279</v>
      </c>
    </row>
    <row r="53" spans="1:12" s="110" customFormat="1" ht="15" customHeight="1" x14ac:dyDescent="0.2">
      <c r="A53" s="120"/>
      <c r="B53" s="119"/>
      <c r="C53" s="258" t="s">
        <v>187</v>
      </c>
      <c r="D53" s="110" t="s">
        <v>193</v>
      </c>
      <c r="E53" s="113">
        <v>28.753632547626736</v>
      </c>
      <c r="F53" s="115">
        <v>7124</v>
      </c>
      <c r="G53" s="114">
        <v>8056</v>
      </c>
      <c r="H53" s="114">
        <v>8377</v>
      </c>
      <c r="I53" s="114">
        <v>6552</v>
      </c>
      <c r="J53" s="140">
        <v>7101</v>
      </c>
      <c r="K53" s="114">
        <v>23</v>
      </c>
      <c r="L53" s="116">
        <v>0.32389804252922122</v>
      </c>
    </row>
    <row r="54" spans="1:12" s="110" customFormat="1" ht="15" customHeight="1" x14ac:dyDescent="0.2">
      <c r="A54" s="120"/>
      <c r="B54" s="119"/>
      <c r="D54" s="267" t="s">
        <v>194</v>
      </c>
      <c r="E54" s="113">
        <v>59.629421673217294</v>
      </c>
      <c r="F54" s="115">
        <v>4248</v>
      </c>
      <c r="G54" s="114">
        <v>4764</v>
      </c>
      <c r="H54" s="114">
        <v>5074</v>
      </c>
      <c r="I54" s="114">
        <v>3859</v>
      </c>
      <c r="J54" s="140">
        <v>4118</v>
      </c>
      <c r="K54" s="114">
        <v>130</v>
      </c>
      <c r="L54" s="116">
        <v>3.1568722680913064</v>
      </c>
    </row>
    <row r="55" spans="1:12" s="110" customFormat="1" ht="15" customHeight="1" x14ac:dyDescent="0.2">
      <c r="A55" s="120"/>
      <c r="B55" s="119"/>
      <c r="D55" s="267" t="s">
        <v>195</v>
      </c>
      <c r="E55" s="113">
        <v>40.370578326782706</v>
      </c>
      <c r="F55" s="115">
        <v>2876</v>
      </c>
      <c r="G55" s="114">
        <v>3292</v>
      </c>
      <c r="H55" s="114">
        <v>3303</v>
      </c>
      <c r="I55" s="114">
        <v>2693</v>
      </c>
      <c r="J55" s="140">
        <v>2983</v>
      </c>
      <c r="K55" s="114">
        <v>-107</v>
      </c>
      <c r="L55" s="116">
        <v>-3.5869929601072745</v>
      </c>
    </row>
    <row r="56" spans="1:12" s="110" customFormat="1" ht="15" customHeight="1" x14ac:dyDescent="0.2">
      <c r="A56" s="120"/>
      <c r="B56" s="119" t="s">
        <v>196</v>
      </c>
      <c r="C56" s="258"/>
      <c r="E56" s="113">
        <v>65.847781069209844</v>
      </c>
      <c r="F56" s="115">
        <v>141819</v>
      </c>
      <c r="G56" s="114">
        <v>141671</v>
      </c>
      <c r="H56" s="114">
        <v>142509</v>
      </c>
      <c r="I56" s="114">
        <v>141830</v>
      </c>
      <c r="J56" s="140">
        <v>141517</v>
      </c>
      <c r="K56" s="114">
        <v>302</v>
      </c>
      <c r="L56" s="116">
        <v>0.21340192344382652</v>
      </c>
    </row>
    <row r="57" spans="1:12" s="110" customFormat="1" ht="15" customHeight="1" x14ac:dyDescent="0.2">
      <c r="A57" s="120"/>
      <c r="B57" s="119"/>
      <c r="C57" s="258" t="s">
        <v>106</v>
      </c>
      <c r="E57" s="113">
        <v>50.676566609551614</v>
      </c>
      <c r="F57" s="115">
        <v>71869</v>
      </c>
      <c r="G57" s="114">
        <v>71793</v>
      </c>
      <c r="H57" s="114">
        <v>72434</v>
      </c>
      <c r="I57" s="114">
        <v>72021</v>
      </c>
      <c r="J57" s="140">
        <v>71863</v>
      </c>
      <c r="K57" s="114">
        <v>6</v>
      </c>
      <c r="L57" s="116">
        <v>8.3492200436942523E-3</v>
      </c>
    </row>
    <row r="58" spans="1:12" s="110" customFormat="1" ht="15" customHeight="1" x14ac:dyDescent="0.2">
      <c r="A58" s="120"/>
      <c r="B58" s="119"/>
      <c r="C58" s="258" t="s">
        <v>107</v>
      </c>
      <c r="E58" s="113">
        <v>49.323433390448386</v>
      </c>
      <c r="F58" s="115">
        <v>69950</v>
      </c>
      <c r="G58" s="114">
        <v>69878</v>
      </c>
      <c r="H58" s="114">
        <v>70075</v>
      </c>
      <c r="I58" s="114">
        <v>69809</v>
      </c>
      <c r="J58" s="140">
        <v>69654</v>
      </c>
      <c r="K58" s="114">
        <v>296</v>
      </c>
      <c r="L58" s="116">
        <v>0.42495764780199269</v>
      </c>
    </row>
    <row r="59" spans="1:12" s="110" customFormat="1" ht="15" customHeight="1" x14ac:dyDescent="0.2">
      <c r="A59" s="120"/>
      <c r="B59" s="119"/>
      <c r="C59" s="258" t="s">
        <v>105</v>
      </c>
      <c r="D59" s="110" t="s">
        <v>197</v>
      </c>
      <c r="E59" s="113">
        <v>90.333453204436637</v>
      </c>
      <c r="F59" s="115">
        <v>128110</v>
      </c>
      <c r="G59" s="114">
        <v>128010</v>
      </c>
      <c r="H59" s="114">
        <v>128835</v>
      </c>
      <c r="I59" s="114">
        <v>128412</v>
      </c>
      <c r="J59" s="140">
        <v>128215</v>
      </c>
      <c r="K59" s="114">
        <v>-105</v>
      </c>
      <c r="L59" s="116">
        <v>-8.1893694185547719E-2</v>
      </c>
    </row>
    <row r="60" spans="1:12" s="110" customFormat="1" ht="15" customHeight="1" x14ac:dyDescent="0.2">
      <c r="A60" s="120"/>
      <c r="B60" s="119"/>
      <c r="C60" s="258"/>
      <c r="D60" s="267" t="s">
        <v>198</v>
      </c>
      <c r="E60" s="113">
        <v>48.469284208882989</v>
      </c>
      <c r="F60" s="115">
        <v>62094</v>
      </c>
      <c r="G60" s="114">
        <v>62042</v>
      </c>
      <c r="H60" s="114">
        <v>62657</v>
      </c>
      <c r="I60" s="114">
        <v>62416</v>
      </c>
      <c r="J60" s="140">
        <v>62337</v>
      </c>
      <c r="K60" s="114">
        <v>-243</v>
      </c>
      <c r="L60" s="116">
        <v>-0.38981664180181913</v>
      </c>
    </row>
    <row r="61" spans="1:12" s="110" customFormat="1" ht="15" customHeight="1" x14ac:dyDescent="0.2">
      <c r="A61" s="120"/>
      <c r="B61" s="119"/>
      <c r="C61" s="258"/>
      <c r="D61" s="267" t="s">
        <v>199</v>
      </c>
      <c r="E61" s="113">
        <v>51.530715791117011</v>
      </c>
      <c r="F61" s="115">
        <v>66016</v>
      </c>
      <c r="G61" s="114">
        <v>65968</v>
      </c>
      <c r="H61" s="114">
        <v>66178</v>
      </c>
      <c r="I61" s="114">
        <v>65996</v>
      </c>
      <c r="J61" s="140">
        <v>65878</v>
      </c>
      <c r="K61" s="114">
        <v>138</v>
      </c>
      <c r="L61" s="116">
        <v>0.20947812623334042</v>
      </c>
    </row>
    <row r="62" spans="1:12" s="110" customFormat="1" ht="15" customHeight="1" x14ac:dyDescent="0.2">
      <c r="A62" s="120"/>
      <c r="B62" s="119"/>
      <c r="C62" s="258"/>
      <c r="D62" s="258" t="s">
        <v>200</v>
      </c>
      <c r="E62" s="113">
        <v>9.6665467955633595</v>
      </c>
      <c r="F62" s="115">
        <v>13709</v>
      </c>
      <c r="G62" s="114">
        <v>13661</v>
      </c>
      <c r="H62" s="114">
        <v>13674</v>
      </c>
      <c r="I62" s="114">
        <v>13418</v>
      </c>
      <c r="J62" s="140">
        <v>13302</v>
      </c>
      <c r="K62" s="114">
        <v>407</v>
      </c>
      <c r="L62" s="116">
        <v>3.059690272139528</v>
      </c>
    </row>
    <row r="63" spans="1:12" s="110" customFormat="1" ht="15" customHeight="1" x14ac:dyDescent="0.2">
      <c r="A63" s="120"/>
      <c r="B63" s="119"/>
      <c r="C63" s="258"/>
      <c r="D63" s="267" t="s">
        <v>198</v>
      </c>
      <c r="E63" s="113">
        <v>71.303523232912681</v>
      </c>
      <c r="F63" s="115">
        <v>9775</v>
      </c>
      <c r="G63" s="114">
        <v>9751</v>
      </c>
      <c r="H63" s="114">
        <v>9777</v>
      </c>
      <c r="I63" s="114">
        <v>9605</v>
      </c>
      <c r="J63" s="140">
        <v>9526</v>
      </c>
      <c r="K63" s="114">
        <v>249</v>
      </c>
      <c r="L63" s="116">
        <v>2.6138988032752466</v>
      </c>
    </row>
    <row r="64" spans="1:12" s="110" customFormat="1" ht="15" customHeight="1" x14ac:dyDescent="0.2">
      <c r="A64" s="120"/>
      <c r="B64" s="119"/>
      <c r="C64" s="258"/>
      <c r="D64" s="267" t="s">
        <v>199</v>
      </c>
      <c r="E64" s="113">
        <v>28.696476767087315</v>
      </c>
      <c r="F64" s="115">
        <v>3934</v>
      </c>
      <c r="G64" s="114">
        <v>3910</v>
      </c>
      <c r="H64" s="114">
        <v>3897</v>
      </c>
      <c r="I64" s="114">
        <v>3813</v>
      </c>
      <c r="J64" s="140">
        <v>3776</v>
      </c>
      <c r="K64" s="114">
        <v>158</v>
      </c>
      <c r="L64" s="116">
        <v>4.1843220338983054</v>
      </c>
    </row>
    <row r="65" spans="1:12" s="110" customFormat="1" ht="15" customHeight="1" x14ac:dyDescent="0.2">
      <c r="A65" s="120"/>
      <c r="B65" s="119" t="s">
        <v>201</v>
      </c>
      <c r="C65" s="258"/>
      <c r="E65" s="113">
        <v>15.71313157577052</v>
      </c>
      <c r="F65" s="115">
        <v>33842</v>
      </c>
      <c r="G65" s="114">
        <v>33607</v>
      </c>
      <c r="H65" s="114">
        <v>33146</v>
      </c>
      <c r="I65" s="114">
        <v>32563</v>
      </c>
      <c r="J65" s="140">
        <v>31909</v>
      </c>
      <c r="K65" s="114">
        <v>1933</v>
      </c>
      <c r="L65" s="116">
        <v>6.0578520166724124</v>
      </c>
    </row>
    <row r="66" spans="1:12" s="110" customFormat="1" ht="15" customHeight="1" x14ac:dyDescent="0.2">
      <c r="A66" s="120"/>
      <c r="B66" s="119"/>
      <c r="C66" s="258" t="s">
        <v>106</v>
      </c>
      <c r="E66" s="113">
        <v>55.30406004373264</v>
      </c>
      <c r="F66" s="115">
        <v>18716</v>
      </c>
      <c r="G66" s="114">
        <v>18565</v>
      </c>
      <c r="H66" s="114">
        <v>18401</v>
      </c>
      <c r="I66" s="114">
        <v>17971</v>
      </c>
      <c r="J66" s="140">
        <v>17668</v>
      </c>
      <c r="K66" s="114">
        <v>1048</v>
      </c>
      <c r="L66" s="116">
        <v>5.9316278016753454</v>
      </c>
    </row>
    <row r="67" spans="1:12" s="110" customFormat="1" ht="15" customHeight="1" x14ac:dyDescent="0.2">
      <c r="A67" s="120"/>
      <c r="B67" s="119"/>
      <c r="C67" s="258" t="s">
        <v>107</v>
      </c>
      <c r="E67" s="113">
        <v>44.69593995626736</v>
      </c>
      <c r="F67" s="115">
        <v>15126</v>
      </c>
      <c r="G67" s="114">
        <v>15042</v>
      </c>
      <c r="H67" s="114">
        <v>14745</v>
      </c>
      <c r="I67" s="114">
        <v>14592</v>
      </c>
      <c r="J67" s="140">
        <v>14241</v>
      </c>
      <c r="K67" s="114">
        <v>885</v>
      </c>
      <c r="L67" s="116">
        <v>6.2144512323572787</v>
      </c>
    </row>
    <row r="68" spans="1:12" s="110" customFormat="1" ht="15" customHeight="1" x14ac:dyDescent="0.2">
      <c r="A68" s="120"/>
      <c r="B68" s="119"/>
      <c r="C68" s="258" t="s">
        <v>105</v>
      </c>
      <c r="D68" s="110" t="s">
        <v>202</v>
      </c>
      <c r="E68" s="113">
        <v>23.532888127179245</v>
      </c>
      <c r="F68" s="115">
        <v>7964</v>
      </c>
      <c r="G68" s="114">
        <v>7849</v>
      </c>
      <c r="H68" s="114">
        <v>7640</v>
      </c>
      <c r="I68" s="114">
        <v>7278</v>
      </c>
      <c r="J68" s="140">
        <v>6929</v>
      </c>
      <c r="K68" s="114">
        <v>1035</v>
      </c>
      <c r="L68" s="116">
        <v>14.937220378120941</v>
      </c>
    </row>
    <row r="69" spans="1:12" s="110" customFormat="1" ht="15" customHeight="1" x14ac:dyDescent="0.2">
      <c r="A69" s="120"/>
      <c r="B69" s="119"/>
      <c r="C69" s="258"/>
      <c r="D69" s="267" t="s">
        <v>198</v>
      </c>
      <c r="E69" s="113">
        <v>55.763435459568058</v>
      </c>
      <c r="F69" s="115">
        <v>4441</v>
      </c>
      <c r="G69" s="114">
        <v>4365</v>
      </c>
      <c r="H69" s="114">
        <v>4255</v>
      </c>
      <c r="I69" s="114">
        <v>4008</v>
      </c>
      <c r="J69" s="140">
        <v>3862</v>
      </c>
      <c r="K69" s="114">
        <v>579</v>
      </c>
      <c r="L69" s="116">
        <v>14.992232004142931</v>
      </c>
    </row>
    <row r="70" spans="1:12" s="110" customFormat="1" ht="15" customHeight="1" x14ac:dyDescent="0.2">
      <c r="A70" s="120"/>
      <c r="B70" s="119"/>
      <c r="C70" s="258"/>
      <c r="D70" s="267" t="s">
        <v>199</v>
      </c>
      <c r="E70" s="113">
        <v>44.236564540431942</v>
      </c>
      <c r="F70" s="115">
        <v>3523</v>
      </c>
      <c r="G70" s="114">
        <v>3484</v>
      </c>
      <c r="H70" s="114">
        <v>3385</v>
      </c>
      <c r="I70" s="114">
        <v>3270</v>
      </c>
      <c r="J70" s="140">
        <v>3067</v>
      </c>
      <c r="K70" s="114">
        <v>456</v>
      </c>
      <c r="L70" s="116">
        <v>14.867949135963482</v>
      </c>
    </row>
    <row r="71" spans="1:12" s="110" customFormat="1" ht="15" customHeight="1" x14ac:dyDescent="0.2">
      <c r="A71" s="120"/>
      <c r="B71" s="119"/>
      <c r="C71" s="258"/>
      <c r="D71" s="110" t="s">
        <v>203</v>
      </c>
      <c r="E71" s="113">
        <v>68.784350806689915</v>
      </c>
      <c r="F71" s="115">
        <v>23278</v>
      </c>
      <c r="G71" s="114">
        <v>23183</v>
      </c>
      <c r="H71" s="114">
        <v>22965</v>
      </c>
      <c r="I71" s="114">
        <v>22789</v>
      </c>
      <c r="J71" s="140">
        <v>22534</v>
      </c>
      <c r="K71" s="114">
        <v>744</v>
      </c>
      <c r="L71" s="116">
        <v>3.3016774651637526</v>
      </c>
    </row>
    <row r="72" spans="1:12" s="110" customFormat="1" ht="15" customHeight="1" x14ac:dyDescent="0.2">
      <c r="A72" s="120"/>
      <c r="B72" s="119"/>
      <c r="C72" s="258"/>
      <c r="D72" s="267" t="s">
        <v>198</v>
      </c>
      <c r="E72" s="113">
        <v>54.910215654265834</v>
      </c>
      <c r="F72" s="115">
        <v>12782</v>
      </c>
      <c r="G72" s="114">
        <v>12737</v>
      </c>
      <c r="H72" s="114">
        <v>12691</v>
      </c>
      <c r="I72" s="114">
        <v>12538</v>
      </c>
      <c r="J72" s="140">
        <v>12414</v>
      </c>
      <c r="K72" s="114">
        <v>368</v>
      </c>
      <c r="L72" s="116">
        <v>2.9643950378604802</v>
      </c>
    </row>
    <row r="73" spans="1:12" s="110" customFormat="1" ht="15" customHeight="1" x14ac:dyDescent="0.2">
      <c r="A73" s="120"/>
      <c r="B73" s="119"/>
      <c r="C73" s="258"/>
      <c r="D73" s="267" t="s">
        <v>199</v>
      </c>
      <c r="E73" s="113">
        <v>45.089784345734166</v>
      </c>
      <c r="F73" s="115">
        <v>10496</v>
      </c>
      <c r="G73" s="114">
        <v>10446</v>
      </c>
      <c r="H73" s="114">
        <v>10274</v>
      </c>
      <c r="I73" s="114">
        <v>10251</v>
      </c>
      <c r="J73" s="140">
        <v>10120</v>
      </c>
      <c r="K73" s="114">
        <v>376</v>
      </c>
      <c r="L73" s="116">
        <v>3.7154150197628457</v>
      </c>
    </row>
    <row r="74" spans="1:12" s="110" customFormat="1" ht="15" customHeight="1" x14ac:dyDescent="0.2">
      <c r="A74" s="120"/>
      <c r="B74" s="119"/>
      <c r="C74" s="258"/>
      <c r="D74" s="110" t="s">
        <v>204</v>
      </c>
      <c r="E74" s="113">
        <v>7.6827610661308432</v>
      </c>
      <c r="F74" s="115">
        <v>2600</v>
      </c>
      <c r="G74" s="114">
        <v>2575</v>
      </c>
      <c r="H74" s="114">
        <v>2541</v>
      </c>
      <c r="I74" s="114">
        <v>2496</v>
      </c>
      <c r="J74" s="140">
        <v>2446</v>
      </c>
      <c r="K74" s="114">
        <v>154</v>
      </c>
      <c r="L74" s="116">
        <v>6.2959934587080948</v>
      </c>
    </row>
    <row r="75" spans="1:12" s="110" customFormat="1" ht="15" customHeight="1" x14ac:dyDescent="0.2">
      <c r="A75" s="120"/>
      <c r="B75" s="119"/>
      <c r="C75" s="258"/>
      <c r="D75" s="267" t="s">
        <v>198</v>
      </c>
      <c r="E75" s="113">
        <v>57.42307692307692</v>
      </c>
      <c r="F75" s="115">
        <v>1493</v>
      </c>
      <c r="G75" s="114">
        <v>1463</v>
      </c>
      <c r="H75" s="114">
        <v>1455</v>
      </c>
      <c r="I75" s="114">
        <v>1425</v>
      </c>
      <c r="J75" s="140">
        <v>1392</v>
      </c>
      <c r="K75" s="114">
        <v>101</v>
      </c>
      <c r="L75" s="116">
        <v>7.2557471264367814</v>
      </c>
    </row>
    <row r="76" spans="1:12" s="110" customFormat="1" ht="15" customHeight="1" x14ac:dyDescent="0.2">
      <c r="A76" s="120"/>
      <c r="B76" s="119"/>
      <c r="C76" s="258"/>
      <c r="D76" s="267" t="s">
        <v>199</v>
      </c>
      <c r="E76" s="113">
        <v>42.57692307692308</v>
      </c>
      <c r="F76" s="115">
        <v>1107</v>
      </c>
      <c r="G76" s="114">
        <v>1112</v>
      </c>
      <c r="H76" s="114">
        <v>1086</v>
      </c>
      <c r="I76" s="114">
        <v>1071</v>
      </c>
      <c r="J76" s="140">
        <v>1054</v>
      </c>
      <c r="K76" s="114">
        <v>53</v>
      </c>
      <c r="L76" s="116">
        <v>5.0284629981024667</v>
      </c>
    </row>
    <row r="77" spans="1:12" s="110" customFormat="1" ht="15" customHeight="1" x14ac:dyDescent="0.2">
      <c r="A77" s="534"/>
      <c r="B77" s="119" t="s">
        <v>205</v>
      </c>
      <c r="C77" s="268"/>
      <c r="D77" s="182"/>
      <c r="E77" s="113">
        <v>6.9353775293210882</v>
      </c>
      <c r="F77" s="115">
        <v>14937</v>
      </c>
      <c r="G77" s="114">
        <v>14851</v>
      </c>
      <c r="H77" s="114">
        <v>15634</v>
      </c>
      <c r="I77" s="114">
        <v>15476</v>
      </c>
      <c r="J77" s="140">
        <v>15409</v>
      </c>
      <c r="K77" s="114">
        <v>-472</v>
      </c>
      <c r="L77" s="116">
        <v>-3.0631449153092349</v>
      </c>
    </row>
    <row r="78" spans="1:12" s="110" customFormat="1" ht="15" customHeight="1" x14ac:dyDescent="0.2">
      <c r="A78" s="120"/>
      <c r="B78" s="119"/>
      <c r="C78" s="268" t="s">
        <v>106</v>
      </c>
      <c r="D78" s="182"/>
      <c r="E78" s="113">
        <v>56.738300863627238</v>
      </c>
      <c r="F78" s="115">
        <v>8475</v>
      </c>
      <c r="G78" s="114">
        <v>8323</v>
      </c>
      <c r="H78" s="114">
        <v>8886</v>
      </c>
      <c r="I78" s="114">
        <v>8759</v>
      </c>
      <c r="J78" s="140">
        <v>8631</v>
      </c>
      <c r="K78" s="114">
        <v>-156</v>
      </c>
      <c r="L78" s="116">
        <v>-1.8074383037886688</v>
      </c>
    </row>
    <row r="79" spans="1:12" s="110" customFormat="1" ht="15" customHeight="1" x14ac:dyDescent="0.2">
      <c r="A79" s="123"/>
      <c r="B79" s="124"/>
      <c r="C79" s="260" t="s">
        <v>107</v>
      </c>
      <c r="D79" s="261"/>
      <c r="E79" s="125">
        <v>43.261699136372762</v>
      </c>
      <c r="F79" s="143">
        <v>6462</v>
      </c>
      <c r="G79" s="144">
        <v>6528</v>
      </c>
      <c r="H79" s="144">
        <v>6748</v>
      </c>
      <c r="I79" s="144">
        <v>6717</v>
      </c>
      <c r="J79" s="145">
        <v>6778</v>
      </c>
      <c r="K79" s="144">
        <v>-316</v>
      </c>
      <c r="L79" s="146">
        <v>-4.6621422248450868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215374</v>
      </c>
      <c r="E11" s="114">
        <v>215575</v>
      </c>
      <c r="F11" s="114">
        <v>217273</v>
      </c>
      <c r="G11" s="114">
        <v>214069</v>
      </c>
      <c r="H11" s="140">
        <v>213219</v>
      </c>
      <c r="I11" s="115">
        <v>2155</v>
      </c>
      <c r="J11" s="116">
        <v>1.0106979209169915</v>
      </c>
    </row>
    <row r="12" spans="1:15" s="110" customFormat="1" ht="24.95" customHeight="1" x14ac:dyDescent="0.2">
      <c r="A12" s="193" t="s">
        <v>132</v>
      </c>
      <c r="B12" s="194" t="s">
        <v>133</v>
      </c>
      <c r="C12" s="113">
        <v>0.85897090642324514</v>
      </c>
      <c r="D12" s="115">
        <v>1850</v>
      </c>
      <c r="E12" s="114">
        <v>1578</v>
      </c>
      <c r="F12" s="114">
        <v>2060</v>
      </c>
      <c r="G12" s="114">
        <v>2028</v>
      </c>
      <c r="H12" s="140">
        <v>1794</v>
      </c>
      <c r="I12" s="115">
        <v>56</v>
      </c>
      <c r="J12" s="116">
        <v>3.1215161649944259</v>
      </c>
    </row>
    <row r="13" spans="1:15" s="110" customFormat="1" ht="24.95" customHeight="1" x14ac:dyDescent="0.2">
      <c r="A13" s="193" t="s">
        <v>134</v>
      </c>
      <c r="B13" s="199" t="s">
        <v>214</v>
      </c>
      <c r="C13" s="113">
        <v>1.5043598577358455</v>
      </c>
      <c r="D13" s="115">
        <v>3240</v>
      </c>
      <c r="E13" s="114">
        <v>3151</v>
      </c>
      <c r="F13" s="114">
        <v>3215</v>
      </c>
      <c r="G13" s="114">
        <v>3141</v>
      </c>
      <c r="H13" s="140">
        <v>3110</v>
      </c>
      <c r="I13" s="115">
        <v>130</v>
      </c>
      <c r="J13" s="116">
        <v>4.180064308681672</v>
      </c>
    </row>
    <row r="14" spans="1:15" s="287" customFormat="1" ht="24" customHeight="1" x14ac:dyDescent="0.2">
      <c r="A14" s="193" t="s">
        <v>215</v>
      </c>
      <c r="B14" s="199" t="s">
        <v>137</v>
      </c>
      <c r="C14" s="113">
        <v>24.12593906413959</v>
      </c>
      <c r="D14" s="115">
        <v>51961</v>
      </c>
      <c r="E14" s="114">
        <v>52293</v>
      </c>
      <c r="F14" s="114">
        <v>52712</v>
      </c>
      <c r="G14" s="114">
        <v>51467</v>
      </c>
      <c r="H14" s="140">
        <v>51586</v>
      </c>
      <c r="I14" s="115">
        <v>375</v>
      </c>
      <c r="J14" s="116">
        <v>0.72694141821424418</v>
      </c>
      <c r="K14" s="110"/>
      <c r="L14" s="110"/>
      <c r="M14" s="110"/>
      <c r="N14" s="110"/>
      <c r="O14" s="110"/>
    </row>
    <row r="15" spans="1:15" s="110" customFormat="1" ht="24.75" customHeight="1" x14ac:dyDescent="0.2">
      <c r="A15" s="193" t="s">
        <v>216</v>
      </c>
      <c r="B15" s="199" t="s">
        <v>217</v>
      </c>
      <c r="C15" s="113">
        <v>4.0427349633660512</v>
      </c>
      <c r="D15" s="115">
        <v>8707</v>
      </c>
      <c r="E15" s="114">
        <v>8679</v>
      </c>
      <c r="F15" s="114">
        <v>8603</v>
      </c>
      <c r="G15" s="114">
        <v>8515</v>
      </c>
      <c r="H15" s="140">
        <v>8484</v>
      </c>
      <c r="I15" s="115">
        <v>223</v>
      </c>
      <c r="J15" s="116">
        <v>2.6284771334276287</v>
      </c>
    </row>
    <row r="16" spans="1:15" s="287" customFormat="1" ht="24.95" customHeight="1" x14ac:dyDescent="0.2">
      <c r="A16" s="193" t="s">
        <v>218</v>
      </c>
      <c r="B16" s="199" t="s">
        <v>141</v>
      </c>
      <c r="C16" s="113">
        <v>16.867867059162201</v>
      </c>
      <c r="D16" s="115">
        <v>36329</v>
      </c>
      <c r="E16" s="114">
        <v>36644</v>
      </c>
      <c r="F16" s="114">
        <v>36937</v>
      </c>
      <c r="G16" s="114">
        <v>35910</v>
      </c>
      <c r="H16" s="140">
        <v>36037</v>
      </c>
      <c r="I16" s="115">
        <v>292</v>
      </c>
      <c r="J16" s="116">
        <v>0.81027832505480479</v>
      </c>
      <c r="K16" s="110"/>
      <c r="L16" s="110"/>
      <c r="M16" s="110"/>
      <c r="N16" s="110"/>
      <c r="O16" s="110"/>
    </row>
    <row r="17" spans="1:15" s="110" customFormat="1" ht="24.95" customHeight="1" x14ac:dyDescent="0.2">
      <c r="A17" s="193" t="s">
        <v>219</v>
      </c>
      <c r="B17" s="199" t="s">
        <v>220</v>
      </c>
      <c r="C17" s="113">
        <v>3.2153370416113365</v>
      </c>
      <c r="D17" s="115">
        <v>6925</v>
      </c>
      <c r="E17" s="114">
        <v>6970</v>
      </c>
      <c r="F17" s="114">
        <v>7172</v>
      </c>
      <c r="G17" s="114">
        <v>7042</v>
      </c>
      <c r="H17" s="140">
        <v>7065</v>
      </c>
      <c r="I17" s="115">
        <v>-140</v>
      </c>
      <c r="J17" s="116">
        <v>-1.9815994338287333</v>
      </c>
    </row>
    <row r="18" spans="1:15" s="287" customFormat="1" ht="24.95" customHeight="1" x14ac:dyDescent="0.2">
      <c r="A18" s="201" t="s">
        <v>144</v>
      </c>
      <c r="B18" s="202" t="s">
        <v>145</v>
      </c>
      <c r="C18" s="113">
        <v>4.8394885176483697</v>
      </c>
      <c r="D18" s="115">
        <v>10423</v>
      </c>
      <c r="E18" s="114">
        <v>10190</v>
      </c>
      <c r="F18" s="114">
        <v>10638</v>
      </c>
      <c r="G18" s="114">
        <v>10394</v>
      </c>
      <c r="H18" s="140">
        <v>10202</v>
      </c>
      <c r="I18" s="115">
        <v>221</v>
      </c>
      <c r="J18" s="116">
        <v>2.1662419133503237</v>
      </c>
      <c r="K18" s="110"/>
      <c r="L18" s="110"/>
      <c r="M18" s="110"/>
      <c r="N18" s="110"/>
      <c r="O18" s="110"/>
    </row>
    <row r="19" spans="1:15" s="110" customFormat="1" ht="24.95" customHeight="1" x14ac:dyDescent="0.2">
      <c r="A19" s="193" t="s">
        <v>146</v>
      </c>
      <c r="B19" s="199" t="s">
        <v>147</v>
      </c>
      <c r="C19" s="113">
        <v>13.689674705396195</v>
      </c>
      <c r="D19" s="115">
        <v>29484</v>
      </c>
      <c r="E19" s="114">
        <v>29732</v>
      </c>
      <c r="F19" s="114">
        <v>29976</v>
      </c>
      <c r="G19" s="114">
        <v>29477</v>
      </c>
      <c r="H19" s="140">
        <v>29825</v>
      </c>
      <c r="I19" s="115">
        <v>-341</v>
      </c>
      <c r="J19" s="116">
        <v>-1.143336127409891</v>
      </c>
    </row>
    <row r="20" spans="1:15" s="287" customFormat="1" ht="24.95" customHeight="1" x14ac:dyDescent="0.2">
      <c r="A20" s="193" t="s">
        <v>148</v>
      </c>
      <c r="B20" s="199" t="s">
        <v>149</v>
      </c>
      <c r="C20" s="113">
        <v>4.6105843788015264</v>
      </c>
      <c r="D20" s="115">
        <v>9930</v>
      </c>
      <c r="E20" s="114">
        <v>9969</v>
      </c>
      <c r="F20" s="114">
        <v>9935</v>
      </c>
      <c r="G20" s="114">
        <v>9838</v>
      </c>
      <c r="H20" s="140">
        <v>9690</v>
      </c>
      <c r="I20" s="115">
        <v>240</v>
      </c>
      <c r="J20" s="116">
        <v>2.4767801857585141</v>
      </c>
      <c r="K20" s="110"/>
      <c r="L20" s="110"/>
      <c r="M20" s="110"/>
      <c r="N20" s="110"/>
      <c r="O20" s="110"/>
    </row>
    <row r="21" spans="1:15" s="110" customFormat="1" ht="24.95" customHeight="1" x14ac:dyDescent="0.2">
      <c r="A21" s="201" t="s">
        <v>150</v>
      </c>
      <c r="B21" s="202" t="s">
        <v>151</v>
      </c>
      <c r="C21" s="113">
        <v>3.2125511900229369</v>
      </c>
      <c r="D21" s="115">
        <v>6919</v>
      </c>
      <c r="E21" s="114">
        <v>6995</v>
      </c>
      <c r="F21" s="114">
        <v>7235</v>
      </c>
      <c r="G21" s="114">
        <v>7183</v>
      </c>
      <c r="H21" s="140">
        <v>6897</v>
      </c>
      <c r="I21" s="115">
        <v>22</v>
      </c>
      <c r="J21" s="116">
        <v>0.31897926634768742</v>
      </c>
    </row>
    <row r="22" spans="1:15" s="110" customFormat="1" ht="24.95" customHeight="1" x14ac:dyDescent="0.2">
      <c r="A22" s="201" t="s">
        <v>152</v>
      </c>
      <c r="B22" s="199" t="s">
        <v>153</v>
      </c>
      <c r="C22" s="113">
        <v>2.7612432327021832</v>
      </c>
      <c r="D22" s="115">
        <v>5947</v>
      </c>
      <c r="E22" s="114">
        <v>5859</v>
      </c>
      <c r="F22" s="114">
        <v>5775</v>
      </c>
      <c r="G22" s="114">
        <v>5554</v>
      </c>
      <c r="H22" s="140">
        <v>5523</v>
      </c>
      <c r="I22" s="115">
        <v>424</v>
      </c>
      <c r="J22" s="116">
        <v>7.6769871446677529</v>
      </c>
    </row>
    <row r="23" spans="1:15" s="110" customFormat="1" ht="24.95" customHeight="1" x14ac:dyDescent="0.2">
      <c r="A23" s="193" t="s">
        <v>154</v>
      </c>
      <c r="B23" s="199" t="s">
        <v>155</v>
      </c>
      <c r="C23" s="113">
        <v>2.2463249974463029</v>
      </c>
      <c r="D23" s="115">
        <v>4838</v>
      </c>
      <c r="E23" s="114">
        <v>4820</v>
      </c>
      <c r="F23" s="114">
        <v>4826</v>
      </c>
      <c r="G23" s="114">
        <v>4799</v>
      </c>
      <c r="H23" s="140">
        <v>4841</v>
      </c>
      <c r="I23" s="115">
        <v>-3</v>
      </c>
      <c r="J23" s="116">
        <v>-6.1970667217517039E-2</v>
      </c>
    </row>
    <row r="24" spans="1:15" s="110" customFormat="1" ht="24.95" customHeight="1" x14ac:dyDescent="0.2">
      <c r="A24" s="193" t="s">
        <v>156</v>
      </c>
      <c r="B24" s="199" t="s">
        <v>221</v>
      </c>
      <c r="C24" s="113">
        <v>7.879316909190524</v>
      </c>
      <c r="D24" s="115">
        <v>16970</v>
      </c>
      <c r="E24" s="114">
        <v>17034</v>
      </c>
      <c r="F24" s="114">
        <v>16950</v>
      </c>
      <c r="G24" s="114">
        <v>16797</v>
      </c>
      <c r="H24" s="140">
        <v>16679</v>
      </c>
      <c r="I24" s="115">
        <v>291</v>
      </c>
      <c r="J24" s="116">
        <v>1.7447089154026021</v>
      </c>
    </row>
    <row r="25" spans="1:15" s="110" customFormat="1" ht="24.95" customHeight="1" x14ac:dyDescent="0.2">
      <c r="A25" s="193" t="s">
        <v>222</v>
      </c>
      <c r="B25" s="204" t="s">
        <v>159</v>
      </c>
      <c r="C25" s="113">
        <v>3.0514361064938202</v>
      </c>
      <c r="D25" s="115">
        <v>6572</v>
      </c>
      <c r="E25" s="114">
        <v>6475</v>
      </c>
      <c r="F25" s="114">
        <v>6686</v>
      </c>
      <c r="G25" s="114">
        <v>6632</v>
      </c>
      <c r="H25" s="140">
        <v>6536</v>
      </c>
      <c r="I25" s="115">
        <v>36</v>
      </c>
      <c r="J25" s="116">
        <v>0.55079559363525088</v>
      </c>
    </row>
    <row r="26" spans="1:15" s="110" customFormat="1" ht="24.95" customHeight="1" x14ac:dyDescent="0.2">
      <c r="A26" s="201">
        <v>782.78300000000002</v>
      </c>
      <c r="B26" s="203" t="s">
        <v>160</v>
      </c>
      <c r="C26" s="113">
        <v>1.1050544633985533</v>
      </c>
      <c r="D26" s="115">
        <v>2380</v>
      </c>
      <c r="E26" s="114">
        <v>2625</v>
      </c>
      <c r="F26" s="114">
        <v>2903</v>
      </c>
      <c r="G26" s="114">
        <v>2853</v>
      </c>
      <c r="H26" s="140">
        <v>2920</v>
      </c>
      <c r="I26" s="115">
        <v>-540</v>
      </c>
      <c r="J26" s="116">
        <v>-18.493150684931507</v>
      </c>
    </row>
    <row r="27" spans="1:15" s="110" customFormat="1" ht="24.95" customHeight="1" x14ac:dyDescent="0.2">
      <c r="A27" s="193" t="s">
        <v>161</v>
      </c>
      <c r="B27" s="199" t="s">
        <v>223</v>
      </c>
      <c r="C27" s="113">
        <v>5.4806986915783709</v>
      </c>
      <c r="D27" s="115">
        <v>11804</v>
      </c>
      <c r="E27" s="114">
        <v>11778</v>
      </c>
      <c r="F27" s="114">
        <v>11745</v>
      </c>
      <c r="G27" s="114">
        <v>11630</v>
      </c>
      <c r="H27" s="140">
        <v>11514</v>
      </c>
      <c r="I27" s="115">
        <v>290</v>
      </c>
      <c r="J27" s="116">
        <v>2.5186729199235711</v>
      </c>
    </row>
    <row r="28" spans="1:15" s="110" customFormat="1" ht="24.95" customHeight="1" x14ac:dyDescent="0.2">
      <c r="A28" s="193" t="s">
        <v>163</v>
      </c>
      <c r="B28" s="199" t="s">
        <v>164</v>
      </c>
      <c r="C28" s="113">
        <v>4.9063489557699631</v>
      </c>
      <c r="D28" s="115">
        <v>10567</v>
      </c>
      <c r="E28" s="114">
        <v>10715</v>
      </c>
      <c r="F28" s="114">
        <v>10520</v>
      </c>
      <c r="G28" s="114">
        <v>10712</v>
      </c>
      <c r="H28" s="140">
        <v>10651</v>
      </c>
      <c r="I28" s="115">
        <v>-84</v>
      </c>
      <c r="J28" s="116">
        <v>-0.78865834193972395</v>
      </c>
    </row>
    <row r="29" spans="1:15" s="110" customFormat="1" ht="24.95" customHeight="1" x14ac:dyDescent="0.2">
      <c r="A29" s="193">
        <v>86</v>
      </c>
      <c r="B29" s="199" t="s">
        <v>165</v>
      </c>
      <c r="C29" s="113">
        <v>9.4830388069126261</v>
      </c>
      <c r="D29" s="115">
        <v>20424</v>
      </c>
      <c r="E29" s="114">
        <v>20427</v>
      </c>
      <c r="F29" s="114">
        <v>20191</v>
      </c>
      <c r="G29" s="114">
        <v>19908</v>
      </c>
      <c r="H29" s="140">
        <v>19893</v>
      </c>
      <c r="I29" s="115">
        <v>531</v>
      </c>
      <c r="J29" s="116">
        <v>2.669280651485447</v>
      </c>
    </row>
    <row r="30" spans="1:15" s="110" customFormat="1" ht="24.95" customHeight="1" x14ac:dyDescent="0.2">
      <c r="A30" s="193">
        <v>87.88</v>
      </c>
      <c r="B30" s="204" t="s">
        <v>166</v>
      </c>
      <c r="C30" s="113">
        <v>7.081634737712073</v>
      </c>
      <c r="D30" s="115">
        <v>15252</v>
      </c>
      <c r="E30" s="114">
        <v>15192</v>
      </c>
      <c r="F30" s="114">
        <v>15148</v>
      </c>
      <c r="G30" s="114">
        <v>14910</v>
      </c>
      <c r="H30" s="140">
        <v>14889</v>
      </c>
      <c r="I30" s="115">
        <v>363</v>
      </c>
      <c r="J30" s="116">
        <v>2.4380415071529318</v>
      </c>
    </row>
    <row r="31" spans="1:15" s="110" customFormat="1" ht="24.95" customHeight="1" x14ac:dyDescent="0.2">
      <c r="A31" s="193" t="s">
        <v>167</v>
      </c>
      <c r="B31" s="199" t="s">
        <v>168</v>
      </c>
      <c r="C31" s="113">
        <v>3.1628701700298087</v>
      </c>
      <c r="D31" s="115">
        <v>6812</v>
      </c>
      <c r="E31" s="114">
        <v>6741</v>
      </c>
      <c r="F31" s="114">
        <v>6757</v>
      </c>
      <c r="G31" s="114">
        <v>6745</v>
      </c>
      <c r="H31" s="140">
        <v>6668</v>
      </c>
      <c r="I31" s="115">
        <v>144</v>
      </c>
      <c r="J31" s="116">
        <v>2.1595680863827234</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0.85897090642324514</v>
      </c>
      <c r="D34" s="115">
        <v>1850</v>
      </c>
      <c r="E34" s="114">
        <v>1578</v>
      </c>
      <c r="F34" s="114">
        <v>2060</v>
      </c>
      <c r="G34" s="114">
        <v>2028</v>
      </c>
      <c r="H34" s="140">
        <v>1794</v>
      </c>
      <c r="I34" s="115">
        <v>56</v>
      </c>
      <c r="J34" s="116">
        <v>3.1215161649944259</v>
      </c>
    </row>
    <row r="35" spans="1:10" s="110" customFormat="1" ht="24.95" customHeight="1" x14ac:dyDescent="0.2">
      <c r="A35" s="292" t="s">
        <v>171</v>
      </c>
      <c r="B35" s="293" t="s">
        <v>172</v>
      </c>
      <c r="C35" s="113">
        <v>30.469787439523806</v>
      </c>
      <c r="D35" s="115">
        <v>65624</v>
      </c>
      <c r="E35" s="114">
        <v>65634</v>
      </c>
      <c r="F35" s="114">
        <v>66565</v>
      </c>
      <c r="G35" s="114">
        <v>65002</v>
      </c>
      <c r="H35" s="140">
        <v>64898</v>
      </c>
      <c r="I35" s="115">
        <v>726</v>
      </c>
      <c r="J35" s="116">
        <v>1.118678541711609</v>
      </c>
    </row>
    <row r="36" spans="1:10" s="110" customFormat="1" ht="24.95" customHeight="1" x14ac:dyDescent="0.2">
      <c r="A36" s="294" t="s">
        <v>173</v>
      </c>
      <c r="B36" s="295" t="s">
        <v>174</v>
      </c>
      <c r="C36" s="125">
        <v>68.67077734545488</v>
      </c>
      <c r="D36" s="143">
        <v>147899</v>
      </c>
      <c r="E36" s="144">
        <v>148362</v>
      </c>
      <c r="F36" s="144">
        <v>148647</v>
      </c>
      <c r="G36" s="144">
        <v>147038</v>
      </c>
      <c r="H36" s="145">
        <v>146526</v>
      </c>
      <c r="I36" s="143">
        <v>1373</v>
      </c>
      <c r="J36" s="146">
        <v>0.93703506544913528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2020-09-28T08:57:39Z</dcterms:created>
  <dcterms:modified xsi:type="dcterms:W3CDTF">2020-09-28T10:34:38Z</dcterms:modified>
</cp:coreProperties>
</file>