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C43" i="24"/>
  <c r="I43" i="24" s="1"/>
  <c r="B43" i="24"/>
  <c r="D43" i="24" s="1"/>
  <c r="K42" i="24"/>
  <c r="I42" i="24"/>
  <c r="D42" i="24"/>
  <c r="C42" i="24"/>
  <c r="B42" i="24"/>
  <c r="J42" i="24" s="1"/>
  <c r="M41" i="24"/>
  <c r="K41" i="24"/>
  <c r="H41" i="24"/>
  <c r="G41" i="24"/>
  <c r="F41" i="24"/>
  <c r="E41" i="24"/>
  <c r="C41" i="24"/>
  <c r="I41" i="24" s="1"/>
  <c r="B41" i="24"/>
  <c r="D41" i="24" s="1"/>
  <c r="K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7" i="24"/>
  <c r="D7" i="24"/>
  <c r="J7" i="24"/>
  <c r="H7" i="24"/>
  <c r="K7"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M35" i="24"/>
  <c r="E35"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K22" i="24"/>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E17" i="24"/>
  <c r="M17" i="24"/>
  <c r="M30" i="24"/>
  <c r="E30" i="24"/>
  <c r="L30" i="24"/>
  <c r="I30" i="24"/>
  <c r="G30" i="24"/>
  <c r="G33" i="24"/>
  <c r="L33" i="24"/>
  <c r="I33" i="24"/>
  <c r="E33" i="24"/>
  <c r="M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F9" i="24"/>
  <c r="D9" i="24"/>
  <c r="J9" i="24"/>
  <c r="H9" i="24"/>
  <c r="K9" i="24"/>
  <c r="B14" i="24"/>
  <c r="B6" i="24"/>
  <c r="F17" i="24"/>
  <c r="D17" i="24"/>
  <c r="J17" i="24"/>
  <c r="H17" i="24"/>
  <c r="K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K24" i="24"/>
  <c r="J24" i="24"/>
  <c r="H24" i="24"/>
  <c r="F24" i="24"/>
  <c r="D24" i="24"/>
  <c r="F27" i="24"/>
  <c r="D27" i="24"/>
  <c r="J27" i="24"/>
  <c r="H27" i="24"/>
  <c r="K27" i="24"/>
  <c r="M22" i="24"/>
  <c r="E22" i="24"/>
  <c r="L22" i="24"/>
  <c r="I22" i="24"/>
  <c r="G22" i="24"/>
  <c r="G25" i="24"/>
  <c r="L25" i="24"/>
  <c r="I25" i="24"/>
  <c r="E25" i="24"/>
  <c r="M25" i="24"/>
  <c r="C45" i="24"/>
  <c r="C39"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I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4" i="24"/>
  <c r="H40" i="24"/>
  <c r="L41" i="24"/>
  <c r="H42" i="24"/>
  <c r="L43" i="24"/>
  <c r="H44" i="24"/>
  <c r="L44" i="24"/>
  <c r="E44" i="24"/>
  <c r="I79" i="24" l="1"/>
  <c r="K6" i="24"/>
  <c r="J6" i="24"/>
  <c r="H6" i="24"/>
  <c r="F6" i="24"/>
  <c r="D6" i="24"/>
  <c r="M14" i="24"/>
  <c r="E14" i="24"/>
  <c r="L14" i="24"/>
  <c r="I14" i="24"/>
  <c r="G14" i="24"/>
  <c r="H39" i="24"/>
  <c r="F39" i="24"/>
  <c r="D39" i="24"/>
  <c r="K39" i="24"/>
  <c r="J39" i="24"/>
  <c r="J79" i="24"/>
  <c r="J78" i="24"/>
  <c r="K14" i="24"/>
  <c r="J14" i="24"/>
  <c r="H14" i="24"/>
  <c r="F14" i="24"/>
  <c r="D14" i="24"/>
  <c r="K77" i="24"/>
  <c r="H45" i="24"/>
  <c r="F45" i="24"/>
  <c r="D45" i="24"/>
  <c r="K45" i="24"/>
  <c r="J45" i="24"/>
  <c r="I39" i="24"/>
  <c r="L39" i="24"/>
  <c r="M39" i="24"/>
  <c r="G39" i="24"/>
  <c r="E39" i="24"/>
  <c r="I45" i="24"/>
  <c r="G45" i="24"/>
  <c r="L45" i="24"/>
  <c r="M45" i="24"/>
  <c r="E45" i="24"/>
  <c r="M6" i="24"/>
  <c r="E6" i="24"/>
  <c r="L6" i="24"/>
  <c r="I6" i="24"/>
  <c r="G6" i="24"/>
  <c r="K79" i="24" l="1"/>
  <c r="K78" i="24"/>
  <c r="I78" i="24"/>
  <c r="I83" i="24" l="1"/>
  <c r="I82" i="24"/>
  <c r="I81" i="24"/>
</calcChain>
</file>

<file path=xl/sharedStrings.xml><?xml version="1.0" encoding="utf-8"?>
<sst xmlns="http://schemas.openxmlformats.org/spreadsheetml/2006/main" count="1677" uniqueCount="522">
  <si>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</si>
  <si>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</si>
  <si>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</si>
  <si>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</si>
  <si>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</si>
  <si>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</si>
  <si>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</si>
  <si>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</si>
  <si>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</si>
  <si>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</si>
  <si>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</si>
  <si>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</si>
  <si>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</si>
  <si>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Augsburg (811)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</si>
  <si>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</si>
  <si>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</si>
  <si>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</si>
  <si>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</si>
  <si>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</si>
  <si>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</si>
  <si>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</si>
  <si>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</si>
  <si>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</si>
  <si>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</si>
  <si>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</si>
  <si>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</si>
  <si>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</si>
  <si>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</si>
  <si>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</si>
  <si>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</si>
  <si>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</si>
  <si>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</si>
  <si>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</si>
  <si>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</si>
  <si>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</si>
  <si>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</si>
  <si>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</si>
  <si>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</si>
  <si>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</si>
  <si>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</si>
  <si>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</si>
  <si>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</si>
  <si>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</si>
  <si>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</si>
  <si>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</si>
  <si>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</si>
  <si>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</si>
  <si>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</si>
  <si>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</si>
  <si>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</si>
  <si>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</si>
  <si>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</si>
  <si>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</si>
  <si>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</si>
  <si>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</si>
  <si>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</si>
  <si>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</si>
  <si>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</si>
  <si>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</si>
  <si>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</si>
  <si>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</si>
  <si>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</si>
  <si>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</si>
  <si>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</si>
  <si>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</si>
  <si>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</si>
  <si>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</si>
  <si>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</si>
  <si>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</si>
  <si>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</si>
  <si>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</si>
  <si>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</si>
  <si>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</si>
  <si>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</si>
  <si>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</si>
  <si>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</si>
  <si>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</si>
  <si>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</si>
  <si>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</si>
  <si>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</si>
  <si>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</si>
  <si>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</si>
  <si>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</si>
  <si>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</si>
  <si>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</si>
  <si>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</si>
  <si>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</si>
  <si>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</si>
  <si>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</si>
  <si>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</si>
  <si>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</si>
  <si>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</si>
  <si>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Augsburg (811);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</si>
  <si>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</si>
  <si>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</si>
  <si>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</si>
  <si>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</si>
  <si>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</si>
  <si>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</si>
  <si>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</si>
  <si>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</si>
  <si>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</si>
  <si>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</si>
  <si>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</si>
  <si>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</si>
  <si>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</si>
  <si>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</si>
  <si>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</si>
  <si>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</si>
  <si>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</si>
  <si>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</si>
  <si>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</si>
  <si>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</si>
  <si>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</si>
  <si>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</si>
  <si>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</si>
  <si>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</si>
  <si>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</si>
  <si>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</si>
  <si>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</si>
  <si>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</si>
  <si>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</si>
  <si>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</si>
  <si>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</si>
  <si>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</si>
  <si>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</si>
  <si>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</si>
  <si>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</si>
  <si>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</si>
  <si>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</si>
  <si>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</si>
  <si>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</si>
  <si>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</si>
  <si>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</si>
  <si>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</si>
  <si>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</si>
  <si>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</si>
  <si>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</si>
  <si>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</si>
  <si>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</si>
  <si>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</si>
  <si>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</si>
  <si>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</si>
  <si>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</si>
  <si>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</si>
  <si>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</si>
  <si>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</si>
  <si>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</si>
  <si>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</si>
  <si>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</si>
  <si>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</si>
  <si>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</si>
  <si>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</si>
  <si>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</si>
  <si>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</si>
  <si>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</si>
  <si>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</si>
  <si>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</si>
  <si>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</si>
  <si>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</si>
  <si>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</si>
  <si>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</si>
  <si>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</si>
  <si>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</si>
  <si>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</si>
  <si>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</si>
  <si>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</si>
  <si>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</si>
  <si>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</si>
  <si>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</si>
  <si>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</si>
  <si>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</si>
  <si>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</si>
  <si>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</si>
  <si>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</si>
  <si>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</si>
  <si>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</si>
  <si>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</si>
  <si>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</si>
  <si>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</si>
  <si>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</si>
  <si>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</si>
  <si>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</si>
  <si>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Augsburg (811)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</si>
  <si>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</si>
  <si>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</si>
  <si>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</si>
  <si>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</si>
  <si>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</si>
  <si>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</si>
  <si>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</si>
  <si>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</si>
  <si>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</si>
  <si>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</si>
  <si>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</si>
  <si>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</si>
  <si>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</si>
  <si>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</si>
  <si>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</si>
  <si>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</si>
  <si>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</si>
  <si>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</si>
  <si>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</si>
  <si>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</si>
  <si>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</si>
  <si>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</si>
  <si>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</si>
  <si>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</si>
  <si>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</si>
  <si>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</si>
  <si>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</si>
  <si>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</si>
  <si>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</si>
  <si>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</si>
  <si>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</si>
  <si>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</si>
  <si>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</si>
  <si>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</si>
  <si>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</si>
  <si>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</si>
  <si>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</si>
  <si>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</si>
  <si>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</si>
  <si>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</si>
  <si>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</si>
  <si>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</si>
  <si>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</si>
  <si>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</si>
  <si>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</si>
  <si>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</si>
  <si>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</si>
  <si>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</si>
  <si>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</si>
  <si>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</si>
  <si>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</si>
  <si>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</si>
  <si>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</si>
  <si>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</si>
  <si>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</si>
  <si>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</si>
  <si>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</si>
  <si>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</si>
  <si>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</si>
  <si>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</si>
  <si>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</si>
  <si>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</si>
  <si>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</si>
  <si>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</si>
  <si>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</si>
  <si>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</si>
  <si>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</si>
  <si>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</si>
  <si>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</si>
  <si>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</si>
  <si>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</si>
  <si>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</si>
  <si>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</si>
  <si>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</si>
  <si>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</si>
  <si>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</si>
  <si>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</si>
  <si>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</si>
  <si>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</si>
  <si>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</si>
  <si>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</si>
  <si>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</si>
  <si>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</si>
  <si>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</si>
  <si>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</si>
  <si>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</si>
  <si>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</si>
  <si>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</si>
  <si>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</si>
  <si>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</si>
  <si>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</si>
  <si>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</si>
  <si>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</si>
  <si>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</si>
  <si>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</si>
  <si>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</si>
  <si>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</si>
  <si>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</si>
  <si>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</si>
  <si>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</si>
  <si>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</si>
  <si>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</si>
  <si>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</si>
  <si>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</si>
  <si>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</si>
  <si>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</si>
  <si>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</si>
  <si>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</si>
  <si>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</si>
  <si>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</si>
  <si>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</si>
  <si>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</si>
  <si>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</si>
  <si>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</si>
  <si>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</si>
  <si>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</si>
  <si>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</si>
  <si>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</si>
  <si>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</si>
  <si>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</si>
  <si>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</si>
  <si>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</si>
  <si>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</si>
  <si>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</si>
  <si>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</si>
  <si>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</si>
  <si>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</si>
  <si>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</si>
  <si>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</si>
  <si>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</si>
  <si>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</si>
  <si>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</si>
  <si>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</si>
  <si>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</si>
  <si>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</si>
  <si>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</si>
  <si>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</si>
  <si>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</si>
  <si>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</si>
  <si>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</si>
  <si>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</si>
  <si>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</si>
  <si>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</si>
  <si>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Augsburg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</si>
  <si>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</si>
  <si>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</si>
  <si>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</si>
  <si>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</si>
  <si>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</si>
  <si>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</si>
  <si>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</si>
  <si>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</si>
  <si>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</si>
  <si>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</si>
  <si>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</si>
  <si>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</si>
  <si>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</si>
  <si>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</si>
  <si>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</si>
  <si>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</si>
  <si>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</si>
  <si>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</si>
  <si>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</si>
  <si>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</si>
  <si>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</si>
  <si>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</si>
  <si>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</si>
  <si>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</si>
  <si>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</si>
  <si>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</si>
  <si>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</si>
  <si>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</si>
  <si>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</si>
  <si>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</si>
  <si>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</si>
  <si>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</si>
  <si>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</si>
  <si>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</si>
  <si>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</si>
  <si>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</si>
  <si>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</si>
  <si>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</si>
  <si>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</si>
  <si>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</si>
  <si>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</si>
  <si>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</si>
  <si>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</si>
  <si>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</si>
  <si>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</si>
  <si>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</si>
  <si>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Augsburg (811);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</si>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</sst>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{B6704FF3-B565-4F44-8A13-01DA2234A230}</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E963-49BF-8EA2-B9DEDD106B3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{687D76C2-A1A8-4BCF-A63C-1858369DB94B}</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963-49BF-8EA2-B9DEDD106B3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{F4FEFF84-0EB1-48A7-86C0-05F5F726D652}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963-49BF-8EA2-B9DEDD106B3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{BF3AB6DB-7E49-4DCA-8D39-3AFDEB8F6F1A}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963-49BF-8EA2-B9DEDD106B3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0.98710933308808879</c:v>
                </c:pt>
                <c:pt idx="1">
                  <c:v>1.0013227114154917</c:v>
                </c:pt>
                <c:pt idx="2">
                  <c:v>1.1186464311118853</c:v>
                </c:pt>
                <c:pt idx="3">
                  <c:v>1.0875687030768</c:v>
                </c:pt>
              </c:numCache>
            </c:numRef>
          </c:val>
          <c:extLst>
            <c:ext xmlns:c16="http://schemas.microsoft.com/office/drawing/2014/chart" uri="{C3380CC4-5D6E-409C-BE32-E72D297353CC}">
              <c16:uniqueId val="{00000004-E963-49BF-8EA2-B9DEDD106B3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{4D0AFEB7-E14F-4EF7-9672-18D3757A452B}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963-49BF-8EA2-B9DEDD106B3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{64D24BB0-D823-4712-BD7E-55033DB12575}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963-49BF-8EA2-B9DEDD106B3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{34CCD251-7F72-45DD-8472-3CED714061FE}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963-49BF-8EA2-B9DEDD106B3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{3F9287D9-5DA8-4E8A-937D-8ECA081CCAC8}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963-49BF-8EA2-B9DEDD106B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963-49BF-8EA2-B9DEDD106B3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963-49BF-8EA2-B9DEDD106B3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{C8B29B22-F519-46C0-88B6-8516FC99A593}</c15:txfldGUID>
                      <c15:f>Daten_Diagramme!$E$6</c15:f>
                      <c15:dlblFieldTableCache>
                        <c:ptCount val="1"/>
                        <c:pt idx="0">
                          <c:v>-0.5</c:v>
                        </c:pt>
                      </c15:dlblFieldTableCache>
                    </c15:dlblFTEntry>
                  </c15:dlblFieldTable>
                  <c15:showDataLabelsRange val="0"/>
                </c:ext>
                <c:ext xmlns:c16="http://schemas.microsoft.com/office/drawing/2014/chart" uri="{C3380CC4-5D6E-409C-BE32-E72D297353CC}">
                  <c16:uniqueId val="{00000000-1F72-4B9F-81DE-37B4BBE01E6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{1D547ABB-FD51-4243-9D44-9EE0A454CD16}</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1F72-4B9F-81DE-37B4BBE01E6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{EE468C27-6439-45E1-95BB-0075C24189EC}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F72-4B9F-81DE-37B4BBE01E6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{9AA0F90E-0D58-4BEF-8CB0-EB17C99D54CE}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F72-4B9F-81DE-37B4BBE01E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-0.48295769956700346</c:v>
                </c:pt>
                <c:pt idx="1">
                  <c:v>-1.8915068707011207</c:v>
                </c:pt>
                <c:pt idx="2">
                  <c:v>-2.7637010795899166</c:v>
                </c:pt>
                <c:pt idx="3">
                  <c:v>-2.8655893304673015</c:v>
                </c:pt>
              </c:numCache>
            </c:numRef>
          </c:val>
          <c:extLst>
            <c:ext xmlns:c16="http://schemas.microsoft.com/office/drawing/2014/chart" uri="{C3380CC4-5D6E-409C-BE32-E72D297353CC}">
              <c16:uniqueId val="{00000004-1F72-4B9F-81DE-37B4BBE01E6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{54CE7738-5C27-4926-B8CD-7BA7911C09CC}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F72-4B9F-81DE-37B4BBE01E6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{D74F552A-307D-40C3-BDD6-3ED5D7874450}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F72-4B9F-81DE-37B4BBE01E6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{9ED0406C-87A2-4845-A787-CD58A4606F27}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F72-4B9F-81DE-37B4BBE01E6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{A495FE83-1DC6-423E-BAF9-D069DE5D5618}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F72-4B9F-81DE-37B4BBE01E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F72-4B9F-81DE-37B4BBE01E6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F72-4B9F-81DE-37B4BBE01E6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{A6136D2A-0B13-47DC-A5F9-308E30E177D2}</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3426-4517-AB0B-F19D12398BDB}"/>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{E71CD7DD-DC84-49D2-8587-A2A6AB2408B6}</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3426-4517-AB0B-F19D12398BDB}"/>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{2D6FF9DB-EBF9-42E1-B7D1-F7B3564DE703}</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3426-4517-AB0B-F19D12398BDB}"/>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{7BB70F41-493A-43CF-82D6-557448445115}</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3426-4517-AB0B-F19D12398BDB}"/>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{E1BAEAF3-248B-4F27-AFFF-249AF859AD56}</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3426-4517-AB0B-F19D12398BDB}"/>
                </c:ext>
              </c:extLst>
            </c:dLbl>
            <c:dLbl>
              <c:idx val="5"/>
              <c:tx>
                <c:strRef>
                  <c:f>Daten_Diagramme!$D$19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{D06C8DCE-CE71-44C3-B9CD-65526392F14B}</c15:txfldGUID>
                      <c15:f>Daten_Diagramme!$D$19</c15:f>
                      <c15:dlblFieldTableCache>
                        <c:ptCount val="1"/>
                        <c:pt idx="0">
                          <c:v>-1.8</c:v>
                        </c:pt>
                      </c15:dlblFieldTableCache>
                    </c15:dlblFTEntry>
                  </c15:dlblFieldTable>
                  <c15:showDataLabelsRange val="0"/>
                </c:ext>
                <c:ext xmlns:c16="http://schemas.microsoft.com/office/drawing/2014/chart" uri="{C3380CC4-5D6E-409C-BE32-E72D297353CC}">
                  <c16:uniqueId val="{00000005-3426-4517-AB0B-F19D12398BDB}"/>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{0A60542A-6D33-4235-AF2B-A7AA84B3D3A2}</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3426-4517-AB0B-F19D12398BDB}"/>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{3CBF8FA6-5659-4A4C-AE0A-E59DA60D3D13}</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3426-4517-AB0B-F19D12398BDB}"/>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{57AAF8B9-75D3-40A2-BE57-CDB3312AD5DE}</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3426-4517-AB0B-F19D12398BDB}"/>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{16EA9629-6C39-46A4-ABEC-E65BC256CCCA}</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3426-4517-AB0B-F19D12398BDB}"/>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{224FEFF3-19A4-4A19-B76F-BAD02683F052}</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3426-4517-AB0B-F19D12398BDB}"/>
                </c:ext>
              </c:extLst>
            </c:dLbl>
            <c:dLbl>
              <c:idx val="11"/>
              <c:tx>
                <c:strRef>
                  <c:f>Daten_Diagramme!$D$25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{172D430E-49DE-442D-A366-AE4610B1BC51}</c15:txfldGUID>
                      <c15:f>Daten_Diagramme!$D$25</c15:f>
                      <c15:dlblFieldTableCache>
                        <c:ptCount val="1"/>
                        <c:pt idx="0">
                          <c:v>3.2</c:v>
                        </c:pt>
                      </c15:dlblFieldTableCache>
                    </c15:dlblFTEntry>
                  </c15:dlblFieldTable>
                  <c15:showDataLabelsRange val="0"/>
                </c:ext>
                <c:ext xmlns:c16="http://schemas.microsoft.com/office/drawing/2014/chart" uri="{C3380CC4-5D6E-409C-BE32-E72D297353CC}">
                  <c16:uniqueId val="{0000000B-3426-4517-AB0B-F19D12398BDB}"/>
                </c:ext>
              </c:extLst>
            </c:dLbl>
            <c:dLbl>
              <c:idx val="12"/>
              <c:tx>
                <c:strRef>
                  <c:f>Daten_Diagramme!$D$26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{556C62FA-187B-4699-BBA6-180B3BA7F892}</c15:txfldGUID>
                      <c15:f>Daten_Diagramme!$D$26</c15:f>
                      <c15:dlblFieldTableCache>
                        <c:ptCount val="1"/>
                        <c:pt idx="0">
                          <c:v>-3.3</c:v>
                        </c:pt>
                      </c15:dlblFieldTableCache>
                    </c15:dlblFTEntry>
                  </c15:dlblFieldTable>
                  <c15:showDataLabelsRange val="0"/>
                </c:ext>
                <c:ext xmlns:c16="http://schemas.microsoft.com/office/drawing/2014/chart" uri="{C3380CC4-5D6E-409C-BE32-E72D297353CC}">
                  <c16:uniqueId val="{0000000C-3426-4517-AB0B-F19D12398BDB}"/>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{927343FF-3F70-48D7-98DF-16DE3E44F835}</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3426-4517-AB0B-F19D12398BDB}"/>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{1AB11597-6E77-40F3-B24F-2F2337DFCC6A}</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3426-4517-AB0B-F19D12398BDB}"/>
                </c:ext>
              </c:extLst>
            </c:dLbl>
            <c:dLbl>
              <c:idx val="15"/>
              <c:tx>
                <c:strRef>
                  <c:f>Daten_Diagramme!$D$29</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{D7E7691F-A564-4302-BBA8-C52026A84593}</c15:txfldGUID>
                      <c15:f>Daten_Diagramme!$D$29</c15:f>
                      <c15:dlblFieldTableCache>
                        <c:ptCount val="1"/>
                        <c:pt idx="0">
                          <c:v>-10.7</c:v>
                        </c:pt>
                      </c15:dlblFieldTableCache>
                    </c15:dlblFTEntry>
                  </c15:dlblFieldTable>
                  <c15:showDataLabelsRange val="0"/>
                </c:ext>
                <c:ext xmlns:c16="http://schemas.microsoft.com/office/drawing/2014/chart" uri="{C3380CC4-5D6E-409C-BE32-E72D297353CC}">
                  <c16:uniqueId val="{0000000F-3426-4517-AB0B-F19D12398BDB}"/>
                </c:ext>
              </c:extLst>
            </c:dLbl>
            <c:dLbl>
              <c:idx val="16"/>
              <c:tx>
                <c:strRef>
                  <c:f>Daten_Diagramme!$D$30</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{ED6D97BE-646B-44AB-AB71-975D9E412EBE}</c15:txfldGUID>
                      <c15:f>Daten_Diagramme!$D$30</c15:f>
                      <c15:dlblFieldTableCache>
                        <c:ptCount val="1"/>
                        <c:pt idx="0">
                          <c:v>5.1</c:v>
                        </c:pt>
                      </c15:dlblFieldTableCache>
                    </c15:dlblFTEntry>
                  </c15:dlblFieldTable>
                  <c15:showDataLabelsRange val="0"/>
                </c:ext>
                <c:ext xmlns:c16="http://schemas.microsoft.com/office/drawing/2014/chart" uri="{C3380CC4-5D6E-409C-BE32-E72D297353CC}">
                  <c16:uniqueId val="{00000010-3426-4517-AB0B-F19D12398BDB}"/>
                </c:ext>
              </c:extLst>
            </c:dLbl>
            <c:dLbl>
              <c:idx val="17"/>
              <c:tx>
                <c:strRef>
                  <c:f>Daten_Diagramme!$D$31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{B26B3019-54E4-45A0-A876-943C6175CA08}</c15:txfldGUID>
                      <c15:f>Daten_Diagramme!$D$31</c15:f>
                      <c15:dlblFieldTableCache>
                        <c:ptCount val="1"/>
                        <c:pt idx="0">
                          <c:v>4.0</c:v>
                        </c:pt>
                      </c15:dlblFieldTableCache>
                    </c15:dlblFTEntry>
                  </c15:dlblFieldTable>
                  <c15:showDataLabelsRange val="0"/>
                </c:ext>
                <c:ext xmlns:c16="http://schemas.microsoft.com/office/drawing/2014/chart" uri="{C3380CC4-5D6E-409C-BE32-E72D297353CC}">
                  <c16:uniqueId val="{00000011-3426-4517-AB0B-F19D12398BDB}"/>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{DC7FDE94-9F60-4E2F-909F-B814F085D7DF}</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3426-4517-AB0B-F19D12398BDB}"/>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{7EA2A786-E8E4-4505-8D56-841CC3D17ADE}</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3426-4517-AB0B-F19D12398BDB}"/>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{AEEE32E5-90A3-4763-8741-67345923A15F}</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3426-4517-AB0B-F19D12398BD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{2878D9BF-1B0D-401F-B0EF-AFCEB67F41E8}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3426-4517-AB0B-F19D12398BD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{EA53C133-FAF9-4281-9C66-FC7AF704C24A}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426-4517-AB0B-F19D12398BDB}"/>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{F5E724FF-9997-4142-A2D6-BCFB0E01E87D}</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3426-4517-AB0B-F19D12398BDB}"/>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{B8E7BBE4-32B3-43D9-8E52-52E3E5130091}</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3426-4517-AB0B-F19D12398BDB}"/>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{E5286E77-1DBD-4A24-853F-F03C5D54811A}</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3426-4517-AB0B-F19D12398BD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{D838A74A-FD94-42F5-B9A6-7CC4E8A34A0A}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426-4517-AB0B-F19D12398BD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{898987BF-36FA-4E75-A219-263B95D40941}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426-4517-AB0B-F19D12398BD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{0AAB6D2F-B9D5-401A-8F66-E274C18F61E5}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426-4517-AB0B-F19D12398BD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{2449150F-AC18-44E7-A480-15F5B31E4EED}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426-4517-AB0B-F19D12398BD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{9AAECCE9-6892-495F-AA44-ED14976CDE23}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426-4517-AB0B-F19D12398BDB}"/>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{DDDB16DD-F583-4057-B357-9E8D99E1DBD1}</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3426-4517-AB0B-F19D12398B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0.98710933308808879</c:v>
                </c:pt>
                <c:pt idx="1">
                  <c:v>-1.3404825737265416</c:v>
                </c:pt>
                <c:pt idx="2">
                  <c:v>2.0108695652173911</c:v>
                </c:pt>
                <c:pt idx="3">
                  <c:v>-1.2799582054463527</c:v>
                </c:pt>
                <c:pt idx="4">
                  <c:v>-0.43855802122620824</c:v>
                </c:pt>
                <c:pt idx="5">
                  <c:v>-1.812004530011325</c:v>
                </c:pt>
                <c:pt idx="6">
                  <c:v>2.1661431820643343E-2</c:v>
                </c:pt>
                <c:pt idx="7">
                  <c:v>4.290652748593506</c:v>
                </c:pt>
                <c:pt idx="8">
                  <c:v>1.0901341493401819</c:v>
                </c:pt>
                <c:pt idx="9">
                  <c:v>0.30396984619125783</c:v>
                </c:pt>
                <c:pt idx="10">
                  <c:v>-1.0740369468709723</c:v>
                </c:pt>
                <c:pt idx="11">
                  <c:v>3.1766200762388817</c:v>
                </c:pt>
                <c:pt idx="12">
                  <c:v>-3.3312674310505113</c:v>
                </c:pt>
                <c:pt idx="13">
                  <c:v>2.1948268909499395</c:v>
                </c:pt>
                <c:pt idx="14">
                  <c:v>1.3021667200341551</c:v>
                </c:pt>
                <c:pt idx="15">
                  <c:v>-10.749442184013651</c:v>
                </c:pt>
                <c:pt idx="16">
                  <c:v>5.1003086419753085</c:v>
                </c:pt>
                <c:pt idx="17">
                  <c:v>3.982843137254902</c:v>
                </c:pt>
                <c:pt idx="18">
                  <c:v>3.5078823637872221</c:v>
                </c:pt>
                <c:pt idx="19">
                  <c:v>3.5711779976145372</c:v>
                </c:pt>
                <c:pt idx="20">
                  <c:v>1.7081722556864156</c:v>
                </c:pt>
                <c:pt idx="21">
                  <c:v>0</c:v>
                </c:pt>
                <c:pt idx="23">
                  <c:v>-1.3404825737265416</c:v>
                </c:pt>
                <c:pt idx="24">
                  <c:v>-9.6630482524941955E-2</c:v>
                </c:pt>
                <c:pt idx="25">
                  <c:v>1.4814773698642303</c:v>
                </c:pt>
              </c:numCache>
            </c:numRef>
          </c:val>
          <c:extLst>
            <c:ext xmlns:c16="http://schemas.microsoft.com/office/drawing/2014/chart" uri="{C3380CC4-5D6E-409C-BE32-E72D297353CC}">
              <c16:uniqueId val="{00000020-3426-4517-AB0B-F19D12398BD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{EA0962BC-DF19-4AF3-A4BB-A308CCC7CF3F}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426-4517-AB0B-F19D12398BD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{801951BC-BBA3-40AE-9A8E-5B5AAAFEF754}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426-4517-AB0B-F19D12398BD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{DF0782D2-61A5-423A-AF04-BB74FFC8F12D}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426-4517-AB0B-F19D12398BD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{C615F75D-97B1-4F7A-A9F5-1BE7FFB0837E}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426-4517-AB0B-F19D12398BD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{484A859C-DE42-4C11-90FE-7B2B5D3D94F7}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426-4517-AB0B-F19D12398BD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{D4CC810A-F420-4F20-A6EF-60831CB3B936}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426-4517-AB0B-F19D12398BD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{ABCE52C9-50D9-412D-B4C4-7C0930CF427F}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426-4517-AB0B-F19D12398BD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{74592E45-420A-4DEF-AFF8-1DB8B4D2BFF8}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426-4517-AB0B-F19D12398BD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{9F611740-041D-4112-9D3C-0EEC7D7C0DF2}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426-4517-AB0B-F19D12398BD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{EBCD1040-1965-452B-94A6-2D9C981C9869}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426-4517-AB0B-F19D12398BD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{8851A19D-FF14-46A0-B5F6-C349DA1A3078}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426-4517-AB0B-F19D12398BD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{6FB3C4D0-08F8-4947-B358-1CE70B1F6B13}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426-4517-AB0B-F19D12398BD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{3E249F18-56F3-48B1-8E39-A2738C4B63C6}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426-4517-AB0B-F19D12398BD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{1FAE7000-990A-47AF-9CF9-242D5899F310}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426-4517-AB0B-F19D12398BD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{1931246A-706A-44DF-8787-F4C1E3F5E967}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426-4517-AB0B-F19D12398BD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{8C4BC568-6D20-46AC-B38C-11AF585BD6C2}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426-4517-AB0B-F19D12398BD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{768E0B64-A7A7-4E20-888C-7C6FF6EC9D6B}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426-4517-AB0B-F19D12398BD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{03DF57E3-5D10-46AB-80FA-37CEBE230D01}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426-4517-AB0B-F19D12398BD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{F99E7241-8465-4AFF-86F6-1CFE017AA044}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426-4517-AB0B-F19D12398BD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{73E64210-7011-498D-830B-89E306910F68}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426-4517-AB0B-F19D12398BD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{F0F0290D-F2B8-4FCC-9853-757F683AB631}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426-4517-AB0B-F19D12398BD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{5D419323-8B79-49D6-BC76-40A876272B0B}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426-4517-AB0B-F19D12398BD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{05126001-5370-4D53-A04C-E2307A037E26}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426-4517-AB0B-F19D12398BD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{F023105A-CD67-4D40-9BD4-2ACCA2C2E845}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426-4517-AB0B-F19D12398BD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{5F8FB379-6B73-49B0-81F2-98A61B1911BC}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426-4517-AB0B-F19D12398BD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{BC382EFC-9FF3-4F5D-8F61-778CCDE11865}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426-4517-AB0B-F19D12398BD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{07BABCFB-0DCA-4366-863D-5A30EBD210A8}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426-4517-AB0B-F19D12398BD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{D402416B-1785-4AC1-AF3D-3E731EB892B1}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426-4517-AB0B-F19D12398BD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{B0DBCD43-6BDF-4C82-8BC1-568B1FCE32EB}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426-4517-AB0B-F19D12398BD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{207A7475-0FD2-4AB3-AB52-0A1352E5F49D}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426-4517-AB0B-F19D12398BD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{25EC58DE-F8F6-48BB-BB8D-9FA846367A36}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426-4517-AB0B-F19D12398BD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{E51D2BBD-89E0-4586-93EF-29159BCFB3A2}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426-4517-AB0B-F19D12398B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426-4517-AB0B-F19D12398BD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426-4517-AB0B-F19D12398BD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{6BB54ED1-6E08-4297-84DC-8E573ACA786D}</c15:txfldGUID>
                      <c15:f>Daten_Diagramme!$E$14</c15:f>
                      <c15:dlblFieldTableCache>
                        <c:ptCount val="1"/>
                        <c:pt idx="0">
                          <c:v>-0.5</c:v>
                        </c:pt>
                      </c15:dlblFieldTableCache>
                    </c15:dlblFTEntry>
                  </c15:dlblFieldTable>
                  <c15:showDataLabelsRange val="0"/>
                </c:ext>
                <c:ext xmlns:c16="http://schemas.microsoft.com/office/drawing/2014/chart" uri="{C3380CC4-5D6E-409C-BE32-E72D297353CC}">
                  <c16:uniqueId val="{00000000-36DD-408D-90D8-FCE3A7E58E4C}"/>
                </c:ext>
              </c:extLst>
            </c:dLbl>
            <c:dLbl>
              <c:idx val="1"/>
              <c:tx>
                <c:strRef>
                  <c:f>Daten_Diagramme!$E$15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{23DA5B26-8DCE-4E5D-AE6A-EB9124016445}</c15:txfldGUID>
                      <c15:f>Daten_Diagramme!$E$15</c15:f>
                      <c15:dlblFieldTableCache>
                        <c:ptCount val="1"/>
                        <c:pt idx="0">
                          <c:v>8.9</c:v>
                        </c:pt>
                      </c15:dlblFieldTableCache>
                    </c15:dlblFTEntry>
                  </c15:dlblFieldTable>
                  <c15:showDataLabelsRange val="0"/>
                </c:ext>
                <c:ext xmlns:c16="http://schemas.microsoft.com/office/drawing/2014/chart" uri="{C3380CC4-5D6E-409C-BE32-E72D297353CC}">
                  <c16:uniqueId val="{00000001-36DD-408D-90D8-FCE3A7E58E4C}"/>
                </c:ext>
              </c:extLst>
            </c:dLbl>
            <c:dLbl>
              <c:idx val="2"/>
              <c:tx>
                <c:strRef>
                  <c:f>Daten_Diagramme!$E$16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{3DC7B167-455B-45E5-87AC-3C1E53188AE0}</c15:txfldGUID>
                      <c15:f>Daten_Diagramme!$E$16</c15:f>
                      <c15:dlblFieldTableCache>
                        <c:ptCount val="1"/>
                        <c:pt idx="0">
                          <c:v>0.3</c:v>
                        </c:pt>
                      </c15:dlblFieldTableCache>
                    </c15:dlblFTEntry>
                  </c15:dlblFieldTable>
                  <c15:showDataLabelsRange val="0"/>
                </c:ext>
                <c:ext xmlns:c16="http://schemas.microsoft.com/office/drawing/2014/chart" uri="{C3380CC4-5D6E-409C-BE32-E72D297353CC}">
                  <c16:uniqueId val="{00000002-36DD-408D-90D8-FCE3A7E58E4C}"/>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{FB58E574-4488-477B-9A6F-0D3645BA4384}</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36DD-408D-90D8-FCE3A7E58E4C}"/>
                </c:ext>
              </c:extLst>
            </c:dLbl>
            <c:dLbl>
              <c:idx val="4"/>
              <c:tx>
                <c:strRef>
                  <c:f>Daten_Diagramme!$E$18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{D40A4C19-B174-4BD8-BA33-D3E59244B10B}</c15:txfldGUID>
                      <c15:f>Daten_Diagramme!$E$18</c15:f>
                      <c15:dlblFieldTableCache>
                        <c:ptCount val="1"/>
                        <c:pt idx="0">
                          <c:v>-4.8</c:v>
                        </c:pt>
                      </c15:dlblFieldTableCache>
                    </c15:dlblFTEntry>
                  </c15:dlblFieldTable>
                  <c15:showDataLabelsRange val="0"/>
                </c:ext>
                <c:ext xmlns:c16="http://schemas.microsoft.com/office/drawing/2014/chart" uri="{C3380CC4-5D6E-409C-BE32-E72D297353CC}">
                  <c16:uniqueId val="{00000004-36DD-408D-90D8-FCE3A7E58E4C}"/>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{6028F4BC-20D5-4263-B02F-54DD4AA247F6}</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36DD-408D-90D8-FCE3A7E58E4C}"/>
                </c:ext>
              </c:extLst>
            </c:dLbl>
            <c:dLbl>
              <c:idx val="6"/>
              <c:tx>
                <c:strRef>
                  <c:f>Daten_Diagramme!$E$20</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{CDD80E0E-8D60-4AF6-A602-1E01CA8D2911}</c15:txfldGUID>
                      <c15:f>Daten_Diagramme!$E$20</c15:f>
                      <c15:dlblFieldTableCache>
                        <c:ptCount val="1"/>
                        <c:pt idx="0">
                          <c:v>-6.5</c:v>
                        </c:pt>
                      </c15:dlblFieldTableCache>
                    </c15:dlblFTEntry>
                  </c15:dlblFieldTable>
                  <c15:showDataLabelsRange val="0"/>
                </c:ext>
                <c:ext xmlns:c16="http://schemas.microsoft.com/office/drawing/2014/chart" uri="{C3380CC4-5D6E-409C-BE32-E72D297353CC}">
                  <c16:uniqueId val="{00000006-36DD-408D-90D8-FCE3A7E58E4C}"/>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{EB0CA36F-E6D3-4D33-A973-46539A8152A0}</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36DD-408D-90D8-FCE3A7E58E4C}"/>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{B45E445E-B26F-4284-8500-A24846754C9D}</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36DD-408D-90D8-FCE3A7E58E4C}"/>
                </c:ext>
              </c:extLst>
            </c:dLbl>
            <c:dLbl>
              <c:idx val="9"/>
              <c:tx>
                <c:strRef>
                  <c:f>Daten_Diagramme!$E$23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{0B44AE1A-492C-4824-904A-CF9DC3BA37EE}</c15:txfldGUID>
                      <c15:f>Daten_Diagramme!$E$23</c15:f>
                      <c15:dlblFieldTableCache>
                        <c:ptCount val="1"/>
                        <c:pt idx="0">
                          <c:v>-1.0</c:v>
                        </c:pt>
                      </c15:dlblFieldTableCache>
                    </c15:dlblFTEntry>
                  </c15:dlblFieldTable>
                  <c15:showDataLabelsRange val="0"/>
                </c:ext>
                <c:ext xmlns:c16="http://schemas.microsoft.com/office/drawing/2014/chart" uri="{C3380CC4-5D6E-409C-BE32-E72D297353CC}">
                  <c16:uniqueId val="{00000009-36DD-408D-90D8-FCE3A7E58E4C}"/>
                </c:ext>
              </c:extLst>
            </c:dLbl>
            <c:dLbl>
              <c:idx val="10"/>
              <c:tx>
                <c:strRef>
                  <c:f>Daten_Diagramme!$E$24</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{E233BE4D-C824-45AB-830B-B4763C69487E}</c15:txfldGUID>
                      <c15:f>Daten_Diagramme!$E$24</c15:f>
                      <c15:dlblFieldTableCache>
                        <c:ptCount val="1"/>
                        <c:pt idx="0">
                          <c:v>-8.2</c:v>
                        </c:pt>
                      </c15:dlblFieldTableCache>
                    </c15:dlblFTEntry>
                  </c15:dlblFieldTable>
                  <c15:showDataLabelsRange val="0"/>
                </c:ext>
                <c:ext xmlns:c16="http://schemas.microsoft.com/office/drawing/2014/chart" uri="{C3380CC4-5D6E-409C-BE32-E72D297353CC}">
                  <c16:uniqueId val="{0000000A-36DD-408D-90D8-FCE3A7E58E4C}"/>
                </c:ext>
              </c:extLst>
            </c:dLbl>
            <c:dLbl>
              <c:idx val="11"/>
              <c:tx>
                <c:strRef>
                  <c:f>Daten_Diagramme!$E$25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{1CD1C5EF-B078-4383-85CF-3B5E3EC07C6E}</c15:txfldGUID>
                      <c15:f>Daten_Diagramme!$E$25</c15:f>
                      <c15:dlblFieldTableCache>
                        <c:ptCount val="1"/>
                        <c:pt idx="0">
                          <c:v>-7.6</c:v>
                        </c:pt>
                      </c15:dlblFieldTableCache>
                    </c15:dlblFTEntry>
                  </c15:dlblFieldTable>
                  <c15:showDataLabelsRange val="0"/>
                </c:ext>
                <c:ext xmlns:c16="http://schemas.microsoft.com/office/drawing/2014/chart" uri="{C3380CC4-5D6E-409C-BE32-E72D297353CC}">
                  <c16:uniqueId val="{0000000B-36DD-408D-90D8-FCE3A7E58E4C}"/>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{700513B6-454A-4AC9-9765-0C1ADB6F8A41}</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36DD-408D-90D8-FCE3A7E58E4C}"/>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{9D8237E3-B7CE-43AC-A71D-6D23BEF189A1}</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36DD-408D-90D8-FCE3A7E58E4C}"/>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{27139092-7EC7-45A2-B5E2-BE39840012BF}</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36DD-408D-90D8-FCE3A7E58E4C}"/>
                </c:ext>
              </c:extLst>
            </c:dLbl>
            <c:dLbl>
              <c:idx val="15"/>
              <c:tx>
                <c:strRef>
                  <c:f>Daten_Diagramme!$E$29</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{4DFE9770-473E-4843-B6CF-04D435FBEB9E}</c15:txfldGUID>
                      <c15:f>Daten_Diagramme!$E$29</c15:f>
                      <c15:dlblFieldTableCache>
                        <c:ptCount val="1"/>
                        <c:pt idx="0">
                          <c:v>9.9</c:v>
                        </c:pt>
                      </c15:dlblFieldTableCache>
                    </c15:dlblFTEntry>
                  </c15:dlblFieldTable>
                  <c15:showDataLabelsRange val="0"/>
                </c:ext>
                <c:ext xmlns:c16="http://schemas.microsoft.com/office/drawing/2014/chart" uri="{C3380CC4-5D6E-409C-BE32-E72D297353CC}">
                  <c16:uniqueId val="{0000000F-36DD-408D-90D8-FCE3A7E58E4C}"/>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{DE6D72C4-AC23-43BE-8104-C4150E1329FF}</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36DD-408D-90D8-FCE3A7E58E4C}"/>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{3A7F57E3-EEB7-47C6-9071-AE18E5BBE917}</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36DD-408D-90D8-FCE3A7E58E4C}"/>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{37374FD9-E511-4D4B-8481-C25A43880AA9}</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36DD-408D-90D8-FCE3A7E58E4C}"/>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{A68A464D-0FDC-4C68-A521-7583C2AF3881}</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36DD-408D-90D8-FCE3A7E58E4C}"/>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{A4E83C58-A099-4909-9D72-3F15BFFCEBD6}</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36DD-408D-90D8-FCE3A7E58E4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{936A5457-2C0E-48B5-A8D5-9C5E4D4F4890}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6DD-408D-90D8-FCE3A7E58E4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{6EB36310-DCA5-41AD-88CC-530644F18C87}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6DD-408D-90D8-FCE3A7E58E4C}"/>
                </c:ext>
              </c:extLst>
            </c:dLbl>
            <c:dLbl>
              <c:idx val="23"/>
              <c:tx>
                <c:strRef>
                  <c:f>Daten_Diagramme!$E$37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{AC419A44-C234-49C3-9CCE-62268AC85463}</c15:txfldGUID>
                      <c15:f>Daten_Diagramme!$E$37</c15:f>
                      <c15:dlblFieldTableCache>
                        <c:ptCount val="1"/>
                        <c:pt idx="0">
                          <c:v>8.9</c:v>
                        </c:pt>
                      </c15:dlblFieldTableCache>
                    </c15:dlblFTEntry>
                  </c15:dlblFieldTable>
                  <c15:showDataLabelsRange val="0"/>
                </c:ext>
                <c:ext xmlns:c16="http://schemas.microsoft.com/office/drawing/2014/chart" uri="{C3380CC4-5D6E-409C-BE32-E72D297353CC}">
                  <c16:uniqueId val="{00000017-36DD-408D-90D8-FCE3A7E58E4C}"/>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{3EAE6A66-5FA8-4FA5-B791-B9535DEED326}</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36DD-408D-90D8-FCE3A7E58E4C}"/>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{C5400A46-05C4-4EED-9022-C82AEB6094E2}</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36DD-408D-90D8-FCE3A7E58E4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{E52A1FFD-3597-4718-91C3-1FB4FED59783}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6DD-408D-90D8-FCE3A7E58E4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{5F80A83A-258B-49B0-8F28-578D33762787}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6DD-408D-90D8-FCE3A7E58E4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{25201218-5B94-404E-AE36-A3746D84FB39}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6DD-408D-90D8-FCE3A7E58E4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{71569C35-285D-4AF7-8E75-2E9666DFF53D}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6DD-408D-90D8-FCE3A7E58E4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{14400058-CF23-42B7-84AD-DBFBFA7757A3}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6DD-408D-90D8-FCE3A7E58E4C}"/>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{6250FAAC-7E70-472F-9B09-1E40B18DC79B}</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36DD-408D-90D8-FCE3A7E58E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-0.48295769956700346</c:v>
                </c:pt>
                <c:pt idx="1">
                  <c:v>8.8888888888888893</c:v>
                </c:pt>
                <c:pt idx="2">
                  <c:v>0.2544529262086514</c:v>
                </c:pt>
                <c:pt idx="3">
                  <c:v>-4.7609794014768756</c:v>
                </c:pt>
                <c:pt idx="4">
                  <c:v>-4.8158640226628897</c:v>
                </c:pt>
                <c:pt idx="5">
                  <c:v>-4.2662916080637601</c:v>
                </c:pt>
                <c:pt idx="6">
                  <c:v>-6.4575645756457565</c:v>
                </c:pt>
                <c:pt idx="7">
                  <c:v>1.5518311607697082</c:v>
                </c:pt>
                <c:pt idx="8">
                  <c:v>0.94500854529003719</c:v>
                </c:pt>
                <c:pt idx="9">
                  <c:v>-0.97694411879640486</c:v>
                </c:pt>
                <c:pt idx="10">
                  <c:v>-8.2484033156678898</c:v>
                </c:pt>
                <c:pt idx="11">
                  <c:v>-7.6452599388379205</c:v>
                </c:pt>
                <c:pt idx="12">
                  <c:v>-3.1767955801104972</c:v>
                </c:pt>
                <c:pt idx="13">
                  <c:v>4.4405169557052915</c:v>
                </c:pt>
                <c:pt idx="14">
                  <c:v>-0.77205172746574025</c:v>
                </c:pt>
                <c:pt idx="15">
                  <c:v>9.872611464968152</c:v>
                </c:pt>
                <c:pt idx="16">
                  <c:v>0.57283142389525366</c:v>
                </c:pt>
                <c:pt idx="17">
                  <c:v>-0.28629856850715746</c:v>
                </c:pt>
                <c:pt idx="18">
                  <c:v>0.92673037938024905</c:v>
                </c:pt>
                <c:pt idx="19">
                  <c:v>3.6258158085569252E-2</c:v>
                </c:pt>
                <c:pt idx="20">
                  <c:v>-0.17243502894445129</c:v>
                </c:pt>
                <c:pt idx="21">
                  <c:v>0</c:v>
                </c:pt>
                <c:pt idx="23">
                  <c:v>8.8888888888888893</c:v>
                </c:pt>
                <c:pt idx="24">
                  <c:v>-2.214359091427919</c:v>
                </c:pt>
                <c:pt idx="25">
                  <c:v>-0.36329881727829971</c:v>
                </c:pt>
              </c:numCache>
            </c:numRef>
          </c:val>
          <c:extLst>
            <c:ext xmlns:c16="http://schemas.microsoft.com/office/drawing/2014/chart" uri="{C3380CC4-5D6E-409C-BE32-E72D297353CC}">
              <c16:uniqueId val="{00000020-36DD-408D-90D8-FCE3A7E58E4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{85C2F91A-2163-435F-9AAD-FB5F5411D233}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6DD-408D-90D8-FCE3A7E58E4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{1F66B496-D709-45E4-8C2A-4B7D44B0B373}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6DD-408D-90D8-FCE3A7E58E4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{D933A0A7-03C7-4C70-9EDB-9414B487D9A8}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6DD-408D-90D8-FCE3A7E58E4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{47AE2F83-139E-446F-B60C-613B5E3D1942}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6DD-408D-90D8-FCE3A7E58E4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{82E5D1D9-3D58-43F2-B63F-136194AE1F34}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6DD-408D-90D8-FCE3A7E58E4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{ABD7D48E-4F04-488F-9DE9-2DA76B9522B1}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6DD-408D-90D8-FCE3A7E58E4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{ECA451C0-361C-4513-81ED-26E6600104CD}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6DD-408D-90D8-FCE3A7E58E4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{E79D232E-5D3D-414D-9960-1CC78E7C897F}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6DD-408D-90D8-FCE3A7E58E4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{A6254719-7048-446D-9D04-858390D664C2}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6DD-408D-90D8-FCE3A7E58E4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{FE5F9944-E187-4C48-8A3E-B45A08A82841}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6DD-408D-90D8-FCE3A7E58E4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{E3DCE6E1-70A3-43A4-8F0A-590296B6C03D}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6DD-408D-90D8-FCE3A7E58E4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{722190FB-95BF-4FA2-B7E0-8EBE7CE5A1BD}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6DD-408D-90D8-FCE3A7E58E4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{0A2E56D4-60AD-4CF8-80BD-DCD392131074}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6DD-408D-90D8-FCE3A7E58E4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{2739791F-9022-4EDF-8E77-6AB3E774D425}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6DD-408D-90D8-FCE3A7E58E4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{0A323A01-02AD-4971-B68C-2F868C41D60B}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6DD-408D-90D8-FCE3A7E58E4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{684F3AD3-B324-4E3D-97CF-386EC70700EF}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6DD-408D-90D8-FCE3A7E58E4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{6BBF364A-D002-4B90-825A-AFD50FC8AC6B}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6DD-408D-90D8-FCE3A7E58E4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{349D92E2-CE1F-4E49-BEDB-5A3AB47669EE}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6DD-408D-90D8-FCE3A7E58E4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{647B3910-D503-4B70-8719-EF576561EBC4}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6DD-408D-90D8-FCE3A7E58E4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{0FEF48FA-47E4-42B4-92B4-CBF6529127B5}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6DD-408D-90D8-FCE3A7E58E4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{5BB7185C-7D4D-4DC6-B971-82DE38634F37}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6DD-408D-90D8-FCE3A7E58E4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{6623A3BE-96F8-40C7-AC54-3BEFCECB7A6C}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6DD-408D-90D8-FCE3A7E58E4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{0747B2B4-C0BF-4725-AE0C-87B1AA6E3B6A}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6DD-408D-90D8-FCE3A7E58E4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{A3842080-887E-4E03-9F9D-1B7AA9A20C21}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6DD-408D-90D8-FCE3A7E58E4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{385FB1AD-D7A9-419B-932B-F41F4DF382D2}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6DD-408D-90D8-FCE3A7E58E4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{BB3B50DB-2E3A-4607-BF0F-7901D48630F6}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6DD-408D-90D8-FCE3A7E58E4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{62331A7C-32E0-4322-867A-1926A2ABB9A2}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6DD-408D-90D8-FCE3A7E58E4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{FBB2A90C-0B82-4212-A635-BF42982BAAD1}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6DD-408D-90D8-FCE3A7E58E4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{BFB6740D-5C2F-48EC-BCC4-9F41F6FAD187}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6DD-408D-90D8-FCE3A7E58E4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{78F2CC74-5C50-4DD1-941B-B3AE02AE10EC}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6DD-408D-90D8-FCE3A7E58E4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{29EE34B4-B7E6-40F8-8C7D-B3A4BC8BEA5F}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6DD-408D-90D8-FCE3A7E58E4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{6D5A995F-2965-4225-BD88-C7C2C896EA28}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6DD-408D-90D8-FCE3A7E58E4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6DD-408D-90D8-FCE3A7E58E4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6DD-408D-90D8-FCE3A7E58E4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{0ED85BDF-D38B-4ED0-B311-5E6C82F8D16C}</c15:txfldGUID>
                      <c15:f>Diagramm!$I$46</c15:f>
                      <c15:dlblFieldTableCache>
                        <c:ptCount val="1"/>
                      </c15:dlblFieldTableCache>
                    </c15:dlblFTEntry>
                  </c15:dlblFieldTable>
                  <c15:showDataLabelsRange val="0"/>
                </c:ext>
                <c:ext xmlns:c16="http://schemas.microsoft.com/office/drawing/2014/chart" uri="{C3380CC4-5D6E-409C-BE32-E72D297353CC}">
                  <c16:uniqueId val="{00000000-3D45-4844-8A17-91CA3434EFE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{F57FD609-9FF0-4A86-A3AE-D480905303A0}</c15:txfldGUID>
                      <c15:f>Diagramm!$I$47</c15:f>
                      <c15:dlblFieldTableCache>
                        <c:ptCount val="1"/>
                      </c15:dlblFieldTableCache>
                    </c15:dlblFTEntry>
                  </c15:dlblFieldTable>
                  <c15:showDataLabelsRange val="0"/>
                </c:ext>
                <c:ext xmlns:c16="http://schemas.microsoft.com/office/drawing/2014/chart" uri="{C3380CC4-5D6E-409C-BE32-E72D297353CC}">
                  <c16:uniqueId val="{00000001-3D45-4844-8A17-91CA3434EFE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{E62BC008-8A48-4C13-83BE-6B1A4D4BEC86}</c15:txfldGUID>
                      <c15:f>Diagramm!$I$48</c15:f>
                      <c15:dlblFieldTableCache>
                        <c:ptCount val="1"/>
                      </c15:dlblFieldTableCache>
                    </c15:dlblFTEntry>
                  </c15:dlblFieldTable>
                  <c15:showDataLabelsRange val="0"/>
                </c:ext>
                <c:ext xmlns:c16="http://schemas.microsoft.com/office/drawing/2014/chart" uri="{C3380CC4-5D6E-409C-BE32-E72D297353CC}">
                  <c16:uniqueId val="{00000002-3D45-4844-8A17-91CA3434EFE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{A0944DDB-E201-4409-8867-7651ACD3C720}</c15:txfldGUID>
                      <c15:f>Diagramm!$I$49</c15:f>
                      <c15:dlblFieldTableCache>
                        <c:ptCount val="1"/>
                      </c15:dlblFieldTableCache>
                    </c15:dlblFTEntry>
                  </c15:dlblFieldTable>
                  <c15:showDataLabelsRange val="0"/>
                </c:ext>
                <c:ext xmlns:c16="http://schemas.microsoft.com/office/drawing/2014/chart" uri="{C3380CC4-5D6E-409C-BE32-E72D297353CC}">
                  <c16:uniqueId val="{00000003-3D45-4844-8A17-91CA3434EFE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{5BE88EF1-9608-4E45-B8FE-FDF444F065CD}</c15:txfldGUID>
                      <c15:f>Diagramm!$I$50</c15:f>
                      <c15:dlblFieldTableCache>
                        <c:ptCount val="1"/>
                      </c15:dlblFieldTableCache>
                    </c15:dlblFTEntry>
                  </c15:dlblFieldTable>
                  <c15:showDataLabelsRange val="0"/>
                </c:ext>
                <c:ext xmlns:c16="http://schemas.microsoft.com/office/drawing/2014/chart" uri="{C3380CC4-5D6E-409C-BE32-E72D297353CC}">
                  <c16:uniqueId val="{00000004-3D45-4844-8A17-91CA3434EFE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{B94D1970-FADA-42C4-B7C0-0FF96BF601F7}</c15:txfldGUID>
                      <c15:f>Diagramm!$I$51</c15:f>
                      <c15:dlblFieldTableCache>
                        <c:ptCount val="1"/>
                      </c15:dlblFieldTableCache>
                    </c15:dlblFTEntry>
                  </c15:dlblFieldTable>
                  <c15:showDataLabelsRange val="0"/>
                </c:ext>
                <c:ext xmlns:c16="http://schemas.microsoft.com/office/drawing/2014/chart" uri="{C3380CC4-5D6E-409C-BE32-E72D297353CC}">
                  <c16:uniqueId val="{00000005-3D45-4844-8A17-91CA3434EFE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{FF9F0E87-F6A8-4D92-96CA-C37F81B7F3F9}</c15:txfldGUID>
                      <c15:f>Diagramm!$I$52</c15:f>
                      <c15:dlblFieldTableCache>
                        <c:ptCount val="1"/>
                      </c15:dlblFieldTableCache>
                    </c15:dlblFTEntry>
                  </c15:dlblFieldTable>
                  <c15:showDataLabelsRange val="0"/>
                </c:ext>
                <c:ext xmlns:c16="http://schemas.microsoft.com/office/drawing/2014/chart" uri="{C3380CC4-5D6E-409C-BE32-E72D297353CC}">
                  <c16:uniqueId val="{00000006-3D45-4844-8A17-91CA3434EFE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{F4CAF443-5A65-41F8-963C-EC812DB69CF0}</c15:txfldGUID>
                      <c15:f>Diagramm!$I$53</c15:f>
                      <c15:dlblFieldTableCache>
                        <c:ptCount val="1"/>
                      </c15:dlblFieldTableCache>
                    </c15:dlblFTEntry>
                  </c15:dlblFieldTable>
                  <c15:showDataLabelsRange val="0"/>
                </c:ext>
                <c:ext xmlns:c16="http://schemas.microsoft.com/office/drawing/2014/chart" uri="{C3380CC4-5D6E-409C-BE32-E72D297353CC}">
                  <c16:uniqueId val="{00000007-3D45-4844-8A17-91CA3434EFE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{859B6FDF-E5E0-4CEA-AC00-3D34318012F0}</c15:txfldGUID>
                      <c15:f>Diagramm!$I$54</c15:f>
                      <c15:dlblFieldTableCache>
                        <c:ptCount val="1"/>
                      </c15:dlblFieldTableCache>
                    </c15:dlblFTEntry>
                  </c15:dlblFieldTable>
                  <c15:showDataLabelsRange val="0"/>
                </c:ext>
                <c:ext xmlns:c16="http://schemas.microsoft.com/office/drawing/2014/chart" uri="{C3380CC4-5D6E-409C-BE32-E72D297353CC}">
                  <c16:uniqueId val="{00000008-3D45-4844-8A17-91CA3434EFE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{E9DBE6BF-CE2B-4548-8613-B5D9459C5B19}</c15:txfldGUID>
                      <c15:f>Diagramm!$I$55</c15:f>
                      <c15:dlblFieldTableCache>
                        <c:ptCount val="1"/>
                      </c15:dlblFieldTableCache>
                    </c15:dlblFTEntry>
                  </c15:dlblFieldTable>
                  <c15:showDataLabelsRange val="0"/>
                </c:ext>
                <c:ext xmlns:c16="http://schemas.microsoft.com/office/drawing/2014/chart" uri="{C3380CC4-5D6E-409C-BE32-E72D297353CC}">
                  <c16:uniqueId val="{00000009-3D45-4844-8A17-91CA3434EFE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{B6F0E4B8-3C8E-4EF6-BB6F-BF2FFE9CC664}</c15:txfldGUID>
                      <c15:f>Diagramm!$I$56</c15:f>
                      <c15:dlblFieldTableCache>
                        <c:ptCount val="1"/>
                      </c15:dlblFieldTableCache>
                    </c15:dlblFTEntry>
                  </c15:dlblFieldTable>
                  <c15:showDataLabelsRange val="0"/>
                </c:ext>
                <c:ext xmlns:c16="http://schemas.microsoft.com/office/drawing/2014/chart" uri="{C3380CC4-5D6E-409C-BE32-E72D297353CC}">
                  <c16:uniqueId val="{0000000A-3D45-4844-8A17-91CA3434EFE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{A826F261-79D3-4E87-9B8D-A49074B342F1}</c15:txfldGUID>
                      <c15:f>Diagramm!$I$57</c15:f>
                      <c15:dlblFieldTableCache>
                        <c:ptCount val="1"/>
                      </c15:dlblFieldTableCache>
                    </c15:dlblFTEntry>
                  </c15:dlblFieldTable>
                  <c15:showDataLabelsRange val="0"/>
                </c:ext>
                <c:ext xmlns:c16="http://schemas.microsoft.com/office/drawing/2014/chart" uri="{C3380CC4-5D6E-409C-BE32-E72D297353CC}">
                  <c16:uniqueId val="{0000000B-3D45-4844-8A17-91CA3434EFE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{8A8538E0-5E7C-4F30-A3C3-6FF56C1F1AFC}</c15:txfldGUID>
                      <c15:f>Diagramm!$I$58</c15:f>
                      <c15:dlblFieldTableCache>
                        <c:ptCount val="1"/>
                      </c15:dlblFieldTableCache>
                    </c15:dlblFTEntry>
                  </c15:dlblFieldTable>
                  <c15:showDataLabelsRange val="0"/>
                </c:ext>
                <c:ext xmlns:c16="http://schemas.microsoft.com/office/drawing/2014/chart" uri="{C3380CC4-5D6E-409C-BE32-E72D297353CC}">
                  <c16:uniqueId val="{0000000C-3D45-4844-8A17-91CA3434EFE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{59F45F88-9309-4857-A779-9F03F494BAF3}</c15:txfldGUID>
                      <c15:f>Diagramm!$I$59</c15:f>
                      <c15:dlblFieldTableCache>
                        <c:ptCount val="1"/>
                      </c15:dlblFieldTableCache>
                    </c15:dlblFTEntry>
                  </c15:dlblFieldTable>
                  <c15:showDataLabelsRange val="0"/>
                </c:ext>
                <c:ext xmlns:c16="http://schemas.microsoft.com/office/drawing/2014/chart" uri="{C3380CC4-5D6E-409C-BE32-E72D297353CC}">
                  <c16:uniqueId val="{0000000D-3D45-4844-8A17-91CA3434EFE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{9D9AEA3E-CE0E-4B65-B2E0-EC9C0C0CC525}</c15:txfldGUID>
                      <c15:f>Diagramm!$I$60</c15:f>
                      <c15:dlblFieldTableCache>
                        <c:ptCount val="1"/>
                      </c15:dlblFieldTableCache>
                    </c15:dlblFTEntry>
                  </c15:dlblFieldTable>
                  <c15:showDataLabelsRange val="0"/>
                </c:ext>
                <c:ext xmlns:c16="http://schemas.microsoft.com/office/drawing/2014/chart" uri="{C3380CC4-5D6E-409C-BE32-E72D297353CC}">
                  <c16:uniqueId val="{0000000E-3D45-4844-8A17-91CA3434EFE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{1DA95FCD-0042-43EC-A014-F73A2878CC39}</c15:txfldGUID>
                      <c15:f>Diagramm!$I$61</c15:f>
                      <c15:dlblFieldTableCache>
                        <c:ptCount val="1"/>
                      </c15:dlblFieldTableCache>
                    </c15:dlblFTEntry>
                  </c15:dlblFieldTable>
                  <c15:showDataLabelsRange val="0"/>
                </c:ext>
                <c:ext xmlns:c16="http://schemas.microsoft.com/office/drawing/2014/chart" uri="{C3380CC4-5D6E-409C-BE32-E72D297353CC}">
                  <c16:uniqueId val="{0000000F-3D45-4844-8A17-91CA3434EFE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{4D3C58F2-F1B9-4C4C-8CDF-9EE28B517EBD}</c15:txfldGUID>
                      <c15:f>Diagramm!$I$62</c15:f>
                      <c15:dlblFieldTableCache>
                        <c:ptCount val="1"/>
                      </c15:dlblFieldTableCache>
                    </c15:dlblFTEntry>
                  </c15:dlblFieldTable>
                  <c15:showDataLabelsRange val="0"/>
                </c:ext>
                <c:ext xmlns:c16="http://schemas.microsoft.com/office/drawing/2014/chart" uri="{C3380CC4-5D6E-409C-BE32-E72D297353CC}">
                  <c16:uniqueId val="{00000010-3D45-4844-8A17-91CA3434EFE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{2F2F1731-2CAC-4DD4-953D-DC12364D1C17}</c15:txfldGUID>
                      <c15:f>Diagramm!$I$63</c15:f>
                      <c15:dlblFieldTableCache>
                        <c:ptCount val="1"/>
                      </c15:dlblFieldTableCache>
                    </c15:dlblFTEntry>
                  </c15:dlblFieldTable>
                  <c15:showDataLabelsRange val="0"/>
                </c:ext>
                <c:ext xmlns:c16="http://schemas.microsoft.com/office/drawing/2014/chart" uri="{C3380CC4-5D6E-409C-BE32-E72D297353CC}">
                  <c16:uniqueId val="{00000011-3D45-4844-8A17-91CA3434EFE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{D3EAE088-EF6F-488A-B8FC-957CE0F616C4}</c15:txfldGUID>
                      <c15:f>Diagramm!$I$64</c15:f>
                      <c15:dlblFieldTableCache>
                        <c:ptCount val="1"/>
                      </c15:dlblFieldTableCache>
                    </c15:dlblFTEntry>
                  </c15:dlblFieldTable>
                  <c15:showDataLabelsRange val="0"/>
                </c:ext>
                <c:ext xmlns:c16="http://schemas.microsoft.com/office/drawing/2014/chart" uri="{C3380CC4-5D6E-409C-BE32-E72D297353CC}">
                  <c16:uniqueId val="{00000012-3D45-4844-8A17-91CA3434EFE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{6E20BECB-B65D-4C52-821F-D1DF1E087581}</c15:txfldGUID>
                      <c15:f>Diagramm!$I$65</c15:f>
                      <c15:dlblFieldTableCache>
                        <c:ptCount val="1"/>
                      </c15:dlblFieldTableCache>
                    </c15:dlblFTEntry>
                  </c15:dlblFieldTable>
                  <c15:showDataLabelsRange val="0"/>
                </c:ext>
                <c:ext xmlns:c16="http://schemas.microsoft.com/office/drawing/2014/chart" uri="{C3380CC4-5D6E-409C-BE32-E72D297353CC}">
                  <c16:uniqueId val="{00000013-3D45-4844-8A17-91CA3434EFE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{CCBC5C0F-941F-4A3B-B7AD-88BFC5C15DDB}</c15:txfldGUID>
                      <c15:f>Diagramm!$I$66</c15:f>
                      <c15:dlblFieldTableCache>
                        <c:ptCount val="1"/>
                      </c15:dlblFieldTableCache>
                    </c15:dlblFTEntry>
                  </c15:dlblFieldTable>
                  <c15:showDataLabelsRange val="0"/>
                </c:ext>
                <c:ext xmlns:c16="http://schemas.microsoft.com/office/drawing/2014/chart" uri="{C3380CC4-5D6E-409C-BE32-E72D297353CC}">
                  <c16:uniqueId val="{00000014-3D45-4844-8A17-91CA3434EFE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{B1C79E48-5938-44A7-A608-E471599BCCE8}</c15:txfldGUID>
                      <c15:f>Diagramm!$I$67</c15:f>
                      <c15:dlblFieldTableCache>
                        <c:ptCount val="1"/>
                      </c15:dlblFieldTableCache>
                    </c15:dlblFTEntry>
                  </c15:dlblFieldTable>
                  <c15:showDataLabelsRange val="0"/>
                </c:ext>
                <c:ext xmlns:c16="http://schemas.microsoft.com/office/drawing/2014/chart" uri="{C3380CC4-5D6E-409C-BE32-E72D297353CC}">
                  <c16:uniqueId val="{00000015-3D45-4844-8A17-91CA3434EFE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D45-4844-8A17-91CA3434EFE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{77A0FB48-834E-49BF-963E-50F12EA3B611}</c15:txfldGUID>
                      <c15:f>Diagramm!$K$46</c15:f>
                      <c15:dlblFieldTableCache>
                        <c:ptCount val="1"/>
                      </c15:dlblFieldTableCache>
                    </c15:dlblFTEntry>
                  </c15:dlblFieldTable>
                  <c15:showDataLabelsRange val="0"/>
                </c:ext>
                <c:ext xmlns:c16="http://schemas.microsoft.com/office/drawing/2014/chart" uri="{C3380CC4-5D6E-409C-BE32-E72D297353CC}">
                  <c16:uniqueId val="{00000017-3D45-4844-8A17-91CA3434EFE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{BB3A5D66-D6D1-420E-8B97-3321055C04C6}</c15:txfldGUID>
                      <c15:f>Diagramm!$K$47</c15:f>
                      <c15:dlblFieldTableCache>
                        <c:ptCount val="1"/>
                      </c15:dlblFieldTableCache>
                    </c15:dlblFTEntry>
                  </c15:dlblFieldTable>
                  <c15:showDataLabelsRange val="0"/>
                </c:ext>
                <c:ext xmlns:c16="http://schemas.microsoft.com/office/drawing/2014/chart" uri="{C3380CC4-5D6E-409C-BE32-E72D297353CC}">
                  <c16:uniqueId val="{00000018-3D45-4844-8A17-91CA3434EFE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{2FE4BF6B-B779-4C2E-8BFC-A30A01925AEF}</c15:txfldGUID>
                      <c15:f>Diagramm!$K$48</c15:f>
                      <c15:dlblFieldTableCache>
                        <c:ptCount val="1"/>
                      </c15:dlblFieldTableCache>
                    </c15:dlblFTEntry>
                  </c15:dlblFieldTable>
                  <c15:showDataLabelsRange val="0"/>
                </c:ext>
                <c:ext xmlns:c16="http://schemas.microsoft.com/office/drawing/2014/chart" uri="{C3380CC4-5D6E-409C-BE32-E72D297353CC}">
                  <c16:uniqueId val="{00000019-3D45-4844-8A17-91CA3434EFE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{2D409248-570A-471C-9DCC-66F4EF6FF985}</c15:txfldGUID>
                      <c15:f>Diagramm!$K$49</c15:f>
                      <c15:dlblFieldTableCache>
                        <c:ptCount val="1"/>
                      </c15:dlblFieldTableCache>
                    </c15:dlblFTEntry>
                  </c15:dlblFieldTable>
                  <c15:showDataLabelsRange val="0"/>
                </c:ext>
                <c:ext xmlns:c16="http://schemas.microsoft.com/office/drawing/2014/chart" uri="{C3380CC4-5D6E-409C-BE32-E72D297353CC}">
                  <c16:uniqueId val="{0000001A-3D45-4844-8A17-91CA3434EFE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{89BF4AD0-B7F4-45C2-9BA0-CECA28FE1781}</c15:txfldGUID>
                      <c15:f>Diagramm!$K$50</c15:f>
                      <c15:dlblFieldTableCache>
                        <c:ptCount val="1"/>
                      </c15:dlblFieldTableCache>
                    </c15:dlblFTEntry>
                  </c15:dlblFieldTable>
                  <c15:showDataLabelsRange val="0"/>
                </c:ext>
                <c:ext xmlns:c16="http://schemas.microsoft.com/office/drawing/2014/chart" uri="{C3380CC4-5D6E-409C-BE32-E72D297353CC}">
                  <c16:uniqueId val="{0000001B-3D45-4844-8A17-91CA3434EFE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{CC9BBC0F-9498-47FF-875F-8277A39B9FF6}</c15:txfldGUID>
                      <c15:f>Diagramm!$K$51</c15:f>
                      <c15:dlblFieldTableCache>
                        <c:ptCount val="1"/>
                      </c15:dlblFieldTableCache>
                    </c15:dlblFTEntry>
                  </c15:dlblFieldTable>
                  <c15:showDataLabelsRange val="0"/>
                </c:ext>
                <c:ext xmlns:c16="http://schemas.microsoft.com/office/drawing/2014/chart" uri="{C3380CC4-5D6E-409C-BE32-E72D297353CC}">
                  <c16:uniqueId val="{0000001C-3D45-4844-8A17-91CA3434EFE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{A43FE823-B9BD-406D-AFAD-60740A93328F}</c15:txfldGUID>
                      <c15:f>Diagramm!$K$52</c15:f>
                      <c15:dlblFieldTableCache>
                        <c:ptCount val="1"/>
                      </c15:dlblFieldTableCache>
                    </c15:dlblFTEntry>
                  </c15:dlblFieldTable>
                  <c15:showDataLabelsRange val="0"/>
                </c:ext>
                <c:ext xmlns:c16="http://schemas.microsoft.com/office/drawing/2014/chart" uri="{C3380CC4-5D6E-409C-BE32-E72D297353CC}">
                  <c16:uniqueId val="{0000001D-3D45-4844-8A17-91CA3434EFE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{0B7A097E-5013-419B-A84D-867E5F30E20D}</c15:txfldGUID>
                      <c15:f>Diagramm!$K$53</c15:f>
                      <c15:dlblFieldTableCache>
                        <c:ptCount val="1"/>
                      </c15:dlblFieldTableCache>
                    </c15:dlblFTEntry>
                  </c15:dlblFieldTable>
                  <c15:showDataLabelsRange val="0"/>
                </c:ext>
                <c:ext xmlns:c16="http://schemas.microsoft.com/office/drawing/2014/chart" uri="{C3380CC4-5D6E-409C-BE32-E72D297353CC}">
                  <c16:uniqueId val="{0000001E-3D45-4844-8A17-91CA3434EFE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{C820DFAE-E119-486E-A22B-58FDE35B0E3C}</c15:txfldGUID>
                      <c15:f>Diagramm!$K$54</c15:f>
                      <c15:dlblFieldTableCache>
                        <c:ptCount val="1"/>
                      </c15:dlblFieldTableCache>
                    </c15:dlblFTEntry>
                  </c15:dlblFieldTable>
                  <c15:showDataLabelsRange val="0"/>
                </c:ext>
                <c:ext xmlns:c16="http://schemas.microsoft.com/office/drawing/2014/chart" uri="{C3380CC4-5D6E-409C-BE32-E72D297353CC}">
                  <c16:uniqueId val="{0000001F-3D45-4844-8A17-91CA3434EFE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{A35C7DAF-B52F-4B54-9FD4-337C590FB111}</c15:txfldGUID>
                      <c15:f>Diagramm!$K$55</c15:f>
                      <c15:dlblFieldTableCache>
                        <c:ptCount val="1"/>
                      </c15:dlblFieldTableCache>
                    </c15:dlblFTEntry>
                  </c15:dlblFieldTable>
                  <c15:showDataLabelsRange val="0"/>
                </c:ext>
                <c:ext xmlns:c16="http://schemas.microsoft.com/office/drawing/2014/chart" uri="{C3380CC4-5D6E-409C-BE32-E72D297353CC}">
                  <c16:uniqueId val="{00000020-3D45-4844-8A17-91CA3434EFE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{B9647E3E-6CF9-454B-BC82-9B91048D7E89}</c15:txfldGUID>
                      <c15:f>Diagramm!$K$56</c15:f>
                      <c15:dlblFieldTableCache>
                        <c:ptCount val="1"/>
                      </c15:dlblFieldTableCache>
                    </c15:dlblFTEntry>
                  </c15:dlblFieldTable>
                  <c15:showDataLabelsRange val="0"/>
                </c:ext>
                <c:ext xmlns:c16="http://schemas.microsoft.com/office/drawing/2014/chart" uri="{C3380CC4-5D6E-409C-BE32-E72D297353CC}">
                  <c16:uniqueId val="{00000021-3D45-4844-8A17-91CA3434EFE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{72ACC964-1EA3-4773-99A0-E6ADF102D778}</c15:txfldGUID>
                      <c15:f>Diagramm!$K$57</c15:f>
                      <c15:dlblFieldTableCache>
                        <c:ptCount val="1"/>
                      </c15:dlblFieldTableCache>
                    </c15:dlblFTEntry>
                  </c15:dlblFieldTable>
                  <c15:showDataLabelsRange val="0"/>
                </c:ext>
                <c:ext xmlns:c16="http://schemas.microsoft.com/office/drawing/2014/chart" uri="{C3380CC4-5D6E-409C-BE32-E72D297353CC}">
                  <c16:uniqueId val="{00000022-3D45-4844-8A17-91CA3434EFE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{258D1219-D436-4191-A61B-278DFC8ED5F9}</c15:txfldGUID>
                      <c15:f>Diagramm!$K$58</c15:f>
                      <c15:dlblFieldTableCache>
                        <c:ptCount val="1"/>
                      </c15:dlblFieldTableCache>
                    </c15:dlblFTEntry>
                  </c15:dlblFieldTable>
                  <c15:showDataLabelsRange val="0"/>
                </c:ext>
                <c:ext xmlns:c16="http://schemas.microsoft.com/office/drawing/2014/chart" uri="{C3380CC4-5D6E-409C-BE32-E72D297353CC}">
                  <c16:uniqueId val="{00000023-3D45-4844-8A17-91CA3434EFE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{F7606511-EA3B-444F-8688-927F6A63DACE}</c15:txfldGUID>
                      <c15:f>Diagramm!$K$59</c15:f>
                      <c15:dlblFieldTableCache>
                        <c:ptCount val="1"/>
                      </c15:dlblFieldTableCache>
                    </c15:dlblFTEntry>
                  </c15:dlblFieldTable>
                  <c15:showDataLabelsRange val="0"/>
                </c:ext>
                <c:ext xmlns:c16="http://schemas.microsoft.com/office/drawing/2014/chart" uri="{C3380CC4-5D6E-409C-BE32-E72D297353CC}">
                  <c16:uniqueId val="{00000024-3D45-4844-8A17-91CA3434EFE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{B4DBDB8A-DDA8-453E-A1AC-0E972F1D7FED}</c15:txfldGUID>
                      <c15:f>Diagramm!$K$60</c15:f>
                      <c15:dlblFieldTableCache>
                        <c:ptCount val="1"/>
                      </c15:dlblFieldTableCache>
                    </c15:dlblFTEntry>
                  </c15:dlblFieldTable>
                  <c15:showDataLabelsRange val="0"/>
                </c:ext>
                <c:ext xmlns:c16="http://schemas.microsoft.com/office/drawing/2014/chart" uri="{C3380CC4-5D6E-409C-BE32-E72D297353CC}">
                  <c16:uniqueId val="{00000025-3D45-4844-8A17-91CA3434EFE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{C61F6906-BD18-43FD-85C8-394DB377161E}</c15:txfldGUID>
                      <c15:f>Diagramm!$K$61</c15:f>
                      <c15:dlblFieldTableCache>
                        <c:ptCount val="1"/>
                      </c15:dlblFieldTableCache>
                    </c15:dlblFTEntry>
                  </c15:dlblFieldTable>
                  <c15:showDataLabelsRange val="0"/>
                </c:ext>
                <c:ext xmlns:c16="http://schemas.microsoft.com/office/drawing/2014/chart" uri="{C3380CC4-5D6E-409C-BE32-E72D297353CC}">
                  <c16:uniqueId val="{00000026-3D45-4844-8A17-91CA3434EFE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{7EECBCCC-C249-4E7C-8647-4C13C5956CE6}</c15:txfldGUID>
                      <c15:f>Diagramm!$K$62</c15:f>
                      <c15:dlblFieldTableCache>
                        <c:ptCount val="1"/>
                      </c15:dlblFieldTableCache>
                    </c15:dlblFTEntry>
                  </c15:dlblFieldTable>
                  <c15:showDataLabelsRange val="0"/>
                </c:ext>
                <c:ext xmlns:c16="http://schemas.microsoft.com/office/drawing/2014/chart" uri="{C3380CC4-5D6E-409C-BE32-E72D297353CC}">
                  <c16:uniqueId val="{00000027-3D45-4844-8A17-91CA3434EFE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{38BFD01D-8D47-4245-AEA3-BEBC1CE2C521}</c15:txfldGUID>
                      <c15:f>Diagramm!$K$63</c15:f>
                      <c15:dlblFieldTableCache>
                        <c:ptCount val="1"/>
                      </c15:dlblFieldTableCache>
                    </c15:dlblFTEntry>
                  </c15:dlblFieldTable>
                  <c15:showDataLabelsRange val="0"/>
                </c:ext>
                <c:ext xmlns:c16="http://schemas.microsoft.com/office/drawing/2014/chart" uri="{C3380CC4-5D6E-409C-BE32-E72D297353CC}">
                  <c16:uniqueId val="{00000028-3D45-4844-8A17-91CA3434EFE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{6DA68CB1-FC89-40A9-9FD4-E06D990094A7}</c15:txfldGUID>
                      <c15:f>Diagramm!$K$64</c15:f>
                      <c15:dlblFieldTableCache>
                        <c:ptCount val="1"/>
                      </c15:dlblFieldTableCache>
                    </c15:dlblFTEntry>
                  </c15:dlblFieldTable>
                  <c15:showDataLabelsRange val="0"/>
                </c:ext>
                <c:ext xmlns:c16="http://schemas.microsoft.com/office/drawing/2014/chart" uri="{C3380CC4-5D6E-409C-BE32-E72D297353CC}">
                  <c16:uniqueId val="{00000029-3D45-4844-8A17-91CA3434EFE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{5F8FB368-C8CA-43A1-9F1E-663E02EFFAA8}</c15:txfldGUID>
                      <c15:f>Diagramm!$K$65</c15:f>
                      <c15:dlblFieldTableCache>
                        <c:ptCount val="1"/>
                      </c15:dlblFieldTableCache>
                    </c15:dlblFTEntry>
                  </c15:dlblFieldTable>
                  <c15:showDataLabelsRange val="0"/>
                </c:ext>
                <c:ext xmlns:c16="http://schemas.microsoft.com/office/drawing/2014/chart" uri="{C3380CC4-5D6E-409C-BE32-E72D297353CC}">
                  <c16:uniqueId val="{0000002A-3D45-4844-8A17-91CA3434EFE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{7AC7022F-5C57-4DDE-BC5C-28B6AD36AEF6}</c15:txfldGUID>
                      <c15:f>Diagramm!$K$66</c15:f>
                      <c15:dlblFieldTableCache>
                        <c:ptCount val="1"/>
                      </c15:dlblFieldTableCache>
                    </c15:dlblFTEntry>
                  </c15:dlblFieldTable>
                  <c15:showDataLabelsRange val="0"/>
                </c:ext>
                <c:ext xmlns:c16="http://schemas.microsoft.com/office/drawing/2014/chart" uri="{C3380CC4-5D6E-409C-BE32-E72D297353CC}">
                  <c16:uniqueId val="{0000002B-3D45-4844-8A17-91CA3434EFE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{7931D47F-3BC0-4108-9165-13C9F808BD00}</c15:txfldGUID>
                      <c15:f>Diagramm!$K$67</c15:f>
                      <c15:dlblFieldTableCache>
                        <c:ptCount val="1"/>
                      </c15:dlblFieldTableCache>
                    </c15:dlblFTEntry>
                  </c15:dlblFieldTable>
                  <c15:showDataLabelsRange val="0"/>
                </c:ext>
                <c:ext xmlns:c16="http://schemas.microsoft.com/office/drawing/2014/chart" uri="{C3380CC4-5D6E-409C-BE32-E72D297353CC}">
                  <c16:uniqueId val="{0000002C-3D45-4844-8A17-91CA3434EFE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D45-4844-8A17-91CA3434EFE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{BFB7BE8E-C918-4AF3-877D-B393A337F882}</c15:txfldGUID>
                      <c15:f>Diagramm!$J$46</c15:f>
                      <c15:dlblFieldTableCache>
                        <c:ptCount val="1"/>
                      </c15:dlblFieldTableCache>
                    </c15:dlblFTEntry>
                  </c15:dlblFieldTable>
                  <c15:showDataLabelsRange val="0"/>
                </c:ext>
                <c:ext xmlns:c16="http://schemas.microsoft.com/office/drawing/2014/chart" uri="{C3380CC4-5D6E-409C-BE32-E72D297353CC}">
                  <c16:uniqueId val="{0000002E-3D45-4844-8A17-91CA3434EFE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{A4E5230F-C859-497C-BCD4-31B454644889}</c15:txfldGUID>
                      <c15:f>Diagramm!$J$47</c15:f>
                      <c15:dlblFieldTableCache>
                        <c:ptCount val="1"/>
                      </c15:dlblFieldTableCache>
                    </c15:dlblFTEntry>
                  </c15:dlblFieldTable>
                  <c15:showDataLabelsRange val="0"/>
                </c:ext>
                <c:ext xmlns:c16="http://schemas.microsoft.com/office/drawing/2014/chart" uri="{C3380CC4-5D6E-409C-BE32-E72D297353CC}">
                  <c16:uniqueId val="{0000002F-3D45-4844-8A17-91CA3434EFE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{20A101C4-A723-464C-B490-A48197740805}</c15:txfldGUID>
                      <c15:f>Diagramm!$J$48</c15:f>
                      <c15:dlblFieldTableCache>
                        <c:ptCount val="1"/>
                      </c15:dlblFieldTableCache>
                    </c15:dlblFTEntry>
                  </c15:dlblFieldTable>
                  <c15:showDataLabelsRange val="0"/>
                </c:ext>
                <c:ext xmlns:c16="http://schemas.microsoft.com/office/drawing/2014/chart" uri="{C3380CC4-5D6E-409C-BE32-E72D297353CC}">
                  <c16:uniqueId val="{00000030-3D45-4844-8A17-91CA3434EFE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{7EA685AC-ED62-488F-B933-324333198FFA}</c15:txfldGUID>
                      <c15:f>Diagramm!$J$49</c15:f>
                      <c15:dlblFieldTableCache>
                        <c:ptCount val="1"/>
                      </c15:dlblFieldTableCache>
                    </c15:dlblFTEntry>
                  </c15:dlblFieldTable>
                  <c15:showDataLabelsRange val="0"/>
                </c:ext>
                <c:ext xmlns:c16="http://schemas.microsoft.com/office/drawing/2014/chart" uri="{C3380CC4-5D6E-409C-BE32-E72D297353CC}">
                  <c16:uniqueId val="{00000031-3D45-4844-8A17-91CA3434EFE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{7CBFA90E-4424-4EE9-A41D-C40FA37DB9CF}</c15:txfldGUID>
                      <c15:f>Diagramm!$J$50</c15:f>
                      <c15:dlblFieldTableCache>
                        <c:ptCount val="1"/>
                      </c15:dlblFieldTableCache>
                    </c15:dlblFTEntry>
                  </c15:dlblFieldTable>
                  <c15:showDataLabelsRange val="0"/>
                </c:ext>
                <c:ext xmlns:c16="http://schemas.microsoft.com/office/drawing/2014/chart" uri="{C3380CC4-5D6E-409C-BE32-E72D297353CC}">
                  <c16:uniqueId val="{00000032-3D45-4844-8A17-91CA3434EFE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{BBA13DF6-EB49-42E7-89EA-7ED67CFE67D8}</c15:txfldGUID>
                      <c15:f>Diagramm!$J$51</c15:f>
                      <c15:dlblFieldTableCache>
                        <c:ptCount val="1"/>
                      </c15:dlblFieldTableCache>
                    </c15:dlblFTEntry>
                  </c15:dlblFieldTable>
                  <c15:showDataLabelsRange val="0"/>
                </c:ext>
                <c:ext xmlns:c16="http://schemas.microsoft.com/office/drawing/2014/chart" uri="{C3380CC4-5D6E-409C-BE32-E72D297353CC}">
                  <c16:uniqueId val="{00000033-3D45-4844-8A17-91CA3434EFE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{6E03CBEC-9226-4503-A353-E1A14E87F698}</c15:txfldGUID>
                      <c15:f>Diagramm!$J$52</c15:f>
                      <c15:dlblFieldTableCache>
                        <c:ptCount val="1"/>
                      </c15:dlblFieldTableCache>
                    </c15:dlblFTEntry>
                  </c15:dlblFieldTable>
                  <c15:showDataLabelsRange val="0"/>
                </c:ext>
                <c:ext xmlns:c16="http://schemas.microsoft.com/office/drawing/2014/chart" uri="{C3380CC4-5D6E-409C-BE32-E72D297353CC}">
                  <c16:uniqueId val="{00000034-3D45-4844-8A17-91CA3434EFE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{5FEC496C-DAC2-4456-85F4-8D66B22A9A77}</c15:txfldGUID>
                      <c15:f>Diagramm!$J$53</c15:f>
                      <c15:dlblFieldTableCache>
                        <c:ptCount val="1"/>
                      </c15:dlblFieldTableCache>
                    </c15:dlblFTEntry>
                  </c15:dlblFieldTable>
                  <c15:showDataLabelsRange val="0"/>
                </c:ext>
                <c:ext xmlns:c16="http://schemas.microsoft.com/office/drawing/2014/chart" uri="{C3380CC4-5D6E-409C-BE32-E72D297353CC}">
                  <c16:uniqueId val="{00000035-3D45-4844-8A17-91CA3434EFE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{A332F6FF-21EB-4B1D-99D8-0EE0BFC3B380}</c15:txfldGUID>
                      <c15:f>Diagramm!$J$54</c15:f>
                      <c15:dlblFieldTableCache>
                        <c:ptCount val="1"/>
                      </c15:dlblFieldTableCache>
                    </c15:dlblFTEntry>
                  </c15:dlblFieldTable>
                  <c15:showDataLabelsRange val="0"/>
                </c:ext>
                <c:ext xmlns:c16="http://schemas.microsoft.com/office/drawing/2014/chart" uri="{C3380CC4-5D6E-409C-BE32-E72D297353CC}">
                  <c16:uniqueId val="{00000036-3D45-4844-8A17-91CA3434EFE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{74FE3CDF-1AF8-4963-9C74-1430DE9AD387}</c15:txfldGUID>
                      <c15:f>Diagramm!$J$55</c15:f>
                      <c15:dlblFieldTableCache>
                        <c:ptCount val="1"/>
                      </c15:dlblFieldTableCache>
                    </c15:dlblFTEntry>
                  </c15:dlblFieldTable>
                  <c15:showDataLabelsRange val="0"/>
                </c:ext>
                <c:ext xmlns:c16="http://schemas.microsoft.com/office/drawing/2014/chart" uri="{C3380CC4-5D6E-409C-BE32-E72D297353CC}">
                  <c16:uniqueId val="{00000037-3D45-4844-8A17-91CA3434EFE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{5990D5EA-BFBF-4413-B9C6-0D130EC8A5A9}</c15:txfldGUID>
                      <c15:f>Diagramm!$J$56</c15:f>
                      <c15:dlblFieldTableCache>
                        <c:ptCount val="1"/>
                      </c15:dlblFieldTableCache>
                    </c15:dlblFTEntry>
                  </c15:dlblFieldTable>
                  <c15:showDataLabelsRange val="0"/>
                </c:ext>
                <c:ext xmlns:c16="http://schemas.microsoft.com/office/drawing/2014/chart" uri="{C3380CC4-5D6E-409C-BE32-E72D297353CC}">
                  <c16:uniqueId val="{00000038-3D45-4844-8A17-91CA3434EFE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{C1EBE26B-89BD-4F54-B90B-033F8B163E27}</c15:txfldGUID>
                      <c15:f>Diagramm!$J$57</c15:f>
                      <c15:dlblFieldTableCache>
                        <c:ptCount val="1"/>
                      </c15:dlblFieldTableCache>
                    </c15:dlblFTEntry>
                  </c15:dlblFieldTable>
                  <c15:showDataLabelsRange val="0"/>
                </c:ext>
                <c:ext xmlns:c16="http://schemas.microsoft.com/office/drawing/2014/chart" uri="{C3380CC4-5D6E-409C-BE32-E72D297353CC}">
                  <c16:uniqueId val="{00000039-3D45-4844-8A17-91CA3434EFE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{9B85B1CB-2621-4F27-BA0C-C96F49662FDF}</c15:txfldGUID>
                      <c15:f>Diagramm!$J$58</c15:f>
                      <c15:dlblFieldTableCache>
                        <c:ptCount val="1"/>
                      </c15:dlblFieldTableCache>
                    </c15:dlblFTEntry>
                  </c15:dlblFieldTable>
                  <c15:showDataLabelsRange val="0"/>
                </c:ext>
                <c:ext xmlns:c16="http://schemas.microsoft.com/office/drawing/2014/chart" uri="{C3380CC4-5D6E-409C-BE32-E72D297353CC}">
                  <c16:uniqueId val="{0000003A-3D45-4844-8A17-91CA3434EFE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{69047956-6ACE-4299-BD6B-F2CA6A2BA4E4}</c15:txfldGUID>
                      <c15:f>Diagramm!$J$59</c15:f>
                      <c15:dlblFieldTableCache>
                        <c:ptCount val="1"/>
                      </c15:dlblFieldTableCache>
                    </c15:dlblFTEntry>
                  </c15:dlblFieldTable>
                  <c15:showDataLabelsRange val="0"/>
                </c:ext>
                <c:ext xmlns:c16="http://schemas.microsoft.com/office/drawing/2014/chart" uri="{C3380CC4-5D6E-409C-BE32-E72D297353CC}">
                  <c16:uniqueId val="{0000003B-3D45-4844-8A17-91CA3434EFE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{E0C40875-B120-4F4F-B2A3-BB80FEE9B6A9}</c15:txfldGUID>
                      <c15:f>Diagramm!$J$60</c15:f>
                      <c15:dlblFieldTableCache>
                        <c:ptCount val="1"/>
                      </c15:dlblFieldTableCache>
                    </c15:dlblFTEntry>
                  </c15:dlblFieldTable>
                  <c15:showDataLabelsRange val="0"/>
                </c:ext>
                <c:ext xmlns:c16="http://schemas.microsoft.com/office/drawing/2014/chart" uri="{C3380CC4-5D6E-409C-BE32-E72D297353CC}">
                  <c16:uniqueId val="{0000003C-3D45-4844-8A17-91CA3434EFE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{B6A27E0C-974F-4394-9579-4D1BE69841A7}</c15:txfldGUID>
                      <c15:f>Diagramm!$J$61</c15:f>
                      <c15:dlblFieldTableCache>
                        <c:ptCount val="1"/>
                      </c15:dlblFieldTableCache>
                    </c15:dlblFTEntry>
                  </c15:dlblFieldTable>
                  <c15:showDataLabelsRange val="0"/>
                </c:ext>
                <c:ext xmlns:c16="http://schemas.microsoft.com/office/drawing/2014/chart" uri="{C3380CC4-5D6E-409C-BE32-E72D297353CC}">
                  <c16:uniqueId val="{0000003D-3D45-4844-8A17-91CA3434EFE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{8D82D1C4-BE9E-4BAB-BC79-2A6121A99879}</c15:txfldGUID>
                      <c15:f>Diagramm!$J$62</c15:f>
                      <c15:dlblFieldTableCache>
                        <c:ptCount val="1"/>
                      </c15:dlblFieldTableCache>
                    </c15:dlblFTEntry>
                  </c15:dlblFieldTable>
                  <c15:showDataLabelsRange val="0"/>
                </c:ext>
                <c:ext xmlns:c16="http://schemas.microsoft.com/office/drawing/2014/chart" uri="{C3380CC4-5D6E-409C-BE32-E72D297353CC}">
                  <c16:uniqueId val="{0000003E-3D45-4844-8A17-91CA3434EFE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{8424DD95-B2A5-43E6-A441-1BCE6BCF5715}</c15:txfldGUID>
                      <c15:f>Diagramm!$J$63</c15:f>
                      <c15:dlblFieldTableCache>
                        <c:ptCount val="1"/>
                      </c15:dlblFieldTableCache>
                    </c15:dlblFTEntry>
                  </c15:dlblFieldTable>
                  <c15:showDataLabelsRange val="0"/>
                </c:ext>
                <c:ext xmlns:c16="http://schemas.microsoft.com/office/drawing/2014/chart" uri="{C3380CC4-5D6E-409C-BE32-E72D297353CC}">
                  <c16:uniqueId val="{0000003F-3D45-4844-8A17-91CA3434EFE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{99C9AC4B-3B77-44E8-869A-5A32B7BB610D}</c15:txfldGUID>
                      <c15:f>Diagramm!$J$64</c15:f>
                      <c15:dlblFieldTableCache>
                        <c:ptCount val="1"/>
                      </c15:dlblFieldTableCache>
                    </c15:dlblFTEntry>
                  </c15:dlblFieldTable>
                  <c15:showDataLabelsRange val="0"/>
                </c:ext>
                <c:ext xmlns:c16="http://schemas.microsoft.com/office/drawing/2014/chart" uri="{C3380CC4-5D6E-409C-BE32-E72D297353CC}">
                  <c16:uniqueId val="{00000040-3D45-4844-8A17-91CA3434EFE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{30F16B94-7DA8-4394-82C8-7000A6817448}</c15:txfldGUID>
                      <c15:f>Diagramm!$J$65</c15:f>
                      <c15:dlblFieldTableCache>
                        <c:ptCount val="1"/>
                      </c15:dlblFieldTableCache>
                    </c15:dlblFTEntry>
                  </c15:dlblFieldTable>
                  <c15:showDataLabelsRange val="0"/>
                </c:ext>
                <c:ext xmlns:c16="http://schemas.microsoft.com/office/drawing/2014/chart" uri="{C3380CC4-5D6E-409C-BE32-E72D297353CC}">
                  <c16:uniqueId val="{00000041-3D45-4844-8A17-91CA3434EFE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{2A2D522C-FBA1-4789-8E2F-B564FD422E5B}</c15:txfldGUID>
                      <c15:f>Diagramm!$J$66</c15:f>
                      <c15:dlblFieldTableCache>
                        <c:ptCount val="1"/>
                      </c15:dlblFieldTableCache>
                    </c15:dlblFTEntry>
                  </c15:dlblFieldTable>
                  <c15:showDataLabelsRange val="0"/>
                </c:ext>
                <c:ext xmlns:c16="http://schemas.microsoft.com/office/drawing/2014/chart" uri="{C3380CC4-5D6E-409C-BE32-E72D297353CC}">
                  <c16:uniqueId val="{00000042-3D45-4844-8A17-91CA3434EFE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{9A10FC06-A611-413A-B2FC-A2BD57B5F7AE}</c15:txfldGUID>
                      <c15:f>Diagramm!$J$67</c15:f>
                      <c15:dlblFieldTableCache>
                        <c:ptCount val="1"/>
                      </c15:dlblFieldTableCache>
                    </c15:dlblFTEntry>
                  </c15:dlblFieldTable>
                  <c15:showDataLabelsRange val="0"/>
                </c:ext>
                <c:ext xmlns:c16="http://schemas.microsoft.com/office/drawing/2014/chart" uri="{C3380CC4-5D6E-409C-BE32-E72D297353CC}">
                  <c16:uniqueId val="{00000043-3D45-4844-8A17-91CA3434EFE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D45-4844-8A17-91CA3434EFE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C3-4F71-8B14-F79A2FF070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C3-4F71-8B14-F79A2FF070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C3-4F71-8B14-F79A2FF070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C3-4F71-8B14-F79A2FF070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C3-4F71-8B14-F79A2FF070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C3-4F71-8B14-F79A2FF070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C3-4F71-8B14-F79A2FF070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C3-4F71-8B14-F79A2FF070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C3-4F71-8B14-F79A2FF070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C3-4F71-8B14-F79A2FF070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3C3-4F71-8B14-F79A2FF070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3C3-4F71-8B14-F79A2FF070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3C3-4F71-8B14-F79A2FF070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3C3-4F71-8B14-F79A2FF070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3C3-4F71-8B14-F79A2FF070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3C3-4F71-8B14-F79A2FF070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3C3-4F71-8B14-F79A2FF070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3C3-4F71-8B14-F79A2FF070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3C3-4F71-8B14-F79A2FF070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3C3-4F71-8B14-F79A2FF070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3C3-4F71-8B14-F79A2FF070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3C3-4F71-8B14-F79A2FF070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3C3-4F71-8B14-F79A2FF070B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3C3-4F71-8B14-F79A2FF070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3C3-4F71-8B14-F79A2FF070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3C3-4F71-8B14-F79A2FF070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3C3-4F71-8B14-F79A2FF070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3C3-4F71-8B14-F79A2FF070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3C3-4F71-8B14-F79A2FF070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3C3-4F71-8B14-F79A2FF070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3C3-4F71-8B14-F79A2FF070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3C3-4F71-8B14-F79A2FF070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3C3-4F71-8B14-F79A2FF070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3C3-4F71-8B14-F79A2FF070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3C3-4F71-8B14-F79A2FF070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3C3-4F71-8B14-F79A2FF070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3C3-4F71-8B14-F79A2FF070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3C3-4F71-8B14-F79A2FF070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3C3-4F71-8B14-F79A2FF070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3C3-4F71-8B14-F79A2FF070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3C3-4F71-8B14-F79A2FF070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3C3-4F71-8B14-F79A2FF070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3C3-4F71-8B14-F79A2FF070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3C3-4F71-8B14-F79A2FF070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3C3-4F71-8B14-F79A2FF070B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3C3-4F71-8B14-F79A2FF070B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3C3-4F71-8B14-F79A2FF070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3C3-4F71-8B14-F79A2FF070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3C3-4F71-8B14-F79A2FF070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3C3-4F71-8B14-F79A2FF070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3C3-4F71-8B14-F79A2FF070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3C3-4F71-8B14-F79A2FF070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3C3-4F71-8B14-F79A2FF070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3C3-4F71-8B14-F79A2FF070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3C3-4F71-8B14-F79A2FF070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3C3-4F71-8B14-F79A2FF070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3C3-4F71-8B14-F79A2FF070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3C3-4F71-8B14-F79A2FF070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3C3-4F71-8B14-F79A2FF070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3C3-4F71-8B14-F79A2FF070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3C3-4F71-8B14-F79A2FF070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3C3-4F71-8B14-F79A2FF070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3C3-4F71-8B14-F79A2FF070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3C3-4F71-8B14-F79A2FF070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3C3-4F71-8B14-F79A2FF070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3C3-4F71-8B14-F79A2FF070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3C3-4F71-8B14-F79A2FF070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3C3-4F71-8B14-F79A2FF070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3C3-4F71-8B14-F79A2FF070B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100.42778273095124</c:v>
                </c:pt>
                <c:pt idx="2">
                  <c:v>102.12862629449285</c:v>
                </c:pt>
                <c:pt idx="3">
                  <c:v>101.42394211645292</c:v>
                </c:pt>
                <c:pt idx="4">
                  <c:v>101.29577875317193</c:v>
                </c:pt>
                <c:pt idx="5">
                  <c:v>102.23750085728003</c:v>
                </c:pt>
                <c:pt idx="6">
                  <c:v>104.61216651807146</c:v>
                </c:pt>
                <c:pt idx="7">
                  <c:v>104.16466634661545</c:v>
                </c:pt>
                <c:pt idx="8">
                  <c:v>104.06265002400383</c:v>
                </c:pt>
                <c:pt idx="9">
                  <c:v>104.92335916603798</c:v>
                </c:pt>
                <c:pt idx="10">
                  <c:v>106.9581132981277</c:v>
                </c:pt>
                <c:pt idx="11">
                  <c:v>106.9898326589397</c:v>
                </c:pt>
                <c:pt idx="12">
                  <c:v>106.96925793841301</c:v>
                </c:pt>
                <c:pt idx="13">
                  <c:v>107.65036691584939</c:v>
                </c:pt>
                <c:pt idx="14">
                  <c:v>109.83857417186751</c:v>
                </c:pt>
                <c:pt idx="15">
                  <c:v>109.80128249091283</c:v>
                </c:pt>
                <c:pt idx="16">
                  <c:v>109.62854056649063</c:v>
                </c:pt>
                <c:pt idx="17">
                  <c:v>110.25606954255538</c:v>
                </c:pt>
                <c:pt idx="18">
                  <c:v>112.30111103490844</c:v>
                </c:pt>
                <c:pt idx="19">
                  <c:v>112.01735134764419</c:v>
                </c:pt>
                <c:pt idx="20">
                  <c:v>111.85961182360606</c:v>
                </c:pt>
                <c:pt idx="21">
                  <c:v>112.35854879637886</c:v>
                </c:pt>
                <c:pt idx="22">
                  <c:v>113.94151635690281</c:v>
                </c:pt>
                <c:pt idx="23">
                  <c:v>113.41557506343871</c:v>
                </c:pt>
                <c:pt idx="24">
                  <c:v>112.96378849187299</c:v>
                </c:pt>
              </c:numCache>
            </c:numRef>
          </c:val>
          <c:smooth val="0"/>
          <c:extLst>
            <c:ext xmlns:c16="http://schemas.microsoft.com/office/drawing/2014/chart" uri="{C3380CC4-5D6E-409C-BE32-E72D297353CC}">
              <c16:uniqueId val="{00000000-D227-4F93-9998-F9AEB4F0D7A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102.18007329882495</c:v>
                </c:pt>
                <c:pt idx="2">
                  <c:v>104.80976310122038</c:v>
                </c:pt>
                <c:pt idx="3">
                  <c:v>104.72664072240904</c:v>
                </c:pt>
                <c:pt idx="4">
                  <c:v>102.28586541731212</c:v>
                </c:pt>
                <c:pt idx="5">
                  <c:v>104.5755091245702</c:v>
                </c:pt>
                <c:pt idx="6">
                  <c:v>108.48226092870368</c:v>
                </c:pt>
                <c:pt idx="7">
                  <c:v>108.71273661540786</c:v>
                </c:pt>
                <c:pt idx="8">
                  <c:v>108.37646881021649</c:v>
                </c:pt>
                <c:pt idx="9">
                  <c:v>111.16484679034269</c:v>
                </c:pt>
                <c:pt idx="10">
                  <c:v>114.86379264744777</c:v>
                </c:pt>
                <c:pt idx="11">
                  <c:v>114.44062417349907</c:v>
                </c:pt>
                <c:pt idx="12">
                  <c:v>114.36883666452565</c:v>
                </c:pt>
                <c:pt idx="13">
                  <c:v>117.37635546151812</c:v>
                </c:pt>
                <c:pt idx="14">
                  <c:v>120.27052556013149</c:v>
                </c:pt>
                <c:pt idx="15">
                  <c:v>120.39520912834851</c:v>
                </c:pt>
                <c:pt idx="16">
                  <c:v>120.1420637019685</c:v>
                </c:pt>
                <c:pt idx="17">
                  <c:v>122.97200287150037</c:v>
                </c:pt>
                <c:pt idx="18">
                  <c:v>126.45936449163109</c:v>
                </c:pt>
                <c:pt idx="19">
                  <c:v>126.33090263346809</c:v>
                </c:pt>
                <c:pt idx="20">
                  <c:v>125.37499527713756</c:v>
                </c:pt>
                <c:pt idx="21">
                  <c:v>127.80443571239657</c:v>
                </c:pt>
                <c:pt idx="22">
                  <c:v>130.7930630596592</c:v>
                </c:pt>
                <c:pt idx="23">
                  <c:v>130.12052744927647</c:v>
                </c:pt>
                <c:pt idx="24">
                  <c:v>126.16087958589944</c:v>
                </c:pt>
              </c:numCache>
            </c:numRef>
          </c:val>
          <c:smooth val="0"/>
          <c:extLst>
            <c:ext xmlns:c16="http://schemas.microsoft.com/office/drawing/2014/chart" uri="{C3380CC4-5D6E-409C-BE32-E72D297353CC}">
              <c16:uniqueId val="{00000001-D227-4F93-9998-F9AEB4F0D7A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101.64689736300363</c:v>
                </c:pt>
                <c:pt idx="2">
                  <c:v>101.50475443583962</c:v>
                </c:pt>
                <c:pt idx="3">
                  <c:v>102.86001372414468</c:v>
                </c:pt>
                <c:pt idx="4">
                  <c:v>98.887363983923152</c:v>
                </c:pt>
                <c:pt idx="5">
                  <c:v>100.14459366728752</c:v>
                </c:pt>
                <c:pt idx="6">
                  <c:v>98.002646799333405</c:v>
                </c:pt>
                <c:pt idx="7">
                  <c:v>99.796588569748067</c:v>
                </c:pt>
                <c:pt idx="8">
                  <c:v>99.191255759239297</c:v>
                </c:pt>
                <c:pt idx="9">
                  <c:v>100.81364572100775</c:v>
                </c:pt>
                <c:pt idx="10">
                  <c:v>99.333398686403299</c:v>
                </c:pt>
                <c:pt idx="11">
                  <c:v>100.776884619155</c:v>
                </c:pt>
                <c:pt idx="12">
                  <c:v>99.519654935790612</c:v>
                </c:pt>
                <c:pt idx="13">
                  <c:v>100.29408881482208</c:v>
                </c:pt>
                <c:pt idx="14">
                  <c:v>98.284481913537888</c:v>
                </c:pt>
                <c:pt idx="15">
                  <c:v>99.409371630232329</c:v>
                </c:pt>
                <c:pt idx="16">
                  <c:v>98.475639643172244</c:v>
                </c:pt>
                <c:pt idx="17">
                  <c:v>99.877462993824139</c:v>
                </c:pt>
                <c:pt idx="18">
                  <c:v>96.483187922752663</c:v>
                </c:pt>
                <c:pt idx="19">
                  <c:v>97.831094990687177</c:v>
                </c:pt>
                <c:pt idx="20">
                  <c:v>95.26762082148808</c:v>
                </c:pt>
                <c:pt idx="21">
                  <c:v>96.929222625232825</c:v>
                </c:pt>
                <c:pt idx="22">
                  <c:v>94.833839819625538</c:v>
                </c:pt>
                <c:pt idx="23">
                  <c:v>96.311636114106463</c:v>
                </c:pt>
                <c:pt idx="24">
                  <c:v>93.905009312812467</c:v>
                </c:pt>
              </c:numCache>
            </c:numRef>
          </c:val>
          <c:smooth val="0"/>
          <c:extLst>
            <c:ext xmlns:c16="http://schemas.microsoft.com/office/drawing/2014/chart" uri="{C3380CC4-5D6E-409C-BE32-E72D297353CC}">
              <c16:uniqueId val="{00000002-D227-4F93-9998-F9AEB4F0D7A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227-4F93-9998-F9AEB4F0D7AC}"/>
                </c:ext>
              </c:extLst>
            </c:dLbl>
            <c:dLbl>
              <c:idx val="1"/>
              <c:delete val="1"/>
              <c:extLst>
                <c:ext xmlns:c15="http://schemas.microsoft.com/office/drawing/2012/chart" uri="{CE6537A1-D6FC-4f65-9D91-7224C49458BB}"/>
                <c:ext xmlns:c16="http://schemas.microsoft.com/office/drawing/2014/chart" uri="{C3380CC4-5D6E-409C-BE32-E72D297353CC}">
                  <c16:uniqueId val="{00000004-D227-4F93-9998-F9AEB4F0D7AC}"/>
                </c:ext>
              </c:extLst>
            </c:dLbl>
            <c:dLbl>
              <c:idx val="2"/>
              <c:delete val="1"/>
              <c:extLst>
                <c:ext xmlns:c15="http://schemas.microsoft.com/office/drawing/2012/chart" uri="{CE6537A1-D6FC-4f65-9D91-7224C49458BB}"/>
                <c:ext xmlns:c16="http://schemas.microsoft.com/office/drawing/2014/chart" uri="{C3380CC4-5D6E-409C-BE32-E72D297353CC}">
                  <c16:uniqueId val="{00000005-D227-4F93-9998-F9AEB4F0D7AC}"/>
                </c:ext>
              </c:extLst>
            </c:dLbl>
            <c:dLbl>
              <c:idx val="3"/>
              <c:delete val="1"/>
              <c:extLst>
                <c:ext xmlns:c15="http://schemas.microsoft.com/office/drawing/2012/chart" uri="{CE6537A1-D6FC-4f65-9D91-7224C49458BB}"/>
                <c:ext xmlns:c16="http://schemas.microsoft.com/office/drawing/2014/chart" uri="{C3380CC4-5D6E-409C-BE32-E72D297353CC}">
                  <c16:uniqueId val="{00000006-D227-4F93-9998-F9AEB4F0D7AC}"/>
                </c:ext>
              </c:extLst>
            </c:dLbl>
            <c:dLbl>
              <c:idx val="4"/>
              <c:delete val="1"/>
              <c:extLst>
                <c:ext xmlns:c15="http://schemas.microsoft.com/office/drawing/2012/chart" uri="{CE6537A1-D6FC-4f65-9D91-7224C49458BB}"/>
                <c:ext xmlns:c16="http://schemas.microsoft.com/office/drawing/2014/chart" uri="{C3380CC4-5D6E-409C-BE32-E72D297353CC}">
                  <c16:uniqueId val="{00000007-D227-4F93-9998-F9AEB4F0D7AC}"/>
                </c:ext>
              </c:extLst>
            </c:dLbl>
            <c:dLbl>
              <c:idx val="5"/>
              <c:delete val="1"/>
              <c:extLst>
                <c:ext xmlns:c15="http://schemas.microsoft.com/office/drawing/2012/chart" uri="{CE6537A1-D6FC-4f65-9D91-7224C49458BB}"/>
                <c:ext xmlns:c16="http://schemas.microsoft.com/office/drawing/2014/chart" uri="{C3380CC4-5D6E-409C-BE32-E72D297353CC}">
                  <c16:uniqueId val="{00000008-D227-4F93-9998-F9AEB4F0D7AC}"/>
                </c:ext>
              </c:extLst>
            </c:dLbl>
            <c:dLbl>
              <c:idx val="6"/>
              <c:delete val="1"/>
              <c:extLst>
                <c:ext xmlns:c15="http://schemas.microsoft.com/office/drawing/2012/chart" uri="{CE6537A1-D6FC-4f65-9D91-7224C49458BB}"/>
                <c:ext xmlns:c16="http://schemas.microsoft.com/office/drawing/2014/chart" uri="{C3380CC4-5D6E-409C-BE32-E72D297353CC}">
                  <c16:uniqueId val="{00000009-D227-4F93-9998-F9AEB4F0D7AC}"/>
                </c:ext>
              </c:extLst>
            </c:dLbl>
            <c:dLbl>
              <c:idx val="7"/>
              <c:delete val="1"/>
              <c:extLst>
                <c:ext xmlns:c15="http://schemas.microsoft.com/office/drawing/2012/chart" uri="{CE6537A1-D6FC-4f65-9D91-7224C49458BB}"/>
                <c:ext xmlns:c16="http://schemas.microsoft.com/office/drawing/2014/chart" uri="{C3380CC4-5D6E-409C-BE32-E72D297353CC}">
                  <c16:uniqueId val="{0000000A-D227-4F93-9998-F9AEB4F0D7AC}"/>
                </c:ext>
              </c:extLst>
            </c:dLbl>
            <c:dLbl>
              <c:idx val="8"/>
              <c:delete val="1"/>
              <c:extLst>
                <c:ext xmlns:c15="http://schemas.microsoft.com/office/drawing/2012/chart" uri="{CE6537A1-D6FC-4f65-9D91-7224C49458BB}"/>
                <c:ext xmlns:c16="http://schemas.microsoft.com/office/drawing/2014/chart" uri="{C3380CC4-5D6E-409C-BE32-E72D297353CC}">
                  <c16:uniqueId val="{0000000B-D227-4F93-9998-F9AEB4F0D7AC}"/>
                </c:ext>
              </c:extLst>
            </c:dLbl>
            <c:dLbl>
              <c:idx val="9"/>
              <c:delete val="1"/>
              <c:extLst>
                <c:ext xmlns:c15="http://schemas.microsoft.com/office/drawing/2012/chart" uri="{CE6537A1-D6FC-4f65-9D91-7224C49458BB}"/>
                <c:ext xmlns:c16="http://schemas.microsoft.com/office/drawing/2014/chart" uri="{C3380CC4-5D6E-409C-BE32-E72D297353CC}">
                  <c16:uniqueId val="{0000000C-D227-4F93-9998-F9AEB4F0D7AC}"/>
                </c:ext>
              </c:extLst>
            </c:dLbl>
            <c:dLbl>
              <c:idx val="10"/>
              <c:delete val="1"/>
              <c:extLst>
                <c:ext xmlns:c15="http://schemas.microsoft.com/office/drawing/2012/chart" uri="{CE6537A1-D6FC-4f65-9D91-7224C49458BB}"/>
                <c:ext xmlns:c16="http://schemas.microsoft.com/office/drawing/2014/chart" uri="{C3380CC4-5D6E-409C-BE32-E72D297353CC}">
                  <c16:uniqueId val="{0000000D-D227-4F93-9998-F9AEB4F0D7AC}"/>
                </c:ext>
              </c:extLst>
            </c:dLbl>
            <c:dLbl>
              <c:idx val="11"/>
              <c:delete val="1"/>
              <c:extLst>
                <c:ext xmlns:c15="http://schemas.microsoft.com/office/drawing/2012/chart" uri="{CE6537A1-D6FC-4f65-9D91-7224C49458BB}"/>
                <c:ext xmlns:c16="http://schemas.microsoft.com/office/drawing/2014/chart" uri="{C3380CC4-5D6E-409C-BE32-E72D297353CC}">
                  <c16:uniqueId val="{0000000E-D227-4F93-9998-F9AEB4F0D7AC}"/>
                </c:ext>
              </c:extLst>
            </c:dLbl>
            <c:dLbl>
              <c:idx val="12"/>
              <c:delete val="1"/>
              <c:extLst>
                <c:ext xmlns:c15="http://schemas.microsoft.com/office/drawing/2012/chart" uri="{CE6537A1-D6FC-4f65-9D91-7224C49458BB}"/>
                <c:ext xmlns:c16="http://schemas.microsoft.com/office/drawing/2014/chart" uri="{C3380CC4-5D6E-409C-BE32-E72D297353CC}">
                  <c16:uniqueId val="{0000000F-D227-4F93-9998-F9AEB4F0D7A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27-4F93-9998-F9AEB4F0D7AC}"/>
                </c:ext>
              </c:extLst>
            </c:dLbl>
            <c:dLbl>
              <c:idx val="14"/>
              <c:delete val="1"/>
              <c:extLst>
                <c:ext xmlns:c15="http://schemas.microsoft.com/office/drawing/2012/chart" uri="{CE6537A1-D6FC-4f65-9D91-7224C49458BB}"/>
                <c:ext xmlns:c16="http://schemas.microsoft.com/office/drawing/2014/chart" uri="{C3380CC4-5D6E-409C-BE32-E72D297353CC}">
                  <c16:uniqueId val="{00000011-D227-4F93-9998-F9AEB4F0D7AC}"/>
                </c:ext>
              </c:extLst>
            </c:dLbl>
            <c:dLbl>
              <c:idx val="15"/>
              <c:delete val="1"/>
              <c:extLst>
                <c:ext xmlns:c15="http://schemas.microsoft.com/office/drawing/2012/chart" uri="{CE6537A1-D6FC-4f65-9D91-7224C49458BB}"/>
                <c:ext xmlns:c16="http://schemas.microsoft.com/office/drawing/2014/chart" uri="{C3380CC4-5D6E-409C-BE32-E72D297353CC}">
                  <c16:uniqueId val="{00000012-D227-4F93-9998-F9AEB4F0D7AC}"/>
                </c:ext>
              </c:extLst>
            </c:dLbl>
            <c:dLbl>
              <c:idx val="16"/>
              <c:delete val="1"/>
              <c:extLst>
                <c:ext xmlns:c15="http://schemas.microsoft.com/office/drawing/2012/chart" uri="{CE6537A1-D6FC-4f65-9D91-7224C49458BB}"/>
                <c:ext xmlns:c16="http://schemas.microsoft.com/office/drawing/2014/chart" uri="{C3380CC4-5D6E-409C-BE32-E72D297353CC}">
                  <c16:uniqueId val="{00000013-D227-4F93-9998-F9AEB4F0D7AC}"/>
                </c:ext>
              </c:extLst>
            </c:dLbl>
            <c:dLbl>
              <c:idx val="17"/>
              <c:delete val="1"/>
              <c:extLst>
                <c:ext xmlns:c15="http://schemas.microsoft.com/office/drawing/2012/chart" uri="{CE6537A1-D6FC-4f65-9D91-7224C49458BB}"/>
                <c:ext xmlns:c16="http://schemas.microsoft.com/office/drawing/2014/chart" uri="{C3380CC4-5D6E-409C-BE32-E72D297353CC}">
                  <c16:uniqueId val="{00000014-D227-4F93-9998-F9AEB4F0D7AC}"/>
                </c:ext>
              </c:extLst>
            </c:dLbl>
            <c:dLbl>
              <c:idx val="18"/>
              <c:delete val="1"/>
              <c:extLst>
                <c:ext xmlns:c15="http://schemas.microsoft.com/office/drawing/2012/chart" uri="{CE6537A1-D6FC-4f65-9D91-7224C49458BB}"/>
                <c:ext xmlns:c16="http://schemas.microsoft.com/office/drawing/2014/chart" uri="{C3380CC4-5D6E-409C-BE32-E72D297353CC}">
                  <c16:uniqueId val="{00000015-D227-4F93-9998-F9AEB4F0D7AC}"/>
                </c:ext>
              </c:extLst>
            </c:dLbl>
            <c:dLbl>
              <c:idx val="19"/>
              <c:delete val="1"/>
              <c:extLst>
                <c:ext xmlns:c15="http://schemas.microsoft.com/office/drawing/2012/chart" uri="{CE6537A1-D6FC-4f65-9D91-7224C49458BB}"/>
                <c:ext xmlns:c16="http://schemas.microsoft.com/office/drawing/2014/chart" uri="{C3380CC4-5D6E-409C-BE32-E72D297353CC}">
                  <c16:uniqueId val="{00000016-D227-4F93-9998-F9AEB4F0D7AC}"/>
                </c:ext>
              </c:extLst>
            </c:dLbl>
            <c:dLbl>
              <c:idx val="20"/>
              <c:delete val="1"/>
              <c:extLst>
                <c:ext xmlns:c15="http://schemas.microsoft.com/office/drawing/2012/chart" uri="{CE6537A1-D6FC-4f65-9D91-7224C49458BB}"/>
                <c:ext xmlns:c16="http://schemas.microsoft.com/office/drawing/2014/chart" uri="{C3380CC4-5D6E-409C-BE32-E72D297353CC}">
                  <c16:uniqueId val="{00000017-D227-4F93-9998-F9AEB4F0D7AC}"/>
                </c:ext>
              </c:extLst>
            </c:dLbl>
            <c:dLbl>
              <c:idx val="21"/>
              <c:delete val="1"/>
              <c:extLst>
                <c:ext xmlns:c15="http://schemas.microsoft.com/office/drawing/2012/chart" uri="{CE6537A1-D6FC-4f65-9D91-7224C49458BB}"/>
                <c:ext xmlns:c16="http://schemas.microsoft.com/office/drawing/2014/chart" uri="{C3380CC4-5D6E-409C-BE32-E72D297353CC}">
                  <c16:uniqueId val="{00000018-D227-4F93-9998-F9AEB4F0D7AC}"/>
                </c:ext>
              </c:extLst>
            </c:dLbl>
            <c:dLbl>
              <c:idx val="22"/>
              <c:delete val="1"/>
              <c:extLst>
                <c:ext xmlns:c15="http://schemas.microsoft.com/office/drawing/2012/chart" uri="{CE6537A1-D6FC-4f65-9D91-7224C49458BB}"/>
                <c:ext xmlns:c16="http://schemas.microsoft.com/office/drawing/2014/chart" uri="{C3380CC4-5D6E-409C-BE32-E72D297353CC}">
                  <c16:uniqueId val="{00000019-D227-4F93-9998-F9AEB4F0D7AC}"/>
                </c:ext>
              </c:extLst>
            </c:dLbl>
            <c:dLbl>
              <c:idx val="23"/>
              <c:delete val="1"/>
              <c:extLst>
                <c:ext xmlns:c15="http://schemas.microsoft.com/office/drawing/2012/chart" uri="{CE6537A1-D6FC-4f65-9D91-7224C49458BB}"/>
                <c:ext xmlns:c16="http://schemas.microsoft.com/office/drawing/2014/chart" uri="{C3380CC4-5D6E-409C-BE32-E72D297353CC}">
                  <c16:uniqueId val="{0000001A-D227-4F93-9998-F9AEB4F0D7AC}"/>
                </c:ext>
              </c:extLst>
            </c:dLbl>
            <c:dLbl>
              <c:idx val="24"/>
              <c:delete val="1"/>
              <c:extLst>
                <c:ext xmlns:c15="http://schemas.microsoft.com/office/drawing/2012/chart" uri="{CE6537A1-D6FC-4f65-9D91-7224C49458BB}"/>
                <c:ext xmlns:c16="http://schemas.microsoft.com/office/drawing/2014/chart" uri="{C3380CC4-5D6E-409C-BE32-E72D297353CC}">
                  <c16:uniqueId val="{0000001B-D227-4F93-9998-F9AEB4F0D7A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227-4F93-9998-F9AEB4F0D7A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Augsburg (811)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263540</v>
      </c>
      <c r="F11" s="238">
        <v>264594</v>
      </c>
      <c r="G11" s="238">
        <v>265821</v>
      </c>
      <c r="H11" s="238">
        <v>262128</v>
      </c>
      <c r="I11" s="265">
        <v>260964</v>
      </c>
      <c r="J11" s="263">
        <v>2576</v>
      </c>
      <c r="K11" s="266">
        <v>0.98710933308808879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16.211580784700615</v>
      </c>
      <c r="E13" s="115">
        <v>42724</v>
      </c>
      <c r="F13" s="114">
        <v>43108</v>
      </c>
      <c r="G13" s="114">
        <v>43912</v>
      </c>
      <c r="H13" s="114">
        <v>43787</v>
      </c>
      <c r="I13" s="140">
        <v>43114</v>
      </c>
      <c r="J13" s="115">
        <v>-390</v>
      </c>
      <c r="K13" s="116">
        <v>-0.90457855916871555</v>
      </c>
    </row>
    <row r="14" spans="1:255" ht="14.1" customHeight="1" x14ac:dyDescent="0.2">
      <c r="A14" s="306" t="s">
        <v>230</v>
      </c>
      <c r="B14" s="307"/>
      <c r="C14" s="308"/>
      <c r="D14" s="113">
        <v>58.691659710100936</v>
      </c>
      <c r="E14" s="115">
        <v>154676</v>
      </c>
      <c r="F14" s="114">
        <v>155551</v>
      </c>
      <c r="G14" s="114">
        <v>156449</v>
      </c>
      <c r="H14" s="114">
        <v>153368</v>
      </c>
      <c r="I14" s="140">
        <v>153333</v>
      </c>
      <c r="J14" s="115">
        <v>1343</v>
      </c>
      <c r="K14" s="116">
        <v>0.87587146928580284</v>
      </c>
    </row>
    <row r="15" spans="1:255" ht="14.1" customHeight="1" x14ac:dyDescent="0.2">
      <c r="A15" s="306" t="s">
        <v>231</v>
      </c>
      <c r="B15" s="307"/>
      <c r="C15" s="308"/>
      <c r="D15" s="113">
        <v>12.732791986036275</v>
      </c>
      <c r="E15" s="115">
        <v>33556</v>
      </c>
      <c r="F15" s="114">
        <v>33493</v>
      </c>
      <c r="G15" s="114">
        <v>33439</v>
      </c>
      <c r="H15" s="114">
        <v>33037</v>
      </c>
      <c r="I15" s="140">
        <v>32924</v>
      </c>
      <c r="J15" s="115">
        <v>632</v>
      </c>
      <c r="K15" s="116">
        <v>1.9195723484388287</v>
      </c>
    </row>
    <row r="16" spans="1:255" ht="14.1" customHeight="1" x14ac:dyDescent="0.2">
      <c r="A16" s="306" t="s">
        <v>232</v>
      </c>
      <c r="B16" s="307"/>
      <c r="C16" s="308"/>
      <c r="D16" s="113">
        <v>12.303635121803142</v>
      </c>
      <c r="E16" s="115">
        <v>32425</v>
      </c>
      <c r="F16" s="114">
        <v>32287</v>
      </c>
      <c r="G16" s="114">
        <v>31870</v>
      </c>
      <c r="H16" s="114">
        <v>31797</v>
      </c>
      <c r="I16" s="140">
        <v>31442</v>
      </c>
      <c r="J16" s="115">
        <v>983</v>
      </c>
      <c r="K16" s="116">
        <v>3.1263914509255137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0.4359869469530242</v>
      </c>
      <c r="E18" s="115">
        <v>1149</v>
      </c>
      <c r="F18" s="114">
        <v>1061</v>
      </c>
      <c r="G18" s="114">
        <v>1190</v>
      </c>
      <c r="H18" s="114">
        <v>1194</v>
      </c>
      <c r="I18" s="140">
        <v>1108</v>
      </c>
      <c r="J18" s="115">
        <v>41</v>
      </c>
      <c r="K18" s="116">
        <v>3.7003610108303251</v>
      </c>
    </row>
    <row r="19" spans="1:255" ht="14.1" customHeight="1" x14ac:dyDescent="0.2">
      <c r="A19" s="306" t="s">
        <v>235</v>
      </c>
      <c r="B19" s="307" t="s">
        <v>236</v>
      </c>
      <c r="C19" s="308"/>
      <c r="D19" s="113">
        <v>0.28648402519541627</v>
      </c>
      <c r="E19" s="115">
        <v>755</v>
      </c>
      <c r="F19" s="114">
        <v>665</v>
      </c>
      <c r="G19" s="114">
        <v>788</v>
      </c>
      <c r="H19" s="114">
        <v>815</v>
      </c>
      <c r="I19" s="140">
        <v>721</v>
      </c>
      <c r="J19" s="115">
        <v>34</v>
      </c>
      <c r="K19" s="116">
        <v>4.7156726768377251</v>
      </c>
    </row>
    <row r="20" spans="1:255" ht="14.1" customHeight="1" x14ac:dyDescent="0.2">
      <c r="A20" s="306">
        <v>12</v>
      </c>
      <c r="B20" s="307" t="s">
        <v>237</v>
      </c>
      <c r="C20" s="308"/>
      <c r="D20" s="113">
        <v>0.5130151020717918</v>
      </c>
      <c r="E20" s="115">
        <v>1352</v>
      </c>
      <c r="F20" s="114">
        <v>1253</v>
      </c>
      <c r="G20" s="114">
        <v>1418</v>
      </c>
      <c r="H20" s="114">
        <v>1410</v>
      </c>
      <c r="I20" s="140">
        <v>1315</v>
      </c>
      <c r="J20" s="115">
        <v>37</v>
      </c>
      <c r="K20" s="116">
        <v>2.8136882129277567</v>
      </c>
    </row>
    <row r="21" spans="1:255" ht="14.1" customHeight="1" x14ac:dyDescent="0.2">
      <c r="A21" s="306">
        <v>21</v>
      </c>
      <c r="B21" s="307" t="s">
        <v>238</v>
      </c>
      <c r="C21" s="308"/>
      <c r="D21" s="113">
        <v>0.24436518175609015</v>
      </c>
      <c r="E21" s="115">
        <v>644</v>
      </c>
      <c r="F21" s="114">
        <v>653</v>
      </c>
      <c r="G21" s="114">
        <v>717</v>
      </c>
      <c r="H21" s="114">
        <v>702</v>
      </c>
      <c r="I21" s="140">
        <v>678</v>
      </c>
      <c r="J21" s="115">
        <v>-34</v>
      </c>
      <c r="K21" s="116">
        <v>-5.0147492625368733</v>
      </c>
    </row>
    <row r="22" spans="1:255" ht="14.1" customHeight="1" x14ac:dyDescent="0.2">
      <c r="A22" s="306">
        <v>22</v>
      </c>
      <c r="B22" s="307" t="s">
        <v>239</v>
      </c>
      <c r="C22" s="308"/>
      <c r="D22" s="113">
        <v>1.8092130226910526</v>
      </c>
      <c r="E22" s="115">
        <v>4768</v>
      </c>
      <c r="F22" s="114">
        <v>4767</v>
      </c>
      <c r="G22" s="114">
        <v>4897</v>
      </c>
      <c r="H22" s="114">
        <v>4796</v>
      </c>
      <c r="I22" s="140">
        <v>4792</v>
      </c>
      <c r="J22" s="115">
        <v>-24</v>
      </c>
      <c r="K22" s="116">
        <v>-0.5008347245409015</v>
      </c>
    </row>
    <row r="23" spans="1:255" ht="14.1" customHeight="1" x14ac:dyDescent="0.2">
      <c r="A23" s="306">
        <v>23</v>
      </c>
      <c r="B23" s="307" t="s">
        <v>240</v>
      </c>
      <c r="C23" s="308"/>
      <c r="D23" s="113">
        <v>0.954314335584731</v>
      </c>
      <c r="E23" s="115">
        <v>2515</v>
      </c>
      <c r="F23" s="114">
        <v>2526</v>
      </c>
      <c r="G23" s="114">
        <v>2540</v>
      </c>
      <c r="H23" s="114">
        <v>2525</v>
      </c>
      <c r="I23" s="140">
        <v>2543</v>
      </c>
      <c r="J23" s="115">
        <v>-28</v>
      </c>
      <c r="K23" s="116">
        <v>-1.1010617381046008</v>
      </c>
    </row>
    <row r="24" spans="1:255" ht="14.1" customHeight="1" x14ac:dyDescent="0.2">
      <c r="A24" s="306">
        <v>24</v>
      </c>
      <c r="B24" s="307" t="s">
        <v>241</v>
      </c>
      <c r="C24" s="308"/>
      <c r="D24" s="113">
        <v>3.8536844501783412</v>
      </c>
      <c r="E24" s="115">
        <v>10156</v>
      </c>
      <c r="F24" s="114">
        <v>10249</v>
      </c>
      <c r="G24" s="114">
        <v>10506</v>
      </c>
      <c r="H24" s="114">
        <v>10425</v>
      </c>
      <c r="I24" s="140">
        <v>10469</v>
      </c>
      <c r="J24" s="115">
        <v>-313</v>
      </c>
      <c r="K24" s="116">
        <v>-2.9897793485528705</v>
      </c>
    </row>
    <row r="25" spans="1:255" ht="14.1" customHeight="1" x14ac:dyDescent="0.2">
      <c r="A25" s="306">
        <v>25</v>
      </c>
      <c r="B25" s="307" t="s">
        <v>242</v>
      </c>
      <c r="C25" s="308"/>
      <c r="D25" s="113">
        <v>6.0745996812628063</v>
      </c>
      <c r="E25" s="115">
        <v>16009</v>
      </c>
      <c r="F25" s="114">
        <v>16130</v>
      </c>
      <c r="G25" s="114">
        <v>16299</v>
      </c>
      <c r="H25" s="114">
        <v>16054</v>
      </c>
      <c r="I25" s="140">
        <v>16104</v>
      </c>
      <c r="J25" s="115">
        <v>-95</v>
      </c>
      <c r="K25" s="116">
        <v>-0.58991554893194242</v>
      </c>
    </row>
    <row r="26" spans="1:255" ht="14.1" customHeight="1" x14ac:dyDescent="0.2">
      <c r="A26" s="306">
        <v>26</v>
      </c>
      <c r="B26" s="307" t="s">
        <v>243</v>
      </c>
      <c r="C26" s="308"/>
      <c r="D26" s="113">
        <v>3.2317674736282918</v>
      </c>
      <c r="E26" s="115">
        <v>8517</v>
      </c>
      <c r="F26" s="114">
        <v>8637</v>
      </c>
      <c r="G26" s="114">
        <v>8780</v>
      </c>
      <c r="H26" s="114">
        <v>8521</v>
      </c>
      <c r="I26" s="140">
        <v>8578</v>
      </c>
      <c r="J26" s="115">
        <v>-61</v>
      </c>
      <c r="K26" s="116">
        <v>-0.71112147353695498</v>
      </c>
    </row>
    <row r="27" spans="1:255" ht="14.1" customHeight="1" x14ac:dyDescent="0.2">
      <c r="A27" s="306">
        <v>27</v>
      </c>
      <c r="B27" s="307" t="s">
        <v>244</v>
      </c>
      <c r="C27" s="308"/>
      <c r="D27" s="113">
        <v>3.5512635653031799</v>
      </c>
      <c r="E27" s="115">
        <v>9359</v>
      </c>
      <c r="F27" s="114">
        <v>9355</v>
      </c>
      <c r="G27" s="114">
        <v>9346</v>
      </c>
      <c r="H27" s="114">
        <v>9178</v>
      </c>
      <c r="I27" s="140">
        <v>9174</v>
      </c>
      <c r="J27" s="115">
        <v>185</v>
      </c>
      <c r="K27" s="116">
        <v>2.0165685633311532</v>
      </c>
    </row>
    <row r="28" spans="1:255" ht="14.1" customHeight="1" x14ac:dyDescent="0.2">
      <c r="A28" s="306">
        <v>28</v>
      </c>
      <c r="B28" s="307" t="s">
        <v>245</v>
      </c>
      <c r="C28" s="308"/>
      <c r="D28" s="113">
        <v>0.58321317447066856</v>
      </c>
      <c r="E28" s="115">
        <v>1537</v>
      </c>
      <c r="F28" s="114">
        <v>1545</v>
      </c>
      <c r="G28" s="114">
        <v>1565</v>
      </c>
      <c r="H28" s="114">
        <v>1589</v>
      </c>
      <c r="I28" s="140">
        <v>1606</v>
      </c>
      <c r="J28" s="115">
        <v>-69</v>
      </c>
      <c r="K28" s="116">
        <v>-4.2963885429638857</v>
      </c>
    </row>
    <row r="29" spans="1:255" ht="14.1" customHeight="1" x14ac:dyDescent="0.2">
      <c r="A29" s="306">
        <v>29</v>
      </c>
      <c r="B29" s="307" t="s">
        <v>246</v>
      </c>
      <c r="C29" s="308"/>
      <c r="D29" s="113">
        <v>2.3070501631630873</v>
      </c>
      <c r="E29" s="115">
        <v>6080</v>
      </c>
      <c r="F29" s="114">
        <v>6150</v>
      </c>
      <c r="G29" s="114">
        <v>6243</v>
      </c>
      <c r="H29" s="114">
        <v>6202</v>
      </c>
      <c r="I29" s="140">
        <v>6195</v>
      </c>
      <c r="J29" s="115">
        <v>-115</v>
      </c>
      <c r="K29" s="116">
        <v>-1.8563357546408394</v>
      </c>
    </row>
    <row r="30" spans="1:255" ht="14.1" customHeight="1" x14ac:dyDescent="0.2">
      <c r="A30" s="306" t="s">
        <v>247</v>
      </c>
      <c r="B30" s="307" t="s">
        <v>248</v>
      </c>
      <c r="C30" s="308"/>
      <c r="D30" s="113">
        <v>0.89132579494573883</v>
      </c>
      <c r="E30" s="115">
        <v>2349</v>
      </c>
      <c r="F30" s="114">
        <v>2346</v>
      </c>
      <c r="G30" s="114">
        <v>2418</v>
      </c>
      <c r="H30" s="114">
        <v>2400</v>
      </c>
      <c r="I30" s="140">
        <v>2417</v>
      </c>
      <c r="J30" s="115">
        <v>-68</v>
      </c>
      <c r="K30" s="116">
        <v>-2.8134050475796442</v>
      </c>
    </row>
    <row r="31" spans="1:255" ht="14.1" customHeight="1" x14ac:dyDescent="0.2">
      <c r="A31" s="306" t="s">
        <v>249</v>
      </c>
      <c r="B31" s="307" t="s">
        <v>250</v>
      </c>
      <c r="C31" s="308"/>
      <c r="D31" s="113">
        <v>1.3481824390984292</v>
      </c>
      <c r="E31" s="115">
        <v>3553</v>
      </c>
      <c r="F31" s="114">
        <v>3625</v>
      </c>
      <c r="G31" s="114">
        <v>3642</v>
      </c>
      <c r="H31" s="114">
        <v>3627</v>
      </c>
      <c r="I31" s="140">
        <v>3607</v>
      </c>
      <c r="J31" s="115">
        <v>-54</v>
      </c>
      <c r="K31" s="116">
        <v>-1.4970889936235099</v>
      </c>
    </row>
    <row r="32" spans="1:255" ht="14.1" customHeight="1" x14ac:dyDescent="0.2">
      <c r="A32" s="306">
        <v>31</v>
      </c>
      <c r="B32" s="307" t="s">
        <v>251</v>
      </c>
      <c r="C32" s="308"/>
      <c r="D32" s="113">
        <v>0.73537223950823405</v>
      </c>
      <c r="E32" s="115">
        <v>1938</v>
      </c>
      <c r="F32" s="114">
        <v>1868</v>
      </c>
      <c r="G32" s="114">
        <v>1854</v>
      </c>
      <c r="H32" s="114">
        <v>1840</v>
      </c>
      <c r="I32" s="140">
        <v>1794</v>
      </c>
      <c r="J32" s="115">
        <v>144</v>
      </c>
      <c r="K32" s="116">
        <v>8.0267558528428093</v>
      </c>
    </row>
    <row r="33" spans="1:11" ht="14.1" customHeight="1" x14ac:dyDescent="0.2">
      <c r="A33" s="306">
        <v>32</v>
      </c>
      <c r="B33" s="307" t="s">
        <v>252</v>
      </c>
      <c r="C33" s="308"/>
      <c r="D33" s="113">
        <v>1.7750626090915991</v>
      </c>
      <c r="E33" s="115">
        <v>4678</v>
      </c>
      <c r="F33" s="114">
        <v>4507</v>
      </c>
      <c r="G33" s="114">
        <v>4849</v>
      </c>
      <c r="H33" s="114">
        <v>4785</v>
      </c>
      <c r="I33" s="140">
        <v>4570</v>
      </c>
      <c r="J33" s="115">
        <v>108</v>
      </c>
      <c r="K33" s="116">
        <v>2.3632385120350108</v>
      </c>
    </row>
    <row r="34" spans="1:11" ht="14.1" customHeight="1" x14ac:dyDescent="0.2">
      <c r="A34" s="306">
        <v>33</v>
      </c>
      <c r="B34" s="307" t="s">
        <v>253</v>
      </c>
      <c r="C34" s="308"/>
      <c r="D34" s="113">
        <v>1.2571146694998863</v>
      </c>
      <c r="E34" s="115">
        <v>3313</v>
      </c>
      <c r="F34" s="114">
        <v>3256</v>
      </c>
      <c r="G34" s="114">
        <v>3483</v>
      </c>
      <c r="H34" s="114">
        <v>3411</v>
      </c>
      <c r="I34" s="140">
        <v>3232</v>
      </c>
      <c r="J34" s="115">
        <v>81</v>
      </c>
      <c r="K34" s="116">
        <v>2.5061881188118811</v>
      </c>
    </row>
    <row r="35" spans="1:11" ht="14.1" customHeight="1" x14ac:dyDescent="0.2">
      <c r="A35" s="306">
        <v>34</v>
      </c>
      <c r="B35" s="307" t="s">
        <v>254</v>
      </c>
      <c r="C35" s="308"/>
      <c r="D35" s="113">
        <v>2.157926690445473</v>
      </c>
      <c r="E35" s="115">
        <v>5687</v>
      </c>
      <c r="F35" s="114">
        <v>5700</v>
      </c>
      <c r="G35" s="114">
        <v>5704</v>
      </c>
      <c r="H35" s="114">
        <v>5569</v>
      </c>
      <c r="I35" s="140">
        <v>5543</v>
      </c>
      <c r="J35" s="115">
        <v>144</v>
      </c>
      <c r="K35" s="116">
        <v>2.5978711888868844</v>
      </c>
    </row>
    <row r="36" spans="1:11" ht="14.1" customHeight="1" x14ac:dyDescent="0.2">
      <c r="A36" s="306">
        <v>41</v>
      </c>
      <c r="B36" s="307" t="s">
        <v>255</v>
      </c>
      <c r="C36" s="308"/>
      <c r="D36" s="113">
        <v>0.98732640206420275</v>
      </c>
      <c r="E36" s="115">
        <v>2602</v>
      </c>
      <c r="F36" s="114">
        <v>2599</v>
      </c>
      <c r="G36" s="114">
        <v>2640</v>
      </c>
      <c r="H36" s="114">
        <v>2640</v>
      </c>
      <c r="I36" s="140">
        <v>2633</v>
      </c>
      <c r="J36" s="115">
        <v>-31</v>
      </c>
      <c r="K36" s="116">
        <v>-1.1773642233194075</v>
      </c>
    </row>
    <row r="37" spans="1:11" ht="14.1" customHeight="1" x14ac:dyDescent="0.2">
      <c r="A37" s="306">
        <v>42</v>
      </c>
      <c r="B37" s="307" t="s">
        <v>256</v>
      </c>
      <c r="C37" s="308"/>
      <c r="D37" s="113">
        <v>0.17226986415724369</v>
      </c>
      <c r="E37" s="115">
        <v>454</v>
      </c>
      <c r="F37" s="114">
        <v>446</v>
      </c>
      <c r="G37" s="114">
        <v>442</v>
      </c>
      <c r="H37" s="114">
        <v>436</v>
      </c>
      <c r="I37" s="140">
        <v>440</v>
      </c>
      <c r="J37" s="115">
        <v>14</v>
      </c>
      <c r="K37" s="116">
        <v>3.1818181818181817</v>
      </c>
    </row>
    <row r="38" spans="1:11" ht="14.1" customHeight="1" x14ac:dyDescent="0.2">
      <c r="A38" s="306">
        <v>43</v>
      </c>
      <c r="B38" s="307" t="s">
        <v>257</v>
      </c>
      <c r="C38" s="308"/>
      <c r="D38" s="113">
        <v>2.355240191242316</v>
      </c>
      <c r="E38" s="115">
        <v>6207</v>
      </c>
      <c r="F38" s="114">
        <v>6188</v>
      </c>
      <c r="G38" s="114">
        <v>6066</v>
      </c>
      <c r="H38" s="114">
        <v>5867</v>
      </c>
      <c r="I38" s="140">
        <v>5796</v>
      </c>
      <c r="J38" s="115">
        <v>411</v>
      </c>
      <c r="K38" s="116">
        <v>7.0910973084886129</v>
      </c>
    </row>
    <row r="39" spans="1:11" ht="14.1" customHeight="1" x14ac:dyDescent="0.2">
      <c r="A39" s="306">
        <v>51</v>
      </c>
      <c r="B39" s="307" t="s">
        <v>258</v>
      </c>
      <c r="C39" s="308"/>
      <c r="D39" s="113">
        <v>7.2858010169234273</v>
      </c>
      <c r="E39" s="115">
        <v>19201</v>
      </c>
      <c r="F39" s="114">
        <v>19953</v>
      </c>
      <c r="G39" s="114">
        <v>19945</v>
      </c>
      <c r="H39" s="114">
        <v>19672</v>
      </c>
      <c r="I39" s="140">
        <v>19682</v>
      </c>
      <c r="J39" s="115">
        <v>-481</v>
      </c>
      <c r="K39" s="116">
        <v>-2.4438573315719947</v>
      </c>
    </row>
    <row r="40" spans="1:11" ht="14.1" customHeight="1" x14ac:dyDescent="0.2">
      <c r="A40" s="306" t="s">
        <v>259</v>
      </c>
      <c r="B40" s="307" t="s">
        <v>260</v>
      </c>
      <c r="C40" s="308"/>
      <c r="D40" s="113">
        <v>6.3952341200576761</v>
      </c>
      <c r="E40" s="115">
        <v>16854</v>
      </c>
      <c r="F40" s="114">
        <v>17636</v>
      </c>
      <c r="G40" s="114">
        <v>17621</v>
      </c>
      <c r="H40" s="114">
        <v>17466</v>
      </c>
      <c r="I40" s="140">
        <v>17454</v>
      </c>
      <c r="J40" s="115">
        <v>-600</v>
      </c>
      <c r="K40" s="116">
        <v>-3.4376074252320383</v>
      </c>
    </row>
    <row r="41" spans="1:11" ht="14.1" customHeight="1" x14ac:dyDescent="0.2">
      <c r="A41" s="306"/>
      <c r="B41" s="307" t="s">
        <v>261</v>
      </c>
      <c r="C41" s="308"/>
      <c r="D41" s="113">
        <v>5.2234954845564241</v>
      </c>
      <c r="E41" s="115">
        <v>13766</v>
      </c>
      <c r="F41" s="114">
        <v>14498</v>
      </c>
      <c r="G41" s="114">
        <v>14523</v>
      </c>
      <c r="H41" s="114">
        <v>14368</v>
      </c>
      <c r="I41" s="140">
        <v>14374</v>
      </c>
      <c r="J41" s="115">
        <v>-608</v>
      </c>
      <c r="K41" s="116">
        <v>-4.2298594684847641</v>
      </c>
    </row>
    <row r="42" spans="1:11" ht="14.1" customHeight="1" x14ac:dyDescent="0.2">
      <c r="A42" s="306">
        <v>52</v>
      </c>
      <c r="B42" s="307" t="s">
        <v>262</v>
      </c>
      <c r="C42" s="308"/>
      <c r="D42" s="113">
        <v>3.816498444258936</v>
      </c>
      <c r="E42" s="115">
        <v>10058</v>
      </c>
      <c r="F42" s="114">
        <v>10065</v>
      </c>
      <c r="G42" s="114">
        <v>10166</v>
      </c>
      <c r="H42" s="114">
        <v>10117</v>
      </c>
      <c r="I42" s="140">
        <v>10009</v>
      </c>
      <c r="J42" s="115">
        <v>49</v>
      </c>
      <c r="K42" s="116">
        <v>0.4895593965431112</v>
      </c>
    </row>
    <row r="43" spans="1:11" ht="14.1" customHeight="1" x14ac:dyDescent="0.2">
      <c r="A43" s="306" t="s">
        <v>263</v>
      </c>
      <c r="B43" s="307" t="s">
        <v>264</v>
      </c>
      <c r="C43" s="308"/>
      <c r="D43" s="113">
        <v>3.3698869241860816</v>
      </c>
      <c r="E43" s="115">
        <v>8881</v>
      </c>
      <c r="F43" s="114">
        <v>8910</v>
      </c>
      <c r="G43" s="114">
        <v>8984</v>
      </c>
      <c r="H43" s="114">
        <v>8932</v>
      </c>
      <c r="I43" s="140">
        <v>8837</v>
      </c>
      <c r="J43" s="115">
        <v>44</v>
      </c>
      <c r="K43" s="116">
        <v>0.49790652936516916</v>
      </c>
    </row>
    <row r="44" spans="1:11" ht="14.1" customHeight="1" x14ac:dyDescent="0.2">
      <c r="A44" s="306">
        <v>53</v>
      </c>
      <c r="B44" s="307" t="s">
        <v>265</v>
      </c>
      <c r="C44" s="308"/>
      <c r="D44" s="113">
        <v>0.84427411398649166</v>
      </c>
      <c r="E44" s="115">
        <v>2225</v>
      </c>
      <c r="F44" s="114">
        <v>2231</v>
      </c>
      <c r="G44" s="114">
        <v>2197</v>
      </c>
      <c r="H44" s="114">
        <v>2077</v>
      </c>
      <c r="I44" s="140">
        <v>2081</v>
      </c>
      <c r="J44" s="115">
        <v>144</v>
      </c>
      <c r="K44" s="116">
        <v>6.9197501201345508</v>
      </c>
    </row>
    <row r="45" spans="1:11" ht="14.1" customHeight="1" x14ac:dyDescent="0.2">
      <c r="A45" s="306" t="s">
        <v>266</v>
      </c>
      <c r="B45" s="307" t="s">
        <v>267</v>
      </c>
      <c r="C45" s="308"/>
      <c r="D45" s="113">
        <v>0.80936480230705021</v>
      </c>
      <c r="E45" s="115">
        <v>2133</v>
      </c>
      <c r="F45" s="114">
        <v>2136</v>
      </c>
      <c r="G45" s="114">
        <v>2100</v>
      </c>
      <c r="H45" s="114">
        <v>1982</v>
      </c>
      <c r="I45" s="140">
        <v>1985</v>
      </c>
      <c r="J45" s="115">
        <v>148</v>
      </c>
      <c r="K45" s="116">
        <v>7.4559193954659948</v>
      </c>
    </row>
    <row r="46" spans="1:11" ht="14.1" customHeight="1" x14ac:dyDescent="0.2">
      <c r="A46" s="306">
        <v>54</v>
      </c>
      <c r="B46" s="307" t="s">
        <v>268</v>
      </c>
      <c r="C46" s="308"/>
      <c r="D46" s="113">
        <v>2.916824770433331</v>
      </c>
      <c r="E46" s="115">
        <v>7687</v>
      </c>
      <c r="F46" s="114">
        <v>7664</v>
      </c>
      <c r="G46" s="114">
        <v>7778</v>
      </c>
      <c r="H46" s="114">
        <v>7766</v>
      </c>
      <c r="I46" s="140">
        <v>7749</v>
      </c>
      <c r="J46" s="115">
        <v>-62</v>
      </c>
      <c r="K46" s="116">
        <v>-0.80010323912762937</v>
      </c>
    </row>
    <row r="47" spans="1:11" ht="14.1" customHeight="1" x14ac:dyDescent="0.2">
      <c r="A47" s="306">
        <v>61</v>
      </c>
      <c r="B47" s="307" t="s">
        <v>269</v>
      </c>
      <c r="C47" s="308"/>
      <c r="D47" s="113">
        <v>3.2773013584275632</v>
      </c>
      <c r="E47" s="115">
        <v>8637</v>
      </c>
      <c r="F47" s="114">
        <v>8627</v>
      </c>
      <c r="G47" s="114">
        <v>8644</v>
      </c>
      <c r="H47" s="114">
        <v>8509</v>
      </c>
      <c r="I47" s="140">
        <v>8452</v>
      </c>
      <c r="J47" s="115">
        <v>185</v>
      </c>
      <c r="K47" s="116">
        <v>2.1888310459062943</v>
      </c>
    </row>
    <row r="48" spans="1:11" ht="14.1" customHeight="1" x14ac:dyDescent="0.2">
      <c r="A48" s="306">
        <v>62</v>
      </c>
      <c r="B48" s="307" t="s">
        <v>270</v>
      </c>
      <c r="C48" s="308"/>
      <c r="D48" s="113">
        <v>6.6631251422933904</v>
      </c>
      <c r="E48" s="115">
        <v>17560</v>
      </c>
      <c r="F48" s="114">
        <v>17681</v>
      </c>
      <c r="G48" s="114">
        <v>17655</v>
      </c>
      <c r="H48" s="114">
        <v>17494</v>
      </c>
      <c r="I48" s="140">
        <v>17540</v>
      </c>
      <c r="J48" s="115">
        <v>20</v>
      </c>
      <c r="K48" s="116">
        <v>0.11402508551881414</v>
      </c>
    </row>
    <row r="49" spans="1:11" ht="14.1" customHeight="1" x14ac:dyDescent="0.2">
      <c r="A49" s="306">
        <v>63</v>
      </c>
      <c r="B49" s="307" t="s">
        <v>271</v>
      </c>
      <c r="C49" s="308"/>
      <c r="D49" s="113">
        <v>1.7788570994915383</v>
      </c>
      <c r="E49" s="115">
        <v>4688</v>
      </c>
      <c r="F49" s="114">
        <v>4852</v>
      </c>
      <c r="G49" s="114">
        <v>4912</v>
      </c>
      <c r="H49" s="114">
        <v>4852</v>
      </c>
      <c r="I49" s="140">
        <v>4775</v>
      </c>
      <c r="J49" s="115">
        <v>-87</v>
      </c>
      <c r="K49" s="116">
        <v>-1.8219895287958114</v>
      </c>
    </row>
    <row r="50" spans="1:11" ht="14.1" customHeight="1" x14ac:dyDescent="0.2">
      <c r="A50" s="306" t="s">
        <v>272</v>
      </c>
      <c r="B50" s="307" t="s">
        <v>273</v>
      </c>
      <c r="C50" s="308"/>
      <c r="D50" s="113">
        <v>0.33201790999468772</v>
      </c>
      <c r="E50" s="115">
        <v>875</v>
      </c>
      <c r="F50" s="114">
        <v>924</v>
      </c>
      <c r="G50" s="114">
        <v>934</v>
      </c>
      <c r="H50" s="114">
        <v>879</v>
      </c>
      <c r="I50" s="140">
        <v>859</v>
      </c>
      <c r="J50" s="115">
        <v>16</v>
      </c>
      <c r="K50" s="116">
        <v>1.8626309662398137</v>
      </c>
    </row>
    <row r="51" spans="1:11" ht="14.1" customHeight="1" x14ac:dyDescent="0.2">
      <c r="A51" s="306" t="s">
        <v>274</v>
      </c>
      <c r="B51" s="307" t="s">
        <v>275</v>
      </c>
      <c r="C51" s="308"/>
      <c r="D51" s="113">
        <v>1.2354860742202323</v>
      </c>
      <c r="E51" s="115">
        <v>3256</v>
      </c>
      <c r="F51" s="114">
        <v>3355</v>
      </c>
      <c r="G51" s="114">
        <v>3388</v>
      </c>
      <c r="H51" s="114">
        <v>3410</v>
      </c>
      <c r="I51" s="140">
        <v>3346</v>
      </c>
      <c r="J51" s="115">
        <v>-90</v>
      </c>
      <c r="K51" s="116">
        <v>-2.6897788404064555</v>
      </c>
    </row>
    <row r="52" spans="1:11" ht="14.1" customHeight="1" x14ac:dyDescent="0.2">
      <c r="A52" s="306">
        <v>71</v>
      </c>
      <c r="B52" s="307" t="s">
        <v>276</v>
      </c>
      <c r="C52" s="308"/>
      <c r="D52" s="113">
        <v>12.697882674356833</v>
      </c>
      <c r="E52" s="115">
        <v>33464</v>
      </c>
      <c r="F52" s="114">
        <v>33605</v>
      </c>
      <c r="G52" s="114">
        <v>33639</v>
      </c>
      <c r="H52" s="114">
        <v>33191</v>
      </c>
      <c r="I52" s="140">
        <v>33156</v>
      </c>
      <c r="J52" s="115">
        <v>308</v>
      </c>
      <c r="K52" s="116">
        <v>0.9289419712872482</v>
      </c>
    </row>
    <row r="53" spans="1:11" ht="14.1" customHeight="1" x14ac:dyDescent="0.2">
      <c r="A53" s="306" t="s">
        <v>277</v>
      </c>
      <c r="B53" s="307" t="s">
        <v>278</v>
      </c>
      <c r="C53" s="308"/>
      <c r="D53" s="113">
        <v>4.9267663352811715</v>
      </c>
      <c r="E53" s="115">
        <v>12984</v>
      </c>
      <c r="F53" s="114">
        <v>13056</v>
      </c>
      <c r="G53" s="114">
        <v>13094</v>
      </c>
      <c r="H53" s="114">
        <v>12830</v>
      </c>
      <c r="I53" s="140">
        <v>12891</v>
      </c>
      <c r="J53" s="115">
        <v>93</v>
      </c>
      <c r="K53" s="116">
        <v>0.72143355829648592</v>
      </c>
    </row>
    <row r="54" spans="1:11" ht="14.1" customHeight="1" x14ac:dyDescent="0.2">
      <c r="A54" s="306" t="s">
        <v>279</v>
      </c>
      <c r="B54" s="307" t="s">
        <v>280</v>
      </c>
      <c r="C54" s="308"/>
      <c r="D54" s="113">
        <v>6.4525309250967595</v>
      </c>
      <c r="E54" s="115">
        <v>17005</v>
      </c>
      <c r="F54" s="114">
        <v>17043</v>
      </c>
      <c r="G54" s="114">
        <v>17036</v>
      </c>
      <c r="H54" s="114">
        <v>16924</v>
      </c>
      <c r="I54" s="140">
        <v>16841</v>
      </c>
      <c r="J54" s="115">
        <v>164</v>
      </c>
      <c r="K54" s="116">
        <v>0.97381390653761657</v>
      </c>
    </row>
    <row r="55" spans="1:11" ht="14.1" customHeight="1" x14ac:dyDescent="0.2">
      <c r="A55" s="306">
        <v>72</v>
      </c>
      <c r="B55" s="307" t="s">
        <v>281</v>
      </c>
      <c r="C55" s="308"/>
      <c r="D55" s="113">
        <v>3.7774151931395612</v>
      </c>
      <c r="E55" s="115">
        <v>9955</v>
      </c>
      <c r="F55" s="114">
        <v>10000</v>
      </c>
      <c r="G55" s="114">
        <v>10079</v>
      </c>
      <c r="H55" s="114">
        <v>10024</v>
      </c>
      <c r="I55" s="140">
        <v>10069</v>
      </c>
      <c r="J55" s="115">
        <v>-114</v>
      </c>
      <c r="K55" s="116">
        <v>-1.132187903466084</v>
      </c>
    </row>
    <row r="56" spans="1:11" ht="14.1" customHeight="1" x14ac:dyDescent="0.2">
      <c r="A56" s="306" t="s">
        <v>282</v>
      </c>
      <c r="B56" s="307" t="s">
        <v>283</v>
      </c>
      <c r="C56" s="308"/>
      <c r="D56" s="113">
        <v>1.8490551718904151</v>
      </c>
      <c r="E56" s="115">
        <v>4873</v>
      </c>
      <c r="F56" s="114">
        <v>4953</v>
      </c>
      <c r="G56" s="114">
        <v>5045</v>
      </c>
      <c r="H56" s="114">
        <v>5013</v>
      </c>
      <c r="I56" s="140">
        <v>5053</v>
      </c>
      <c r="J56" s="115">
        <v>-180</v>
      </c>
      <c r="K56" s="116">
        <v>-3.5622402533148625</v>
      </c>
    </row>
    <row r="57" spans="1:11" ht="14.1" customHeight="1" x14ac:dyDescent="0.2">
      <c r="A57" s="306" t="s">
        <v>284</v>
      </c>
      <c r="B57" s="307" t="s">
        <v>285</v>
      </c>
      <c r="C57" s="308"/>
      <c r="D57" s="113">
        <v>1.332245579418684</v>
      </c>
      <c r="E57" s="115">
        <v>3511</v>
      </c>
      <c r="F57" s="114">
        <v>3476</v>
      </c>
      <c r="G57" s="114">
        <v>3482</v>
      </c>
      <c r="H57" s="114">
        <v>3488</v>
      </c>
      <c r="I57" s="140">
        <v>3482</v>
      </c>
      <c r="J57" s="115">
        <v>29</v>
      </c>
      <c r="K57" s="116">
        <v>0.83285468121769102</v>
      </c>
    </row>
    <row r="58" spans="1:11" ht="14.1" customHeight="1" x14ac:dyDescent="0.2">
      <c r="A58" s="306">
        <v>73</v>
      </c>
      <c r="B58" s="307" t="s">
        <v>286</v>
      </c>
      <c r="C58" s="308"/>
      <c r="D58" s="113">
        <v>3.4146619109053655</v>
      </c>
      <c r="E58" s="115">
        <v>8999</v>
      </c>
      <c r="F58" s="114">
        <v>8943</v>
      </c>
      <c r="G58" s="114">
        <v>8898</v>
      </c>
      <c r="H58" s="114">
        <v>8673</v>
      </c>
      <c r="I58" s="140">
        <v>8640</v>
      </c>
      <c r="J58" s="115">
        <v>359</v>
      </c>
      <c r="K58" s="116">
        <v>4.1550925925925926</v>
      </c>
    </row>
    <row r="59" spans="1:11" ht="14.1" customHeight="1" x14ac:dyDescent="0.2">
      <c r="A59" s="306" t="s">
        <v>287</v>
      </c>
      <c r="B59" s="307" t="s">
        <v>288</v>
      </c>
      <c r="C59" s="308"/>
      <c r="D59" s="113">
        <v>2.7931243833953099</v>
      </c>
      <c r="E59" s="115">
        <v>7361</v>
      </c>
      <c r="F59" s="114">
        <v>7303</v>
      </c>
      <c r="G59" s="114">
        <v>7238</v>
      </c>
      <c r="H59" s="114">
        <v>7071</v>
      </c>
      <c r="I59" s="140">
        <v>7028</v>
      </c>
      <c r="J59" s="115">
        <v>333</v>
      </c>
      <c r="K59" s="116">
        <v>4.7381900967558339</v>
      </c>
    </row>
    <row r="60" spans="1:11" ht="14.1" customHeight="1" x14ac:dyDescent="0.2">
      <c r="A60" s="306">
        <v>81</v>
      </c>
      <c r="B60" s="307" t="s">
        <v>289</v>
      </c>
      <c r="C60" s="308"/>
      <c r="D60" s="113">
        <v>7.6394475221977691</v>
      </c>
      <c r="E60" s="115">
        <v>20133</v>
      </c>
      <c r="F60" s="114">
        <v>20080</v>
      </c>
      <c r="G60" s="114">
        <v>19764</v>
      </c>
      <c r="H60" s="114">
        <v>19443</v>
      </c>
      <c r="I60" s="140">
        <v>19365</v>
      </c>
      <c r="J60" s="115">
        <v>768</v>
      </c>
      <c r="K60" s="116">
        <v>3.9659178931061194</v>
      </c>
    </row>
    <row r="61" spans="1:11" ht="14.1" customHeight="1" x14ac:dyDescent="0.2">
      <c r="A61" s="306" t="s">
        <v>290</v>
      </c>
      <c r="B61" s="307" t="s">
        <v>291</v>
      </c>
      <c r="C61" s="308"/>
      <c r="D61" s="113">
        <v>2.4053274645215148</v>
      </c>
      <c r="E61" s="115">
        <v>6339</v>
      </c>
      <c r="F61" s="114">
        <v>6313</v>
      </c>
      <c r="G61" s="114">
        <v>6333</v>
      </c>
      <c r="H61" s="114">
        <v>6072</v>
      </c>
      <c r="I61" s="140">
        <v>6099</v>
      </c>
      <c r="J61" s="115">
        <v>240</v>
      </c>
      <c r="K61" s="116">
        <v>3.9350713231677323</v>
      </c>
    </row>
    <row r="62" spans="1:11" ht="14.1" customHeight="1" x14ac:dyDescent="0.2">
      <c r="A62" s="306" t="s">
        <v>292</v>
      </c>
      <c r="B62" s="307" t="s">
        <v>293</v>
      </c>
      <c r="C62" s="308"/>
      <c r="D62" s="113">
        <v>2.7881915458753888</v>
      </c>
      <c r="E62" s="115">
        <v>7348</v>
      </c>
      <c r="F62" s="114">
        <v>7404</v>
      </c>
      <c r="G62" s="114">
        <v>7192</v>
      </c>
      <c r="H62" s="114">
        <v>7095</v>
      </c>
      <c r="I62" s="140">
        <v>7081</v>
      </c>
      <c r="J62" s="115">
        <v>267</v>
      </c>
      <c r="K62" s="116">
        <v>3.7706538624488068</v>
      </c>
    </row>
    <row r="63" spans="1:11" ht="14.1" customHeight="1" x14ac:dyDescent="0.2">
      <c r="A63" s="306"/>
      <c r="B63" s="307" t="s">
        <v>294</v>
      </c>
      <c r="C63" s="308"/>
      <c r="D63" s="113">
        <v>2.4273355088411628</v>
      </c>
      <c r="E63" s="115">
        <v>6397</v>
      </c>
      <c r="F63" s="114">
        <v>6449</v>
      </c>
      <c r="G63" s="114">
        <v>6263</v>
      </c>
      <c r="H63" s="114">
        <v>6190</v>
      </c>
      <c r="I63" s="140">
        <v>6167</v>
      </c>
      <c r="J63" s="115">
        <v>230</v>
      </c>
      <c r="K63" s="116">
        <v>3.7295281336143993</v>
      </c>
    </row>
    <row r="64" spans="1:11" ht="14.1" customHeight="1" x14ac:dyDescent="0.2">
      <c r="A64" s="306" t="s">
        <v>295</v>
      </c>
      <c r="B64" s="307" t="s">
        <v>296</v>
      </c>
      <c r="C64" s="308"/>
      <c r="D64" s="113">
        <v>0.79646353494725664</v>
      </c>
      <c r="E64" s="115">
        <v>2099</v>
      </c>
      <c r="F64" s="114">
        <v>2045</v>
      </c>
      <c r="G64" s="114">
        <v>2001</v>
      </c>
      <c r="H64" s="114">
        <v>1993</v>
      </c>
      <c r="I64" s="140">
        <v>1951</v>
      </c>
      <c r="J64" s="115">
        <v>148</v>
      </c>
      <c r="K64" s="116">
        <v>7.5858534085084575</v>
      </c>
    </row>
    <row r="65" spans="1:11" ht="14.1" customHeight="1" x14ac:dyDescent="0.2">
      <c r="A65" s="306" t="s">
        <v>297</v>
      </c>
      <c r="B65" s="307" t="s">
        <v>298</v>
      </c>
      <c r="C65" s="308"/>
      <c r="D65" s="113">
        <v>0.69439174318888974</v>
      </c>
      <c r="E65" s="115">
        <v>1830</v>
      </c>
      <c r="F65" s="114">
        <v>1816</v>
      </c>
      <c r="G65" s="114">
        <v>1764</v>
      </c>
      <c r="H65" s="114">
        <v>1838</v>
      </c>
      <c r="I65" s="140">
        <v>1823</v>
      </c>
      <c r="J65" s="115">
        <v>7</v>
      </c>
      <c r="K65" s="116">
        <v>0.38398244651673069</v>
      </c>
    </row>
    <row r="66" spans="1:11" ht="14.1" customHeight="1" x14ac:dyDescent="0.2">
      <c r="A66" s="306">
        <v>82</v>
      </c>
      <c r="B66" s="307" t="s">
        <v>299</v>
      </c>
      <c r="C66" s="308"/>
      <c r="D66" s="113">
        <v>2.7824998102754801</v>
      </c>
      <c r="E66" s="115">
        <v>7333</v>
      </c>
      <c r="F66" s="114">
        <v>7293</v>
      </c>
      <c r="G66" s="114">
        <v>7287</v>
      </c>
      <c r="H66" s="114">
        <v>7076</v>
      </c>
      <c r="I66" s="140">
        <v>7018</v>
      </c>
      <c r="J66" s="115">
        <v>315</v>
      </c>
      <c r="K66" s="116">
        <v>4.4884582502137365</v>
      </c>
    </row>
    <row r="67" spans="1:11" ht="14.1" customHeight="1" x14ac:dyDescent="0.2">
      <c r="A67" s="306" t="s">
        <v>300</v>
      </c>
      <c r="B67" s="307" t="s">
        <v>301</v>
      </c>
      <c r="C67" s="308"/>
      <c r="D67" s="113">
        <v>1.7598846474918419</v>
      </c>
      <c r="E67" s="115">
        <v>4638</v>
      </c>
      <c r="F67" s="114">
        <v>4553</v>
      </c>
      <c r="G67" s="114">
        <v>4532</v>
      </c>
      <c r="H67" s="114">
        <v>4437</v>
      </c>
      <c r="I67" s="140">
        <v>4381</v>
      </c>
      <c r="J67" s="115">
        <v>257</v>
      </c>
      <c r="K67" s="116">
        <v>5.8662405843414742</v>
      </c>
    </row>
    <row r="68" spans="1:11" ht="14.1" customHeight="1" x14ac:dyDescent="0.2">
      <c r="A68" s="306" t="s">
        <v>302</v>
      </c>
      <c r="B68" s="307" t="s">
        <v>303</v>
      </c>
      <c r="C68" s="308"/>
      <c r="D68" s="113">
        <v>0.53692039159140925</v>
      </c>
      <c r="E68" s="115">
        <v>1415</v>
      </c>
      <c r="F68" s="114">
        <v>1452</v>
      </c>
      <c r="G68" s="114">
        <v>1459</v>
      </c>
      <c r="H68" s="114">
        <v>1407</v>
      </c>
      <c r="I68" s="140">
        <v>1405</v>
      </c>
      <c r="J68" s="115">
        <v>10</v>
      </c>
      <c r="K68" s="116">
        <v>0.71174377224199292</v>
      </c>
    </row>
    <row r="69" spans="1:11" ht="14.1" customHeight="1" x14ac:dyDescent="0.2">
      <c r="A69" s="306">
        <v>83</v>
      </c>
      <c r="B69" s="307" t="s">
        <v>304</v>
      </c>
      <c r="C69" s="308"/>
      <c r="D69" s="113">
        <v>5.7110875009486222</v>
      </c>
      <c r="E69" s="115">
        <v>15051</v>
      </c>
      <c r="F69" s="114">
        <v>15088</v>
      </c>
      <c r="G69" s="114">
        <v>14882</v>
      </c>
      <c r="H69" s="114">
        <v>14501</v>
      </c>
      <c r="I69" s="140">
        <v>14448</v>
      </c>
      <c r="J69" s="115">
        <v>603</v>
      </c>
      <c r="K69" s="116">
        <v>4.1735880398671092</v>
      </c>
    </row>
    <row r="70" spans="1:11" ht="14.1" customHeight="1" x14ac:dyDescent="0.2">
      <c r="A70" s="306" t="s">
        <v>305</v>
      </c>
      <c r="B70" s="307" t="s">
        <v>306</v>
      </c>
      <c r="C70" s="308"/>
      <c r="D70" s="113">
        <v>4.5268270471275711</v>
      </c>
      <c r="E70" s="115">
        <v>11930</v>
      </c>
      <c r="F70" s="114">
        <v>11888</v>
      </c>
      <c r="G70" s="114">
        <v>11664</v>
      </c>
      <c r="H70" s="114">
        <v>11311</v>
      </c>
      <c r="I70" s="140">
        <v>11270</v>
      </c>
      <c r="J70" s="115">
        <v>660</v>
      </c>
      <c r="K70" s="116">
        <v>5.8562555456965395</v>
      </c>
    </row>
    <row r="71" spans="1:11" ht="14.1" customHeight="1" x14ac:dyDescent="0.2">
      <c r="A71" s="306"/>
      <c r="B71" s="307" t="s">
        <v>307</v>
      </c>
      <c r="C71" s="308"/>
      <c r="D71" s="113">
        <v>2.7828792593154739</v>
      </c>
      <c r="E71" s="115">
        <v>7334</v>
      </c>
      <c r="F71" s="114">
        <v>7328</v>
      </c>
      <c r="G71" s="114">
        <v>7222</v>
      </c>
      <c r="H71" s="114">
        <v>6913</v>
      </c>
      <c r="I71" s="140">
        <v>6896</v>
      </c>
      <c r="J71" s="115">
        <v>438</v>
      </c>
      <c r="K71" s="116">
        <v>6.351508120649652</v>
      </c>
    </row>
    <row r="72" spans="1:11" ht="14.1" customHeight="1" x14ac:dyDescent="0.2">
      <c r="A72" s="306">
        <v>84</v>
      </c>
      <c r="B72" s="307" t="s">
        <v>308</v>
      </c>
      <c r="C72" s="308"/>
      <c r="D72" s="113">
        <v>1.9272216741291646</v>
      </c>
      <c r="E72" s="115">
        <v>5079</v>
      </c>
      <c r="F72" s="114">
        <v>5128</v>
      </c>
      <c r="G72" s="114">
        <v>4946</v>
      </c>
      <c r="H72" s="114">
        <v>5129</v>
      </c>
      <c r="I72" s="140">
        <v>4971</v>
      </c>
      <c r="J72" s="115">
        <v>108</v>
      </c>
      <c r="K72" s="116">
        <v>2.1726010863005429</v>
      </c>
    </row>
    <row r="73" spans="1:11" ht="14.1" customHeight="1" x14ac:dyDescent="0.2">
      <c r="A73" s="306" t="s">
        <v>309</v>
      </c>
      <c r="B73" s="307" t="s">
        <v>310</v>
      </c>
      <c r="C73" s="308"/>
      <c r="D73" s="113">
        <v>0.45495939895272064</v>
      </c>
      <c r="E73" s="115">
        <v>1199</v>
      </c>
      <c r="F73" s="114">
        <v>1183</v>
      </c>
      <c r="G73" s="114">
        <v>1129</v>
      </c>
      <c r="H73" s="114">
        <v>1213</v>
      </c>
      <c r="I73" s="140">
        <v>1203</v>
      </c>
      <c r="J73" s="115">
        <v>-4</v>
      </c>
      <c r="K73" s="116">
        <v>-0.33250207813798838</v>
      </c>
    </row>
    <row r="74" spans="1:11" ht="14.1" customHeight="1" x14ac:dyDescent="0.2">
      <c r="A74" s="306" t="s">
        <v>311</v>
      </c>
      <c r="B74" s="307" t="s">
        <v>312</v>
      </c>
      <c r="C74" s="308"/>
      <c r="D74" s="113">
        <v>0.29407300599529484</v>
      </c>
      <c r="E74" s="115">
        <v>775</v>
      </c>
      <c r="F74" s="114">
        <v>781</v>
      </c>
      <c r="G74" s="114">
        <v>776</v>
      </c>
      <c r="H74" s="114">
        <v>798</v>
      </c>
      <c r="I74" s="140">
        <v>793</v>
      </c>
      <c r="J74" s="115">
        <v>-18</v>
      </c>
      <c r="K74" s="116">
        <v>-2.2698612862547289</v>
      </c>
    </row>
    <row r="75" spans="1:11" ht="14.1" customHeight="1" x14ac:dyDescent="0.2">
      <c r="A75" s="306" t="s">
        <v>313</v>
      </c>
      <c r="B75" s="307" t="s">
        <v>314</v>
      </c>
      <c r="C75" s="308"/>
      <c r="D75" s="113">
        <v>0.56575851863094784</v>
      </c>
      <c r="E75" s="115">
        <v>1491</v>
      </c>
      <c r="F75" s="114">
        <v>1564</v>
      </c>
      <c r="G75" s="114">
        <v>1440</v>
      </c>
      <c r="H75" s="114">
        <v>1523</v>
      </c>
      <c r="I75" s="140">
        <v>1410</v>
      </c>
      <c r="J75" s="115">
        <v>81</v>
      </c>
      <c r="K75" s="116">
        <v>5.7446808510638299</v>
      </c>
    </row>
    <row r="76" spans="1:11" ht="14.1" customHeight="1" x14ac:dyDescent="0.2">
      <c r="A76" s="306">
        <v>91</v>
      </c>
      <c r="B76" s="307" t="s">
        <v>315</v>
      </c>
      <c r="C76" s="308"/>
      <c r="D76" s="113">
        <v>0.27282385975563483</v>
      </c>
      <c r="E76" s="115">
        <v>719</v>
      </c>
      <c r="F76" s="114">
        <v>713</v>
      </c>
      <c r="G76" s="114">
        <v>703</v>
      </c>
      <c r="H76" s="114">
        <v>722</v>
      </c>
      <c r="I76" s="140">
        <v>724</v>
      </c>
      <c r="J76" s="115">
        <v>-5</v>
      </c>
      <c r="K76" s="116">
        <v>-0.69060773480662985</v>
      </c>
    </row>
    <row r="77" spans="1:11" ht="14.1" customHeight="1" x14ac:dyDescent="0.2">
      <c r="A77" s="306">
        <v>92</v>
      </c>
      <c r="B77" s="307" t="s">
        <v>316</v>
      </c>
      <c r="C77" s="308"/>
      <c r="D77" s="113">
        <v>1.6418759960537299</v>
      </c>
      <c r="E77" s="115">
        <v>4327</v>
      </c>
      <c r="F77" s="114">
        <v>4280</v>
      </c>
      <c r="G77" s="114">
        <v>4290</v>
      </c>
      <c r="H77" s="114">
        <v>4289</v>
      </c>
      <c r="I77" s="140">
        <v>4293</v>
      </c>
      <c r="J77" s="115">
        <v>34</v>
      </c>
      <c r="K77" s="116">
        <v>0.79198695550896814</v>
      </c>
    </row>
    <row r="78" spans="1:11" ht="14.1" customHeight="1" x14ac:dyDescent="0.2">
      <c r="A78" s="306">
        <v>93</v>
      </c>
      <c r="B78" s="307" t="s">
        <v>317</v>
      </c>
      <c r="C78" s="308"/>
      <c r="D78" s="113">
        <v>0.17947939591712833</v>
      </c>
      <c r="E78" s="115">
        <v>473</v>
      </c>
      <c r="F78" s="114">
        <v>481</v>
      </c>
      <c r="G78" s="114">
        <v>481</v>
      </c>
      <c r="H78" s="114">
        <v>482</v>
      </c>
      <c r="I78" s="140">
        <v>483</v>
      </c>
      <c r="J78" s="115">
        <v>-10</v>
      </c>
      <c r="K78" s="116">
        <v>-2.0703933747412009</v>
      </c>
    </row>
    <row r="79" spans="1:11" ht="14.1" customHeight="1" x14ac:dyDescent="0.2">
      <c r="A79" s="306">
        <v>94</v>
      </c>
      <c r="B79" s="307" t="s">
        <v>318</v>
      </c>
      <c r="C79" s="308"/>
      <c r="D79" s="113">
        <v>0.30621537527510057</v>
      </c>
      <c r="E79" s="115">
        <v>807</v>
      </c>
      <c r="F79" s="114">
        <v>845</v>
      </c>
      <c r="G79" s="114">
        <v>849</v>
      </c>
      <c r="H79" s="114">
        <v>812</v>
      </c>
      <c r="I79" s="140">
        <v>770</v>
      </c>
      <c r="J79" s="115">
        <v>37</v>
      </c>
      <c r="K79" s="116">
        <v>4.8051948051948052</v>
      </c>
    </row>
    <row r="80" spans="1:11" ht="14.1" customHeight="1" x14ac:dyDescent="0.2">
      <c r="A80" s="306" t="s">
        <v>319</v>
      </c>
      <c r="B80" s="307" t="s">
        <v>320</v>
      </c>
      <c r="C80" s="308"/>
      <c r="D80" s="113">
        <v>7.5889807998785761E-3</v>
      </c>
      <c r="E80" s="115">
        <v>20</v>
      </c>
      <c r="F80" s="114">
        <v>20</v>
      </c>
      <c r="G80" s="114">
        <v>16</v>
      </c>
      <c r="H80" s="114">
        <v>16</v>
      </c>
      <c r="I80" s="140">
        <v>18</v>
      </c>
      <c r="J80" s="115">
        <v>2</v>
      </c>
      <c r="K80" s="116">
        <v>11.111111111111111</v>
      </c>
    </row>
    <row r="81" spans="1:11" ht="14.1" customHeight="1" x14ac:dyDescent="0.2">
      <c r="A81" s="310" t="s">
        <v>321</v>
      </c>
      <c r="B81" s="311" t="s">
        <v>224</v>
      </c>
      <c r="C81" s="312"/>
      <c r="D81" s="125">
        <v>6.033239735903468E-2</v>
      </c>
      <c r="E81" s="143">
        <v>159</v>
      </c>
      <c r="F81" s="144">
        <v>155</v>
      </c>
      <c r="G81" s="144">
        <v>151</v>
      </c>
      <c r="H81" s="144">
        <v>139</v>
      </c>
      <c r="I81" s="145">
        <v>151</v>
      </c>
      <c r="J81" s="143">
        <v>8</v>
      </c>
      <c r="K81" s="146">
        <v>5.298013245033113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71708</v>
      </c>
      <c r="E12" s="114">
        <v>73738</v>
      </c>
      <c r="F12" s="114">
        <v>73313</v>
      </c>
      <c r="G12" s="114">
        <v>73377</v>
      </c>
      <c r="H12" s="140">
        <v>72056</v>
      </c>
      <c r="I12" s="115">
        <v>-348</v>
      </c>
      <c r="J12" s="116">
        <v>-0.48295769956700346</v>
      </c>
      <c r="K12"/>
      <c r="L12"/>
      <c r="M12"/>
      <c r="N12"/>
      <c r="O12"/>
      <c r="P12"/>
    </row>
    <row r="13" spans="1:16" s="110" customFormat="1" ht="14.45" customHeight="1" x14ac:dyDescent="0.2">
      <c r="A13" s="120" t="s">
        <v>105</v>
      </c>
      <c r="B13" s="119" t="s">
        <v>106</v>
      </c>
      <c r="C13" s="113">
        <v>41.277123891337091</v>
      </c>
      <c r="D13" s="115">
        <v>29599</v>
      </c>
      <c r="E13" s="114">
        <v>30332</v>
      </c>
      <c r="F13" s="114">
        <v>30221</v>
      </c>
      <c r="G13" s="114">
        <v>30056</v>
      </c>
      <c r="H13" s="140">
        <v>29386</v>
      </c>
      <c r="I13" s="115">
        <v>213</v>
      </c>
      <c r="J13" s="116">
        <v>0.72483495542094878</v>
      </c>
      <c r="K13"/>
      <c r="L13"/>
      <c r="M13"/>
      <c r="N13"/>
      <c r="O13"/>
      <c r="P13"/>
    </row>
    <row r="14" spans="1:16" s="110" customFormat="1" ht="14.45" customHeight="1" x14ac:dyDescent="0.2">
      <c r="A14" s="120"/>
      <c r="B14" s="119" t="s">
        <v>107</v>
      </c>
      <c r="C14" s="113">
        <v>58.722876108662909</v>
      </c>
      <c r="D14" s="115">
        <v>42109</v>
      </c>
      <c r="E14" s="114">
        <v>43406</v>
      </c>
      <c r="F14" s="114">
        <v>43092</v>
      </c>
      <c r="G14" s="114">
        <v>43321</v>
      </c>
      <c r="H14" s="140">
        <v>42670</v>
      </c>
      <c r="I14" s="115">
        <v>-561</v>
      </c>
      <c r="J14" s="116">
        <v>-1.3147410358565736</v>
      </c>
      <c r="K14"/>
      <c r="L14"/>
      <c r="M14"/>
      <c r="N14"/>
      <c r="O14"/>
      <c r="P14"/>
    </row>
    <row r="15" spans="1:16" s="110" customFormat="1" ht="14.45" customHeight="1" x14ac:dyDescent="0.2">
      <c r="A15" s="118" t="s">
        <v>105</v>
      </c>
      <c r="B15" s="121" t="s">
        <v>108</v>
      </c>
      <c r="C15" s="113">
        <v>17.413677692865509</v>
      </c>
      <c r="D15" s="115">
        <v>12487</v>
      </c>
      <c r="E15" s="114">
        <v>13037</v>
      </c>
      <c r="F15" s="114">
        <v>12682</v>
      </c>
      <c r="G15" s="114">
        <v>12855</v>
      </c>
      <c r="H15" s="140">
        <v>12269</v>
      </c>
      <c r="I15" s="115">
        <v>218</v>
      </c>
      <c r="J15" s="116">
        <v>1.776835927948488</v>
      </c>
      <c r="K15"/>
      <c r="L15"/>
      <c r="M15"/>
      <c r="N15"/>
      <c r="O15"/>
      <c r="P15"/>
    </row>
    <row r="16" spans="1:16" s="110" customFormat="1" ht="14.45" customHeight="1" x14ac:dyDescent="0.2">
      <c r="A16" s="118"/>
      <c r="B16" s="121" t="s">
        <v>109</v>
      </c>
      <c r="C16" s="113">
        <v>52.87555084509399</v>
      </c>
      <c r="D16" s="115">
        <v>37916</v>
      </c>
      <c r="E16" s="114">
        <v>39013</v>
      </c>
      <c r="F16" s="114">
        <v>39068</v>
      </c>
      <c r="G16" s="114">
        <v>39095</v>
      </c>
      <c r="H16" s="140">
        <v>38706</v>
      </c>
      <c r="I16" s="115">
        <v>-790</v>
      </c>
      <c r="J16" s="116">
        <v>-2.0410272309202706</v>
      </c>
      <c r="K16"/>
      <c r="L16"/>
      <c r="M16"/>
      <c r="N16"/>
      <c r="O16"/>
      <c r="P16"/>
    </row>
    <row r="17" spans="1:16" s="110" customFormat="1" ht="14.45" customHeight="1" x14ac:dyDescent="0.2">
      <c r="A17" s="118"/>
      <c r="B17" s="121" t="s">
        <v>110</v>
      </c>
      <c r="C17" s="113">
        <v>16.388687454677303</v>
      </c>
      <c r="D17" s="115">
        <v>11752</v>
      </c>
      <c r="E17" s="114">
        <v>11935</v>
      </c>
      <c r="F17" s="114">
        <v>11956</v>
      </c>
      <c r="G17" s="114">
        <v>11847</v>
      </c>
      <c r="H17" s="140">
        <v>11642</v>
      </c>
      <c r="I17" s="115">
        <v>110</v>
      </c>
      <c r="J17" s="116">
        <v>0.94485483593884212</v>
      </c>
      <c r="K17"/>
      <c r="L17"/>
      <c r="M17"/>
      <c r="N17"/>
      <c r="O17"/>
      <c r="P17"/>
    </row>
    <row r="18" spans="1:16" s="110" customFormat="1" ht="14.45" customHeight="1" x14ac:dyDescent="0.2">
      <c r="A18" s="120"/>
      <c r="B18" s="121" t="s">
        <v>111</v>
      </c>
      <c r="C18" s="113">
        <v>13.322084007363195</v>
      </c>
      <c r="D18" s="115">
        <v>9553</v>
      </c>
      <c r="E18" s="114">
        <v>9753</v>
      </c>
      <c r="F18" s="114">
        <v>9607</v>
      </c>
      <c r="G18" s="114">
        <v>9580</v>
      </c>
      <c r="H18" s="140">
        <v>9439</v>
      </c>
      <c r="I18" s="115">
        <v>114</v>
      </c>
      <c r="J18" s="116">
        <v>1.2077550587986015</v>
      </c>
      <c r="K18"/>
      <c r="L18"/>
      <c r="M18"/>
      <c r="N18"/>
      <c r="O18"/>
      <c r="P18"/>
    </row>
    <row r="19" spans="1:16" s="110" customFormat="1" ht="14.45" customHeight="1" x14ac:dyDescent="0.2">
      <c r="A19" s="120"/>
      <c r="B19" s="121" t="s">
        <v>112</v>
      </c>
      <c r="C19" s="113">
        <v>1.2132537513248174</v>
      </c>
      <c r="D19" s="115">
        <v>870</v>
      </c>
      <c r="E19" s="114">
        <v>878</v>
      </c>
      <c r="F19" s="114">
        <v>870</v>
      </c>
      <c r="G19" s="114">
        <v>753</v>
      </c>
      <c r="H19" s="140">
        <v>729</v>
      </c>
      <c r="I19" s="115">
        <v>141</v>
      </c>
      <c r="J19" s="116">
        <v>19.34156378600823</v>
      </c>
      <c r="K19"/>
      <c r="L19"/>
      <c r="M19"/>
      <c r="N19"/>
      <c r="O19"/>
      <c r="P19"/>
    </row>
    <row r="20" spans="1:16" s="110" customFormat="1" ht="14.45" customHeight="1" x14ac:dyDescent="0.2">
      <c r="A20" s="120" t="s">
        <v>113</v>
      </c>
      <c r="B20" s="119" t="s">
        <v>116</v>
      </c>
      <c r="C20" s="113">
        <v>81.024432420371511</v>
      </c>
      <c r="D20" s="115">
        <v>58101</v>
      </c>
      <c r="E20" s="114">
        <v>59829</v>
      </c>
      <c r="F20" s="114">
        <v>59712</v>
      </c>
      <c r="G20" s="114">
        <v>59842</v>
      </c>
      <c r="H20" s="140">
        <v>58914</v>
      </c>
      <c r="I20" s="115">
        <v>-813</v>
      </c>
      <c r="J20" s="116">
        <v>-1.379977594459721</v>
      </c>
      <c r="K20"/>
      <c r="L20"/>
      <c r="M20"/>
      <c r="N20"/>
      <c r="O20"/>
      <c r="P20"/>
    </row>
    <row r="21" spans="1:16" s="110" customFormat="1" ht="14.45" customHeight="1" x14ac:dyDescent="0.2">
      <c r="A21" s="123"/>
      <c r="B21" s="124" t="s">
        <v>117</v>
      </c>
      <c r="C21" s="125">
        <v>18.820773135493948</v>
      </c>
      <c r="D21" s="143">
        <v>13496</v>
      </c>
      <c r="E21" s="144">
        <v>13813</v>
      </c>
      <c r="F21" s="144">
        <v>13490</v>
      </c>
      <c r="G21" s="144">
        <v>13424</v>
      </c>
      <c r="H21" s="145">
        <v>13042</v>
      </c>
      <c r="I21" s="143">
        <v>454</v>
      </c>
      <c r="J21" s="146">
        <v>3.4810611869345194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68139</v>
      </c>
      <c r="E56" s="114">
        <v>69982</v>
      </c>
      <c r="F56" s="114">
        <v>69526</v>
      </c>
      <c r="G56" s="114">
        <v>69769</v>
      </c>
      <c r="H56" s="140">
        <v>68526</v>
      </c>
      <c r="I56" s="115">
        <v>-387</v>
      </c>
      <c r="J56" s="116">
        <v>-0.56474914630942996</v>
      </c>
      <c r="K56"/>
      <c r="L56"/>
      <c r="M56"/>
      <c r="N56"/>
      <c r="O56"/>
      <c r="P56"/>
    </row>
    <row r="57" spans="1:16" s="110" customFormat="1" ht="14.45" customHeight="1" x14ac:dyDescent="0.2">
      <c r="A57" s="120" t="s">
        <v>105</v>
      </c>
      <c r="B57" s="119" t="s">
        <v>106</v>
      </c>
      <c r="C57" s="113">
        <v>41.253907453881034</v>
      </c>
      <c r="D57" s="115">
        <v>28110</v>
      </c>
      <c r="E57" s="114">
        <v>28736</v>
      </c>
      <c r="F57" s="114">
        <v>28553</v>
      </c>
      <c r="G57" s="114">
        <v>28500</v>
      </c>
      <c r="H57" s="140">
        <v>27934</v>
      </c>
      <c r="I57" s="115">
        <v>176</v>
      </c>
      <c r="J57" s="116">
        <v>0.63005656189589743</v>
      </c>
    </row>
    <row r="58" spans="1:16" s="110" customFormat="1" ht="14.45" customHeight="1" x14ac:dyDescent="0.2">
      <c r="A58" s="120"/>
      <c r="B58" s="119" t="s">
        <v>107</v>
      </c>
      <c r="C58" s="113">
        <v>58.746092546118966</v>
      </c>
      <c r="D58" s="115">
        <v>40029</v>
      </c>
      <c r="E58" s="114">
        <v>41246</v>
      </c>
      <c r="F58" s="114">
        <v>40973</v>
      </c>
      <c r="G58" s="114">
        <v>41269</v>
      </c>
      <c r="H58" s="140">
        <v>40592</v>
      </c>
      <c r="I58" s="115">
        <v>-563</v>
      </c>
      <c r="J58" s="116">
        <v>-1.3869728025226646</v>
      </c>
    </row>
    <row r="59" spans="1:16" s="110" customFormat="1" ht="14.45" customHeight="1" x14ac:dyDescent="0.2">
      <c r="A59" s="118" t="s">
        <v>105</v>
      </c>
      <c r="B59" s="121" t="s">
        <v>108</v>
      </c>
      <c r="C59" s="113">
        <v>17.084195541466709</v>
      </c>
      <c r="D59" s="115">
        <v>11641</v>
      </c>
      <c r="E59" s="114">
        <v>12221</v>
      </c>
      <c r="F59" s="114">
        <v>11819</v>
      </c>
      <c r="G59" s="114">
        <v>12097</v>
      </c>
      <c r="H59" s="140">
        <v>11624</v>
      </c>
      <c r="I59" s="115">
        <v>17</v>
      </c>
      <c r="J59" s="116">
        <v>0.14624913971094289</v>
      </c>
    </row>
    <row r="60" spans="1:16" s="110" customFormat="1" ht="14.45" customHeight="1" x14ac:dyDescent="0.2">
      <c r="A60" s="118"/>
      <c r="B60" s="121" t="s">
        <v>109</v>
      </c>
      <c r="C60" s="113">
        <v>53.282261260071323</v>
      </c>
      <c r="D60" s="115">
        <v>36306</v>
      </c>
      <c r="E60" s="114">
        <v>37218</v>
      </c>
      <c r="F60" s="114">
        <v>37339</v>
      </c>
      <c r="G60" s="114">
        <v>37421</v>
      </c>
      <c r="H60" s="140">
        <v>36984</v>
      </c>
      <c r="I60" s="115">
        <v>-678</v>
      </c>
      <c r="J60" s="116">
        <v>-1.8332251784555484</v>
      </c>
    </row>
    <row r="61" spans="1:16" s="110" customFormat="1" ht="14.45" customHeight="1" x14ac:dyDescent="0.2">
      <c r="A61" s="118"/>
      <c r="B61" s="121" t="s">
        <v>110</v>
      </c>
      <c r="C61" s="113">
        <v>16.165485258075403</v>
      </c>
      <c r="D61" s="115">
        <v>11015</v>
      </c>
      <c r="E61" s="114">
        <v>11188</v>
      </c>
      <c r="F61" s="114">
        <v>11212</v>
      </c>
      <c r="G61" s="114">
        <v>11140</v>
      </c>
      <c r="H61" s="140">
        <v>10952</v>
      </c>
      <c r="I61" s="115">
        <v>63</v>
      </c>
      <c r="J61" s="116">
        <v>0.57523739956172393</v>
      </c>
    </row>
    <row r="62" spans="1:16" s="110" customFormat="1" ht="14.45" customHeight="1" x14ac:dyDescent="0.2">
      <c r="A62" s="120"/>
      <c r="B62" s="121" t="s">
        <v>111</v>
      </c>
      <c r="C62" s="113">
        <v>13.468057940386563</v>
      </c>
      <c r="D62" s="115">
        <v>9177</v>
      </c>
      <c r="E62" s="114">
        <v>9355</v>
      </c>
      <c r="F62" s="114">
        <v>9156</v>
      </c>
      <c r="G62" s="114">
        <v>9111</v>
      </c>
      <c r="H62" s="140">
        <v>8966</v>
      </c>
      <c r="I62" s="115">
        <v>211</v>
      </c>
      <c r="J62" s="116">
        <v>2.353334820432746</v>
      </c>
    </row>
    <row r="63" spans="1:16" s="110" customFormat="1" ht="14.45" customHeight="1" x14ac:dyDescent="0.2">
      <c r="A63" s="120"/>
      <c r="B63" s="121" t="s">
        <v>112</v>
      </c>
      <c r="C63" s="113">
        <v>1.2635935367410733</v>
      </c>
      <c r="D63" s="115">
        <v>861</v>
      </c>
      <c r="E63" s="114">
        <v>867</v>
      </c>
      <c r="F63" s="114">
        <v>823</v>
      </c>
      <c r="G63" s="114">
        <v>707</v>
      </c>
      <c r="H63" s="140">
        <v>682</v>
      </c>
      <c r="I63" s="115">
        <v>179</v>
      </c>
      <c r="J63" s="116">
        <v>26.24633431085044</v>
      </c>
    </row>
    <row r="64" spans="1:16" s="110" customFormat="1" ht="14.45" customHeight="1" x14ac:dyDescent="0.2">
      <c r="A64" s="120" t="s">
        <v>113</v>
      </c>
      <c r="B64" s="119" t="s">
        <v>116</v>
      </c>
      <c r="C64" s="113">
        <v>82.503412142825695</v>
      </c>
      <c r="D64" s="115">
        <v>56217</v>
      </c>
      <c r="E64" s="114">
        <v>57909</v>
      </c>
      <c r="F64" s="114">
        <v>57694</v>
      </c>
      <c r="G64" s="114">
        <v>57955</v>
      </c>
      <c r="H64" s="140">
        <v>57065</v>
      </c>
      <c r="I64" s="115">
        <v>-848</v>
      </c>
      <c r="J64" s="116">
        <v>-1.4860247086655569</v>
      </c>
    </row>
    <row r="65" spans="1:10" s="110" customFormat="1" ht="14.45" customHeight="1" x14ac:dyDescent="0.2">
      <c r="A65" s="123"/>
      <c r="B65" s="124" t="s">
        <v>117</v>
      </c>
      <c r="C65" s="125">
        <v>17.338088319464624</v>
      </c>
      <c r="D65" s="143">
        <v>11814</v>
      </c>
      <c r="E65" s="144">
        <v>11975</v>
      </c>
      <c r="F65" s="144">
        <v>11726</v>
      </c>
      <c r="G65" s="144">
        <v>11712</v>
      </c>
      <c r="H65" s="145">
        <v>11372</v>
      </c>
      <c r="I65" s="143">
        <v>442</v>
      </c>
      <c r="J65" s="146">
        <v>3.8867393598311644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71708</v>
      </c>
      <c r="G11" s="114">
        <v>73738</v>
      </c>
      <c r="H11" s="114">
        <v>73313</v>
      </c>
      <c r="I11" s="114">
        <v>73377</v>
      </c>
      <c r="J11" s="140">
        <v>72056</v>
      </c>
      <c r="K11" s="114">
        <v>-348</v>
      </c>
      <c r="L11" s="116">
        <v>-0.48295769956700346</v>
      </c>
    </row>
    <row r="12" spans="1:17" s="110" customFormat="1" ht="24" customHeight="1" x14ac:dyDescent="0.2">
      <c r="A12" s="606" t="s">
        <v>185</v>
      </c>
      <c r="B12" s="607"/>
      <c r="C12" s="607"/>
      <c r="D12" s="608"/>
      <c r="E12" s="113">
        <v>41.277123891337091</v>
      </c>
      <c r="F12" s="115">
        <v>29599</v>
      </c>
      <c r="G12" s="114">
        <v>30332</v>
      </c>
      <c r="H12" s="114">
        <v>30221</v>
      </c>
      <c r="I12" s="114">
        <v>30056</v>
      </c>
      <c r="J12" s="140">
        <v>29386</v>
      </c>
      <c r="K12" s="114">
        <v>213</v>
      </c>
      <c r="L12" s="116">
        <v>0.72483495542094878</v>
      </c>
    </row>
    <row r="13" spans="1:17" s="110" customFormat="1" ht="15" customHeight="1" x14ac:dyDescent="0.2">
      <c r="A13" s="120"/>
      <c r="B13" s="609" t="s">
        <v>107</v>
      </c>
      <c r="C13" s="609"/>
      <c r="E13" s="113">
        <v>58.722876108662909</v>
      </c>
      <c r="F13" s="115">
        <v>42109</v>
      </c>
      <c r="G13" s="114">
        <v>43406</v>
      </c>
      <c r="H13" s="114">
        <v>43092</v>
      </c>
      <c r="I13" s="114">
        <v>43321</v>
      </c>
      <c r="J13" s="140">
        <v>42670</v>
      </c>
      <c r="K13" s="114">
        <v>-561</v>
      </c>
      <c r="L13" s="116">
        <v>-1.3147410358565736</v>
      </c>
    </row>
    <row r="14" spans="1:17" s="110" customFormat="1" ht="22.5" customHeight="1" x14ac:dyDescent="0.2">
      <c r="A14" s="606" t="s">
        <v>186</v>
      </c>
      <c r="B14" s="607"/>
      <c r="C14" s="607"/>
      <c r="D14" s="608"/>
      <c r="E14" s="113">
        <v>17.413677692865509</v>
      </c>
      <c r="F14" s="115">
        <v>12487</v>
      </c>
      <c r="G14" s="114">
        <v>13037</v>
      </c>
      <c r="H14" s="114">
        <v>12682</v>
      </c>
      <c r="I14" s="114">
        <v>12855</v>
      </c>
      <c r="J14" s="140">
        <v>12269</v>
      </c>
      <c r="K14" s="114">
        <v>218</v>
      </c>
      <c r="L14" s="116">
        <v>1.776835927948488</v>
      </c>
    </row>
    <row r="15" spans="1:17" s="110" customFormat="1" ht="15" customHeight="1" x14ac:dyDescent="0.2">
      <c r="A15" s="120"/>
      <c r="B15" s="119"/>
      <c r="C15" s="258" t="s">
        <v>106</v>
      </c>
      <c r="E15" s="113">
        <v>48.754704893088814</v>
      </c>
      <c r="F15" s="115">
        <v>6088</v>
      </c>
      <c r="G15" s="114">
        <v>6319</v>
      </c>
      <c r="H15" s="114">
        <v>6161</v>
      </c>
      <c r="I15" s="114">
        <v>6163</v>
      </c>
      <c r="J15" s="140">
        <v>5809</v>
      </c>
      <c r="K15" s="114">
        <v>279</v>
      </c>
      <c r="L15" s="116">
        <v>4.8028920640385611</v>
      </c>
    </row>
    <row r="16" spans="1:17" s="110" customFormat="1" ht="15" customHeight="1" x14ac:dyDescent="0.2">
      <c r="A16" s="120"/>
      <c r="B16" s="119"/>
      <c r="C16" s="258" t="s">
        <v>107</v>
      </c>
      <c r="E16" s="113">
        <v>51.245295106911186</v>
      </c>
      <c r="F16" s="115">
        <v>6399</v>
      </c>
      <c r="G16" s="114">
        <v>6718</v>
      </c>
      <c r="H16" s="114">
        <v>6521</v>
      </c>
      <c r="I16" s="114">
        <v>6692</v>
      </c>
      <c r="J16" s="140">
        <v>6460</v>
      </c>
      <c r="K16" s="114">
        <v>-61</v>
      </c>
      <c r="L16" s="116">
        <v>-0.94427244582043346</v>
      </c>
    </row>
    <row r="17" spans="1:12" s="110" customFormat="1" ht="15" customHeight="1" x14ac:dyDescent="0.2">
      <c r="A17" s="120"/>
      <c r="B17" s="121" t="s">
        <v>109</v>
      </c>
      <c r="C17" s="258"/>
      <c r="E17" s="113">
        <v>52.87555084509399</v>
      </c>
      <c r="F17" s="115">
        <v>37916</v>
      </c>
      <c r="G17" s="114">
        <v>39013</v>
      </c>
      <c r="H17" s="114">
        <v>39068</v>
      </c>
      <c r="I17" s="114">
        <v>39095</v>
      </c>
      <c r="J17" s="140">
        <v>38706</v>
      </c>
      <c r="K17" s="114">
        <v>-790</v>
      </c>
      <c r="L17" s="116">
        <v>-2.0410272309202706</v>
      </c>
    </row>
    <row r="18" spans="1:12" s="110" customFormat="1" ht="15" customHeight="1" x14ac:dyDescent="0.2">
      <c r="A18" s="120"/>
      <c r="B18" s="119"/>
      <c r="C18" s="258" t="s">
        <v>106</v>
      </c>
      <c r="E18" s="113">
        <v>38.321552906424728</v>
      </c>
      <c r="F18" s="115">
        <v>14530</v>
      </c>
      <c r="G18" s="114">
        <v>14907</v>
      </c>
      <c r="H18" s="114">
        <v>14941</v>
      </c>
      <c r="I18" s="114">
        <v>14837</v>
      </c>
      <c r="J18" s="140">
        <v>14677</v>
      </c>
      <c r="K18" s="114">
        <v>-147</v>
      </c>
      <c r="L18" s="116">
        <v>-1.0015670777406827</v>
      </c>
    </row>
    <row r="19" spans="1:12" s="110" customFormat="1" ht="15" customHeight="1" x14ac:dyDescent="0.2">
      <c r="A19" s="120"/>
      <c r="B19" s="119"/>
      <c r="C19" s="258" t="s">
        <v>107</v>
      </c>
      <c r="E19" s="113">
        <v>61.678447093575272</v>
      </c>
      <c r="F19" s="115">
        <v>23386</v>
      </c>
      <c r="G19" s="114">
        <v>24106</v>
      </c>
      <c r="H19" s="114">
        <v>24127</v>
      </c>
      <c r="I19" s="114">
        <v>24258</v>
      </c>
      <c r="J19" s="140">
        <v>24029</v>
      </c>
      <c r="K19" s="114">
        <v>-643</v>
      </c>
      <c r="L19" s="116">
        <v>-2.6759332473261477</v>
      </c>
    </row>
    <row r="20" spans="1:12" s="110" customFormat="1" ht="15" customHeight="1" x14ac:dyDescent="0.2">
      <c r="A20" s="120"/>
      <c r="B20" s="121" t="s">
        <v>110</v>
      </c>
      <c r="C20" s="258"/>
      <c r="E20" s="113">
        <v>16.388687454677303</v>
      </c>
      <c r="F20" s="115">
        <v>11752</v>
      </c>
      <c r="G20" s="114">
        <v>11935</v>
      </c>
      <c r="H20" s="114">
        <v>11956</v>
      </c>
      <c r="I20" s="114">
        <v>11847</v>
      </c>
      <c r="J20" s="140">
        <v>11642</v>
      </c>
      <c r="K20" s="114">
        <v>110</v>
      </c>
      <c r="L20" s="116">
        <v>0.94485483593884212</v>
      </c>
    </row>
    <row r="21" spans="1:12" s="110" customFormat="1" ht="15" customHeight="1" x14ac:dyDescent="0.2">
      <c r="A21" s="120"/>
      <c r="B21" s="119"/>
      <c r="C21" s="258" t="s">
        <v>106</v>
      </c>
      <c r="E21" s="113">
        <v>34.930224642614021</v>
      </c>
      <c r="F21" s="115">
        <v>4105</v>
      </c>
      <c r="G21" s="114">
        <v>4179</v>
      </c>
      <c r="H21" s="114">
        <v>4212</v>
      </c>
      <c r="I21" s="114">
        <v>4171</v>
      </c>
      <c r="J21" s="140">
        <v>4069</v>
      </c>
      <c r="K21" s="114">
        <v>36</v>
      </c>
      <c r="L21" s="116">
        <v>0.88473826492995822</v>
      </c>
    </row>
    <row r="22" spans="1:12" s="110" customFormat="1" ht="15" customHeight="1" x14ac:dyDescent="0.2">
      <c r="A22" s="120"/>
      <c r="B22" s="119"/>
      <c r="C22" s="258" t="s">
        <v>107</v>
      </c>
      <c r="E22" s="113">
        <v>65.069775357385979</v>
      </c>
      <c r="F22" s="115">
        <v>7647</v>
      </c>
      <c r="G22" s="114">
        <v>7756</v>
      </c>
      <c r="H22" s="114">
        <v>7744</v>
      </c>
      <c r="I22" s="114">
        <v>7676</v>
      </c>
      <c r="J22" s="140">
        <v>7573</v>
      </c>
      <c r="K22" s="114">
        <v>74</v>
      </c>
      <c r="L22" s="116">
        <v>0.97715568466921965</v>
      </c>
    </row>
    <row r="23" spans="1:12" s="110" customFormat="1" ht="15" customHeight="1" x14ac:dyDescent="0.2">
      <c r="A23" s="120"/>
      <c r="B23" s="121" t="s">
        <v>111</v>
      </c>
      <c r="C23" s="258"/>
      <c r="E23" s="113">
        <v>13.322084007363195</v>
      </c>
      <c r="F23" s="115">
        <v>9553</v>
      </c>
      <c r="G23" s="114">
        <v>9753</v>
      </c>
      <c r="H23" s="114">
        <v>9607</v>
      </c>
      <c r="I23" s="114">
        <v>9580</v>
      </c>
      <c r="J23" s="140">
        <v>9439</v>
      </c>
      <c r="K23" s="114">
        <v>114</v>
      </c>
      <c r="L23" s="116">
        <v>1.2077550587986015</v>
      </c>
    </row>
    <row r="24" spans="1:12" s="110" customFormat="1" ht="15" customHeight="1" x14ac:dyDescent="0.2">
      <c r="A24" s="120"/>
      <c r="B24" s="119"/>
      <c r="C24" s="258" t="s">
        <v>106</v>
      </c>
      <c r="E24" s="113">
        <v>51.041557625876685</v>
      </c>
      <c r="F24" s="115">
        <v>4876</v>
      </c>
      <c r="G24" s="114">
        <v>4927</v>
      </c>
      <c r="H24" s="114">
        <v>4907</v>
      </c>
      <c r="I24" s="114">
        <v>4885</v>
      </c>
      <c r="J24" s="140">
        <v>4831</v>
      </c>
      <c r="K24" s="114">
        <v>45</v>
      </c>
      <c r="L24" s="116">
        <v>0.93148416476919893</v>
      </c>
    </row>
    <row r="25" spans="1:12" s="110" customFormat="1" ht="15" customHeight="1" x14ac:dyDescent="0.2">
      <c r="A25" s="120"/>
      <c r="B25" s="119"/>
      <c r="C25" s="258" t="s">
        <v>107</v>
      </c>
      <c r="E25" s="113">
        <v>48.958442374123315</v>
      </c>
      <c r="F25" s="115">
        <v>4677</v>
      </c>
      <c r="G25" s="114">
        <v>4826</v>
      </c>
      <c r="H25" s="114">
        <v>4700</v>
      </c>
      <c r="I25" s="114">
        <v>4695</v>
      </c>
      <c r="J25" s="140">
        <v>4608</v>
      </c>
      <c r="K25" s="114">
        <v>69</v>
      </c>
      <c r="L25" s="116">
        <v>1.4973958333333333</v>
      </c>
    </row>
    <row r="26" spans="1:12" s="110" customFormat="1" ht="15" customHeight="1" x14ac:dyDescent="0.2">
      <c r="A26" s="120"/>
      <c r="C26" s="121" t="s">
        <v>187</v>
      </c>
      <c r="D26" s="110" t="s">
        <v>188</v>
      </c>
      <c r="E26" s="113">
        <v>1.2132537513248174</v>
      </c>
      <c r="F26" s="115">
        <v>870</v>
      </c>
      <c r="G26" s="114">
        <v>878</v>
      </c>
      <c r="H26" s="114">
        <v>870</v>
      </c>
      <c r="I26" s="114">
        <v>753</v>
      </c>
      <c r="J26" s="140">
        <v>729</v>
      </c>
      <c r="K26" s="114">
        <v>141</v>
      </c>
      <c r="L26" s="116">
        <v>19.34156378600823</v>
      </c>
    </row>
    <row r="27" spans="1:12" s="110" customFormat="1" ht="15" customHeight="1" x14ac:dyDescent="0.2">
      <c r="A27" s="120"/>
      <c r="B27" s="119"/>
      <c r="D27" s="259" t="s">
        <v>106</v>
      </c>
      <c r="E27" s="113">
        <v>44.252873563218394</v>
      </c>
      <c r="F27" s="115">
        <v>385</v>
      </c>
      <c r="G27" s="114">
        <v>388</v>
      </c>
      <c r="H27" s="114">
        <v>401</v>
      </c>
      <c r="I27" s="114">
        <v>333</v>
      </c>
      <c r="J27" s="140">
        <v>320</v>
      </c>
      <c r="K27" s="114">
        <v>65</v>
      </c>
      <c r="L27" s="116">
        <v>20.3125</v>
      </c>
    </row>
    <row r="28" spans="1:12" s="110" customFormat="1" ht="15" customHeight="1" x14ac:dyDescent="0.2">
      <c r="A28" s="120"/>
      <c r="B28" s="119"/>
      <c r="D28" s="259" t="s">
        <v>107</v>
      </c>
      <c r="E28" s="113">
        <v>55.747126436781606</v>
      </c>
      <c r="F28" s="115">
        <v>485</v>
      </c>
      <c r="G28" s="114">
        <v>490</v>
      </c>
      <c r="H28" s="114">
        <v>469</v>
      </c>
      <c r="I28" s="114">
        <v>420</v>
      </c>
      <c r="J28" s="140">
        <v>409</v>
      </c>
      <c r="K28" s="114">
        <v>76</v>
      </c>
      <c r="L28" s="116">
        <v>18.581907090464547</v>
      </c>
    </row>
    <row r="29" spans="1:12" s="110" customFormat="1" ht="24" customHeight="1" x14ac:dyDescent="0.2">
      <c r="A29" s="606" t="s">
        <v>189</v>
      </c>
      <c r="B29" s="607"/>
      <c r="C29" s="607"/>
      <c r="D29" s="608"/>
      <c r="E29" s="113">
        <v>81.024432420371511</v>
      </c>
      <c r="F29" s="115">
        <v>58101</v>
      </c>
      <c r="G29" s="114">
        <v>59829</v>
      </c>
      <c r="H29" s="114">
        <v>59712</v>
      </c>
      <c r="I29" s="114">
        <v>59842</v>
      </c>
      <c r="J29" s="140">
        <v>58914</v>
      </c>
      <c r="K29" s="114">
        <v>-813</v>
      </c>
      <c r="L29" s="116">
        <v>-1.379977594459721</v>
      </c>
    </row>
    <row r="30" spans="1:12" s="110" customFormat="1" ht="15" customHeight="1" x14ac:dyDescent="0.2">
      <c r="A30" s="120"/>
      <c r="B30" s="119"/>
      <c r="C30" s="258" t="s">
        <v>106</v>
      </c>
      <c r="E30" s="113">
        <v>40.86848763360355</v>
      </c>
      <c r="F30" s="115">
        <v>23745</v>
      </c>
      <c r="G30" s="114">
        <v>24348</v>
      </c>
      <c r="H30" s="114">
        <v>24369</v>
      </c>
      <c r="I30" s="114">
        <v>24277</v>
      </c>
      <c r="J30" s="140">
        <v>23756</v>
      </c>
      <c r="K30" s="114">
        <v>-11</v>
      </c>
      <c r="L30" s="116">
        <v>-4.6304091597912107E-2</v>
      </c>
    </row>
    <row r="31" spans="1:12" s="110" customFormat="1" ht="15" customHeight="1" x14ac:dyDescent="0.2">
      <c r="A31" s="120"/>
      <c r="B31" s="119"/>
      <c r="C31" s="258" t="s">
        <v>107</v>
      </c>
      <c r="E31" s="113">
        <v>59.13151236639645</v>
      </c>
      <c r="F31" s="115">
        <v>34356</v>
      </c>
      <c r="G31" s="114">
        <v>35481</v>
      </c>
      <c r="H31" s="114">
        <v>35343</v>
      </c>
      <c r="I31" s="114">
        <v>35565</v>
      </c>
      <c r="J31" s="140">
        <v>35158</v>
      </c>
      <c r="K31" s="114">
        <v>-802</v>
      </c>
      <c r="L31" s="116">
        <v>-2.2811308948176801</v>
      </c>
    </row>
    <row r="32" spans="1:12" s="110" customFormat="1" ht="15" customHeight="1" x14ac:dyDescent="0.2">
      <c r="A32" s="120"/>
      <c r="B32" s="119" t="s">
        <v>117</v>
      </c>
      <c r="C32" s="258"/>
      <c r="E32" s="113">
        <v>18.820773135493948</v>
      </c>
      <c r="F32" s="114">
        <v>13496</v>
      </c>
      <c r="G32" s="114">
        <v>13813</v>
      </c>
      <c r="H32" s="114">
        <v>13490</v>
      </c>
      <c r="I32" s="114">
        <v>13424</v>
      </c>
      <c r="J32" s="140">
        <v>13042</v>
      </c>
      <c r="K32" s="114">
        <v>454</v>
      </c>
      <c r="L32" s="116">
        <v>3.4810611869345194</v>
      </c>
    </row>
    <row r="33" spans="1:12" s="110" customFormat="1" ht="15" customHeight="1" x14ac:dyDescent="0.2">
      <c r="A33" s="120"/>
      <c r="B33" s="119"/>
      <c r="C33" s="258" t="s">
        <v>106</v>
      </c>
      <c r="E33" s="113">
        <v>43.049792531120332</v>
      </c>
      <c r="F33" s="114">
        <v>5810</v>
      </c>
      <c r="G33" s="114">
        <v>5946</v>
      </c>
      <c r="H33" s="114">
        <v>5815</v>
      </c>
      <c r="I33" s="114">
        <v>5734</v>
      </c>
      <c r="J33" s="140">
        <v>5593</v>
      </c>
      <c r="K33" s="114">
        <v>217</v>
      </c>
      <c r="L33" s="116">
        <v>3.8798498122653315</v>
      </c>
    </row>
    <row r="34" spans="1:12" s="110" customFormat="1" ht="15" customHeight="1" x14ac:dyDescent="0.2">
      <c r="A34" s="120"/>
      <c r="B34" s="119"/>
      <c r="C34" s="258" t="s">
        <v>107</v>
      </c>
      <c r="E34" s="113">
        <v>56.950207468879668</v>
      </c>
      <c r="F34" s="114">
        <v>7686</v>
      </c>
      <c r="G34" s="114">
        <v>7867</v>
      </c>
      <c r="H34" s="114">
        <v>7675</v>
      </c>
      <c r="I34" s="114">
        <v>7690</v>
      </c>
      <c r="J34" s="140">
        <v>7449</v>
      </c>
      <c r="K34" s="114">
        <v>237</v>
      </c>
      <c r="L34" s="116">
        <v>3.1816351188078937</v>
      </c>
    </row>
    <row r="35" spans="1:12" s="110" customFormat="1" ht="24" customHeight="1" x14ac:dyDescent="0.2">
      <c r="A35" s="606" t="s">
        <v>192</v>
      </c>
      <c r="B35" s="607"/>
      <c r="C35" s="607"/>
      <c r="D35" s="608"/>
      <c r="E35" s="113">
        <v>18.939309421542923</v>
      </c>
      <c r="F35" s="114">
        <v>13581</v>
      </c>
      <c r="G35" s="114">
        <v>14172</v>
      </c>
      <c r="H35" s="114">
        <v>13998</v>
      </c>
      <c r="I35" s="114">
        <v>14324</v>
      </c>
      <c r="J35" s="114">
        <v>13583</v>
      </c>
      <c r="K35" s="318">
        <v>-2</v>
      </c>
      <c r="L35" s="319">
        <v>-1.4724287712581904E-2</v>
      </c>
    </row>
    <row r="36" spans="1:12" s="110" customFormat="1" ht="15" customHeight="1" x14ac:dyDescent="0.2">
      <c r="A36" s="120"/>
      <c r="B36" s="119"/>
      <c r="C36" s="258" t="s">
        <v>106</v>
      </c>
      <c r="E36" s="113">
        <v>42.235476032692731</v>
      </c>
      <c r="F36" s="114">
        <v>5736</v>
      </c>
      <c r="G36" s="114">
        <v>5971</v>
      </c>
      <c r="H36" s="114">
        <v>5965</v>
      </c>
      <c r="I36" s="114">
        <v>6141</v>
      </c>
      <c r="J36" s="114">
        <v>5685</v>
      </c>
      <c r="K36" s="318">
        <v>51</v>
      </c>
      <c r="L36" s="116">
        <v>0.8970976253298153</v>
      </c>
    </row>
    <row r="37" spans="1:12" s="110" customFormat="1" ht="15" customHeight="1" x14ac:dyDescent="0.2">
      <c r="A37" s="120"/>
      <c r="B37" s="119"/>
      <c r="C37" s="258" t="s">
        <v>107</v>
      </c>
      <c r="E37" s="113">
        <v>57.764523967307269</v>
      </c>
      <c r="F37" s="114">
        <v>7845</v>
      </c>
      <c r="G37" s="114">
        <v>8201</v>
      </c>
      <c r="H37" s="114">
        <v>8033</v>
      </c>
      <c r="I37" s="114">
        <v>8183</v>
      </c>
      <c r="J37" s="140">
        <v>7898</v>
      </c>
      <c r="K37" s="114">
        <v>-53</v>
      </c>
      <c r="L37" s="116">
        <v>-0.67105596353507213</v>
      </c>
    </row>
    <row r="38" spans="1:12" s="110" customFormat="1" ht="15" customHeight="1" x14ac:dyDescent="0.2">
      <c r="A38" s="120"/>
      <c r="B38" s="119" t="s">
        <v>329</v>
      </c>
      <c r="C38" s="258"/>
      <c r="E38" s="113">
        <v>54.906007697885869</v>
      </c>
      <c r="F38" s="114">
        <v>39372</v>
      </c>
      <c r="G38" s="114">
        <v>40308</v>
      </c>
      <c r="H38" s="114">
        <v>40271</v>
      </c>
      <c r="I38" s="114">
        <v>40063</v>
      </c>
      <c r="J38" s="140">
        <v>39542</v>
      </c>
      <c r="K38" s="114">
        <v>-170</v>
      </c>
      <c r="L38" s="116">
        <v>-0.42992261392949271</v>
      </c>
    </row>
    <row r="39" spans="1:12" s="110" customFormat="1" ht="15" customHeight="1" x14ac:dyDescent="0.2">
      <c r="A39" s="120"/>
      <c r="B39" s="119"/>
      <c r="C39" s="258" t="s">
        <v>106</v>
      </c>
      <c r="E39" s="113">
        <v>41.605709641369501</v>
      </c>
      <c r="F39" s="115">
        <v>16381</v>
      </c>
      <c r="G39" s="114">
        <v>16742</v>
      </c>
      <c r="H39" s="114">
        <v>16795</v>
      </c>
      <c r="I39" s="114">
        <v>16569</v>
      </c>
      <c r="J39" s="140">
        <v>16327</v>
      </c>
      <c r="K39" s="114">
        <v>54</v>
      </c>
      <c r="L39" s="116">
        <v>0.33074049121087767</v>
      </c>
    </row>
    <row r="40" spans="1:12" s="110" customFormat="1" ht="15" customHeight="1" x14ac:dyDescent="0.2">
      <c r="A40" s="120"/>
      <c r="B40" s="119"/>
      <c r="C40" s="258" t="s">
        <v>107</v>
      </c>
      <c r="E40" s="113">
        <v>58.394290358630499</v>
      </c>
      <c r="F40" s="115">
        <v>22991</v>
      </c>
      <c r="G40" s="114">
        <v>23566</v>
      </c>
      <c r="H40" s="114">
        <v>23476</v>
      </c>
      <c r="I40" s="114">
        <v>23494</v>
      </c>
      <c r="J40" s="140">
        <v>23215</v>
      </c>
      <c r="K40" s="114">
        <v>-224</v>
      </c>
      <c r="L40" s="116">
        <v>-0.96489338789575707</v>
      </c>
    </row>
    <row r="41" spans="1:12" s="110" customFormat="1" ht="15" customHeight="1" x14ac:dyDescent="0.2">
      <c r="A41" s="120"/>
      <c r="B41" s="320" t="s">
        <v>516</v>
      </c>
      <c r="C41" s="258"/>
      <c r="E41" s="113">
        <v>8.0479165504546213</v>
      </c>
      <c r="F41" s="115">
        <v>5771</v>
      </c>
      <c r="G41" s="114">
        <v>5946</v>
      </c>
      <c r="H41" s="114">
        <v>5761</v>
      </c>
      <c r="I41" s="114">
        <v>5846</v>
      </c>
      <c r="J41" s="140">
        <v>5578</v>
      </c>
      <c r="K41" s="114">
        <v>193</v>
      </c>
      <c r="L41" s="116">
        <v>3.4600215130871281</v>
      </c>
    </row>
    <row r="42" spans="1:12" s="110" customFormat="1" ht="15" customHeight="1" x14ac:dyDescent="0.2">
      <c r="A42" s="120"/>
      <c r="B42" s="119"/>
      <c r="C42" s="268" t="s">
        <v>106</v>
      </c>
      <c r="D42" s="182"/>
      <c r="E42" s="113">
        <v>43.735920984231505</v>
      </c>
      <c r="F42" s="115">
        <v>2524</v>
      </c>
      <c r="G42" s="114">
        <v>2603</v>
      </c>
      <c r="H42" s="114">
        <v>2490</v>
      </c>
      <c r="I42" s="114">
        <v>2528</v>
      </c>
      <c r="J42" s="140">
        <v>2451</v>
      </c>
      <c r="K42" s="114">
        <v>73</v>
      </c>
      <c r="L42" s="116">
        <v>2.978376172990616</v>
      </c>
    </row>
    <row r="43" spans="1:12" s="110" customFormat="1" ht="15" customHeight="1" x14ac:dyDescent="0.2">
      <c r="A43" s="120"/>
      <c r="B43" s="119"/>
      <c r="C43" s="268" t="s">
        <v>107</v>
      </c>
      <c r="D43" s="182"/>
      <c r="E43" s="113">
        <v>56.264079015768495</v>
      </c>
      <c r="F43" s="115">
        <v>3247</v>
      </c>
      <c r="G43" s="114">
        <v>3343</v>
      </c>
      <c r="H43" s="114">
        <v>3271</v>
      </c>
      <c r="I43" s="114">
        <v>3318</v>
      </c>
      <c r="J43" s="140">
        <v>3127</v>
      </c>
      <c r="K43" s="114">
        <v>120</v>
      </c>
      <c r="L43" s="116">
        <v>3.8375439718580107</v>
      </c>
    </row>
    <row r="44" spans="1:12" s="110" customFormat="1" ht="15" customHeight="1" x14ac:dyDescent="0.2">
      <c r="A44" s="120"/>
      <c r="B44" s="119" t="s">
        <v>205</v>
      </c>
      <c r="C44" s="268"/>
      <c r="D44" s="182"/>
      <c r="E44" s="113">
        <v>18.106766330116585</v>
      </c>
      <c r="F44" s="115">
        <v>12984</v>
      </c>
      <c r="G44" s="114">
        <v>13312</v>
      </c>
      <c r="H44" s="114">
        <v>13283</v>
      </c>
      <c r="I44" s="114">
        <v>13144</v>
      </c>
      <c r="J44" s="140">
        <v>13353</v>
      </c>
      <c r="K44" s="114">
        <v>-369</v>
      </c>
      <c r="L44" s="116">
        <v>-2.7634239496742303</v>
      </c>
    </row>
    <row r="45" spans="1:12" s="110" customFormat="1" ht="15" customHeight="1" x14ac:dyDescent="0.2">
      <c r="A45" s="120"/>
      <c r="B45" s="119"/>
      <c r="C45" s="268" t="s">
        <v>106</v>
      </c>
      <c r="D45" s="182"/>
      <c r="E45" s="113">
        <v>38.185459026494144</v>
      </c>
      <c r="F45" s="115">
        <v>4958</v>
      </c>
      <c r="G45" s="114">
        <v>5016</v>
      </c>
      <c r="H45" s="114">
        <v>4971</v>
      </c>
      <c r="I45" s="114">
        <v>4818</v>
      </c>
      <c r="J45" s="140">
        <v>4923</v>
      </c>
      <c r="K45" s="114">
        <v>35</v>
      </c>
      <c r="L45" s="116">
        <v>0.71094860857200892</v>
      </c>
    </row>
    <row r="46" spans="1:12" s="110" customFormat="1" ht="15" customHeight="1" x14ac:dyDescent="0.2">
      <c r="A46" s="123"/>
      <c r="B46" s="124"/>
      <c r="C46" s="260" t="s">
        <v>107</v>
      </c>
      <c r="D46" s="261"/>
      <c r="E46" s="125">
        <v>61.814540973505856</v>
      </c>
      <c r="F46" s="143">
        <v>8026</v>
      </c>
      <c r="G46" s="144">
        <v>8296</v>
      </c>
      <c r="H46" s="144">
        <v>8312</v>
      </c>
      <c r="I46" s="144">
        <v>8326</v>
      </c>
      <c r="J46" s="145">
        <v>8430</v>
      </c>
      <c r="K46" s="144">
        <v>-404</v>
      </c>
      <c r="L46" s="146">
        <v>-4.7924080664294184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71708</v>
      </c>
      <c r="E11" s="114">
        <v>73738</v>
      </c>
      <c r="F11" s="114">
        <v>73313</v>
      </c>
      <c r="G11" s="114">
        <v>73377</v>
      </c>
      <c r="H11" s="140">
        <v>72056</v>
      </c>
      <c r="I11" s="115">
        <v>-348</v>
      </c>
      <c r="J11" s="116">
        <v>-0.48295769956700346</v>
      </c>
    </row>
    <row r="12" spans="1:15" s="110" customFormat="1" ht="24.95" customHeight="1" x14ac:dyDescent="0.2">
      <c r="A12" s="193" t="s">
        <v>132</v>
      </c>
      <c r="B12" s="194" t="s">
        <v>133</v>
      </c>
      <c r="C12" s="113">
        <v>1.2299882858258493</v>
      </c>
      <c r="D12" s="115">
        <v>882</v>
      </c>
      <c r="E12" s="114">
        <v>885</v>
      </c>
      <c r="F12" s="114">
        <v>915</v>
      </c>
      <c r="G12" s="114">
        <v>891</v>
      </c>
      <c r="H12" s="140">
        <v>810</v>
      </c>
      <c r="I12" s="115">
        <v>72</v>
      </c>
      <c r="J12" s="116">
        <v>8.8888888888888893</v>
      </c>
    </row>
    <row r="13" spans="1:15" s="110" customFormat="1" ht="24.95" customHeight="1" x14ac:dyDescent="0.2">
      <c r="A13" s="193" t="s">
        <v>134</v>
      </c>
      <c r="B13" s="199" t="s">
        <v>214</v>
      </c>
      <c r="C13" s="113">
        <v>0.5494505494505495</v>
      </c>
      <c r="D13" s="115">
        <v>394</v>
      </c>
      <c r="E13" s="114">
        <v>381</v>
      </c>
      <c r="F13" s="114">
        <v>386</v>
      </c>
      <c r="G13" s="114">
        <v>380</v>
      </c>
      <c r="H13" s="140">
        <v>393</v>
      </c>
      <c r="I13" s="115">
        <v>1</v>
      </c>
      <c r="J13" s="116">
        <v>0.2544529262086514</v>
      </c>
    </row>
    <row r="14" spans="1:15" s="287" customFormat="1" ht="24.95" customHeight="1" x14ac:dyDescent="0.2">
      <c r="A14" s="193" t="s">
        <v>215</v>
      </c>
      <c r="B14" s="199" t="s">
        <v>137</v>
      </c>
      <c r="C14" s="113">
        <v>6.8346627991298039</v>
      </c>
      <c r="D14" s="115">
        <v>4901</v>
      </c>
      <c r="E14" s="114">
        <v>5028</v>
      </c>
      <c r="F14" s="114">
        <v>5102</v>
      </c>
      <c r="G14" s="114">
        <v>5117</v>
      </c>
      <c r="H14" s="140">
        <v>5146</v>
      </c>
      <c r="I14" s="115">
        <v>-245</v>
      </c>
      <c r="J14" s="116">
        <v>-4.7609794014768756</v>
      </c>
      <c r="K14" s="110"/>
      <c r="L14" s="110"/>
      <c r="M14" s="110"/>
      <c r="N14" s="110"/>
      <c r="O14" s="110"/>
    </row>
    <row r="15" spans="1:15" s="110" customFormat="1" ht="24.95" customHeight="1" x14ac:dyDescent="0.2">
      <c r="A15" s="193" t="s">
        <v>216</v>
      </c>
      <c r="B15" s="199" t="s">
        <v>217</v>
      </c>
      <c r="C15" s="113">
        <v>3.2799687622022646</v>
      </c>
      <c r="D15" s="115">
        <v>2352</v>
      </c>
      <c r="E15" s="114">
        <v>2448</v>
      </c>
      <c r="F15" s="114">
        <v>2437</v>
      </c>
      <c r="G15" s="114">
        <v>2426</v>
      </c>
      <c r="H15" s="140">
        <v>2471</v>
      </c>
      <c r="I15" s="115">
        <v>-119</v>
      </c>
      <c r="J15" s="116">
        <v>-4.8158640226628897</v>
      </c>
    </row>
    <row r="16" spans="1:15" s="287" customFormat="1" ht="24.95" customHeight="1" x14ac:dyDescent="0.2">
      <c r="A16" s="193" t="s">
        <v>218</v>
      </c>
      <c r="B16" s="199" t="s">
        <v>141</v>
      </c>
      <c r="C16" s="113">
        <v>2.8476599542589391</v>
      </c>
      <c r="D16" s="115">
        <v>2042</v>
      </c>
      <c r="E16" s="114">
        <v>2065</v>
      </c>
      <c r="F16" s="114">
        <v>2130</v>
      </c>
      <c r="G16" s="114">
        <v>2139</v>
      </c>
      <c r="H16" s="140">
        <v>2133</v>
      </c>
      <c r="I16" s="115">
        <v>-91</v>
      </c>
      <c r="J16" s="116">
        <v>-4.2662916080637601</v>
      </c>
      <c r="K16" s="110"/>
      <c r="L16" s="110"/>
      <c r="M16" s="110"/>
      <c r="N16" s="110"/>
      <c r="O16" s="110"/>
    </row>
    <row r="17" spans="1:15" s="110" customFormat="1" ht="24.95" customHeight="1" x14ac:dyDescent="0.2">
      <c r="A17" s="193" t="s">
        <v>142</v>
      </c>
      <c r="B17" s="199" t="s">
        <v>220</v>
      </c>
      <c r="C17" s="113">
        <v>0.70703408266860046</v>
      </c>
      <c r="D17" s="115">
        <v>507</v>
      </c>
      <c r="E17" s="114">
        <v>515</v>
      </c>
      <c r="F17" s="114">
        <v>535</v>
      </c>
      <c r="G17" s="114">
        <v>552</v>
      </c>
      <c r="H17" s="140">
        <v>542</v>
      </c>
      <c r="I17" s="115">
        <v>-35</v>
      </c>
      <c r="J17" s="116">
        <v>-6.4575645756457565</v>
      </c>
    </row>
    <row r="18" spans="1:15" s="287" customFormat="1" ht="24.95" customHeight="1" x14ac:dyDescent="0.2">
      <c r="A18" s="201" t="s">
        <v>144</v>
      </c>
      <c r="B18" s="202" t="s">
        <v>145</v>
      </c>
      <c r="C18" s="113">
        <v>4.562949740614715</v>
      </c>
      <c r="D18" s="115">
        <v>3272</v>
      </c>
      <c r="E18" s="114">
        <v>3298</v>
      </c>
      <c r="F18" s="114">
        <v>3296</v>
      </c>
      <c r="G18" s="114">
        <v>3242</v>
      </c>
      <c r="H18" s="140">
        <v>3222</v>
      </c>
      <c r="I18" s="115">
        <v>50</v>
      </c>
      <c r="J18" s="116">
        <v>1.5518311607697082</v>
      </c>
      <c r="K18" s="110"/>
      <c r="L18" s="110"/>
      <c r="M18" s="110"/>
      <c r="N18" s="110"/>
      <c r="O18" s="110"/>
    </row>
    <row r="19" spans="1:15" s="110" customFormat="1" ht="24.95" customHeight="1" x14ac:dyDescent="0.2">
      <c r="A19" s="193" t="s">
        <v>146</v>
      </c>
      <c r="B19" s="199" t="s">
        <v>147</v>
      </c>
      <c r="C19" s="113">
        <v>14.002621743738494</v>
      </c>
      <c r="D19" s="115">
        <v>10041</v>
      </c>
      <c r="E19" s="114">
        <v>10284</v>
      </c>
      <c r="F19" s="114">
        <v>9973</v>
      </c>
      <c r="G19" s="114">
        <v>10054</v>
      </c>
      <c r="H19" s="140">
        <v>9947</v>
      </c>
      <c r="I19" s="115">
        <v>94</v>
      </c>
      <c r="J19" s="116">
        <v>0.94500854529003719</v>
      </c>
    </row>
    <row r="20" spans="1:15" s="287" customFormat="1" ht="24.95" customHeight="1" x14ac:dyDescent="0.2">
      <c r="A20" s="193" t="s">
        <v>148</v>
      </c>
      <c r="B20" s="199" t="s">
        <v>149</v>
      </c>
      <c r="C20" s="113">
        <v>7.067551737602499</v>
      </c>
      <c r="D20" s="115">
        <v>5068</v>
      </c>
      <c r="E20" s="114">
        <v>5194</v>
      </c>
      <c r="F20" s="114">
        <v>5211</v>
      </c>
      <c r="G20" s="114">
        <v>5196</v>
      </c>
      <c r="H20" s="140">
        <v>5118</v>
      </c>
      <c r="I20" s="115">
        <v>-50</v>
      </c>
      <c r="J20" s="116">
        <v>-0.97694411879640486</v>
      </c>
      <c r="K20" s="110"/>
      <c r="L20" s="110"/>
      <c r="M20" s="110"/>
      <c r="N20" s="110"/>
      <c r="O20" s="110"/>
    </row>
    <row r="21" spans="1:15" s="110" customFormat="1" ht="24.95" customHeight="1" x14ac:dyDescent="0.2">
      <c r="A21" s="201" t="s">
        <v>150</v>
      </c>
      <c r="B21" s="202" t="s">
        <v>151</v>
      </c>
      <c r="C21" s="113">
        <v>9.4159647459139837</v>
      </c>
      <c r="D21" s="115">
        <v>6752</v>
      </c>
      <c r="E21" s="114">
        <v>7520</v>
      </c>
      <c r="F21" s="114">
        <v>7567</v>
      </c>
      <c r="G21" s="114">
        <v>7743</v>
      </c>
      <c r="H21" s="140">
        <v>7359</v>
      </c>
      <c r="I21" s="115">
        <v>-607</v>
      </c>
      <c r="J21" s="116">
        <v>-8.2484033156678898</v>
      </c>
    </row>
    <row r="22" spans="1:15" s="110" customFormat="1" ht="24.95" customHeight="1" x14ac:dyDescent="0.2">
      <c r="A22" s="201" t="s">
        <v>152</v>
      </c>
      <c r="B22" s="199" t="s">
        <v>153</v>
      </c>
      <c r="C22" s="113">
        <v>1.2634573548279131</v>
      </c>
      <c r="D22" s="115">
        <v>906</v>
      </c>
      <c r="E22" s="114">
        <v>958</v>
      </c>
      <c r="F22" s="114">
        <v>992</v>
      </c>
      <c r="G22" s="114">
        <v>983</v>
      </c>
      <c r="H22" s="140">
        <v>981</v>
      </c>
      <c r="I22" s="115">
        <v>-75</v>
      </c>
      <c r="J22" s="116">
        <v>-7.6452599388379205</v>
      </c>
    </row>
    <row r="23" spans="1:15" s="110" customFormat="1" ht="24.95" customHeight="1" x14ac:dyDescent="0.2">
      <c r="A23" s="193" t="s">
        <v>154</v>
      </c>
      <c r="B23" s="199" t="s">
        <v>155</v>
      </c>
      <c r="C23" s="113">
        <v>0.97757572376861712</v>
      </c>
      <c r="D23" s="115">
        <v>701</v>
      </c>
      <c r="E23" s="114">
        <v>718</v>
      </c>
      <c r="F23" s="114">
        <v>694</v>
      </c>
      <c r="G23" s="114">
        <v>708</v>
      </c>
      <c r="H23" s="140">
        <v>724</v>
      </c>
      <c r="I23" s="115">
        <v>-23</v>
      </c>
      <c r="J23" s="116">
        <v>-3.1767955801104972</v>
      </c>
    </row>
    <row r="24" spans="1:15" s="110" customFormat="1" ht="24.95" customHeight="1" x14ac:dyDescent="0.2">
      <c r="A24" s="193" t="s">
        <v>156</v>
      </c>
      <c r="B24" s="199" t="s">
        <v>221</v>
      </c>
      <c r="C24" s="113">
        <v>13.185418642271435</v>
      </c>
      <c r="D24" s="115">
        <v>9455</v>
      </c>
      <c r="E24" s="114">
        <v>9387</v>
      </c>
      <c r="F24" s="114">
        <v>9395</v>
      </c>
      <c r="G24" s="114">
        <v>9291</v>
      </c>
      <c r="H24" s="140">
        <v>9053</v>
      </c>
      <c r="I24" s="115">
        <v>402</v>
      </c>
      <c r="J24" s="116">
        <v>4.4405169557052915</v>
      </c>
    </row>
    <row r="25" spans="1:15" s="110" customFormat="1" ht="24.95" customHeight="1" x14ac:dyDescent="0.2">
      <c r="A25" s="193" t="s">
        <v>222</v>
      </c>
      <c r="B25" s="204" t="s">
        <v>159</v>
      </c>
      <c r="C25" s="113">
        <v>14.338706978300888</v>
      </c>
      <c r="D25" s="115">
        <v>10282</v>
      </c>
      <c r="E25" s="114">
        <v>10463</v>
      </c>
      <c r="F25" s="114">
        <v>10380</v>
      </c>
      <c r="G25" s="114">
        <v>10258</v>
      </c>
      <c r="H25" s="140">
        <v>10362</v>
      </c>
      <c r="I25" s="115">
        <v>-80</v>
      </c>
      <c r="J25" s="116">
        <v>-0.77205172746574025</v>
      </c>
    </row>
    <row r="26" spans="1:15" s="110" customFormat="1" ht="24.95" customHeight="1" x14ac:dyDescent="0.2">
      <c r="A26" s="201">
        <v>782.78300000000002</v>
      </c>
      <c r="B26" s="203" t="s">
        <v>160</v>
      </c>
      <c r="C26" s="113">
        <v>1.4433536007140069</v>
      </c>
      <c r="D26" s="115">
        <v>1035</v>
      </c>
      <c r="E26" s="114">
        <v>1112</v>
      </c>
      <c r="F26" s="114">
        <v>1144</v>
      </c>
      <c r="G26" s="114">
        <v>1113</v>
      </c>
      <c r="H26" s="140">
        <v>942</v>
      </c>
      <c r="I26" s="115">
        <v>93</v>
      </c>
      <c r="J26" s="116">
        <v>9.872611464968152</v>
      </c>
    </row>
    <row r="27" spans="1:15" s="110" customFormat="1" ht="24.95" customHeight="1" x14ac:dyDescent="0.2">
      <c r="A27" s="193" t="s">
        <v>161</v>
      </c>
      <c r="B27" s="199" t="s">
        <v>162</v>
      </c>
      <c r="C27" s="113">
        <v>1.7138952418140236</v>
      </c>
      <c r="D27" s="115">
        <v>1229</v>
      </c>
      <c r="E27" s="114">
        <v>1254</v>
      </c>
      <c r="F27" s="114">
        <v>1245</v>
      </c>
      <c r="G27" s="114">
        <v>1237</v>
      </c>
      <c r="H27" s="140">
        <v>1222</v>
      </c>
      <c r="I27" s="115">
        <v>7</v>
      </c>
      <c r="J27" s="116">
        <v>0.57283142389525366</v>
      </c>
    </row>
    <row r="28" spans="1:15" s="110" customFormat="1" ht="24.95" customHeight="1" x14ac:dyDescent="0.2">
      <c r="A28" s="193" t="s">
        <v>163</v>
      </c>
      <c r="B28" s="199" t="s">
        <v>164</v>
      </c>
      <c r="C28" s="113">
        <v>3.3998995927929938</v>
      </c>
      <c r="D28" s="115">
        <v>2438</v>
      </c>
      <c r="E28" s="114">
        <v>2612</v>
      </c>
      <c r="F28" s="114">
        <v>2332</v>
      </c>
      <c r="G28" s="114">
        <v>2635</v>
      </c>
      <c r="H28" s="140">
        <v>2445</v>
      </c>
      <c r="I28" s="115">
        <v>-7</v>
      </c>
      <c r="J28" s="116">
        <v>-0.28629856850715746</v>
      </c>
    </row>
    <row r="29" spans="1:15" s="110" customFormat="1" ht="24.95" customHeight="1" x14ac:dyDescent="0.2">
      <c r="A29" s="193">
        <v>86</v>
      </c>
      <c r="B29" s="199" t="s">
        <v>165</v>
      </c>
      <c r="C29" s="113">
        <v>4.8599877280080328</v>
      </c>
      <c r="D29" s="115">
        <v>3485</v>
      </c>
      <c r="E29" s="114">
        <v>3442</v>
      </c>
      <c r="F29" s="114">
        <v>3449</v>
      </c>
      <c r="G29" s="114">
        <v>3466</v>
      </c>
      <c r="H29" s="140">
        <v>3453</v>
      </c>
      <c r="I29" s="115">
        <v>32</v>
      </c>
      <c r="J29" s="116">
        <v>0.92673037938024905</v>
      </c>
    </row>
    <row r="30" spans="1:15" s="110" customFormat="1" ht="24.95" customHeight="1" x14ac:dyDescent="0.2">
      <c r="A30" s="193">
        <v>87.88</v>
      </c>
      <c r="B30" s="204" t="s">
        <v>166</v>
      </c>
      <c r="C30" s="113">
        <v>3.8475483906955987</v>
      </c>
      <c r="D30" s="115">
        <v>2759</v>
      </c>
      <c r="E30" s="114">
        <v>2770</v>
      </c>
      <c r="F30" s="114">
        <v>2793</v>
      </c>
      <c r="G30" s="114">
        <v>2798</v>
      </c>
      <c r="H30" s="140">
        <v>2758</v>
      </c>
      <c r="I30" s="115">
        <v>1</v>
      </c>
      <c r="J30" s="116">
        <v>3.6258158085569252E-2</v>
      </c>
    </row>
    <row r="31" spans="1:15" s="110" customFormat="1" ht="24.95" customHeight="1" x14ac:dyDescent="0.2">
      <c r="A31" s="193" t="s">
        <v>167</v>
      </c>
      <c r="B31" s="199" t="s">
        <v>168</v>
      </c>
      <c r="C31" s="113">
        <v>11.302783510905339</v>
      </c>
      <c r="D31" s="115">
        <v>8105</v>
      </c>
      <c r="E31" s="114">
        <v>8429</v>
      </c>
      <c r="F31" s="114">
        <v>8436</v>
      </c>
      <c r="G31" s="114">
        <v>8263</v>
      </c>
      <c r="H31" s="140">
        <v>8119</v>
      </c>
      <c r="I31" s="115">
        <v>-14</v>
      </c>
      <c r="J31" s="116">
        <v>-0.17243502894445129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1.2299882858258493</v>
      </c>
      <c r="D34" s="115">
        <v>882</v>
      </c>
      <c r="E34" s="114">
        <v>885</v>
      </c>
      <c r="F34" s="114">
        <v>915</v>
      </c>
      <c r="G34" s="114">
        <v>891</v>
      </c>
      <c r="H34" s="140">
        <v>810</v>
      </c>
      <c r="I34" s="115">
        <v>72</v>
      </c>
      <c r="J34" s="116">
        <v>8.8888888888888893</v>
      </c>
    </row>
    <row r="35" spans="1:10" s="110" customFormat="1" ht="24.95" customHeight="1" x14ac:dyDescent="0.2">
      <c r="A35" s="292" t="s">
        <v>171</v>
      </c>
      <c r="B35" s="293" t="s">
        <v>172</v>
      </c>
      <c r="C35" s="113">
        <v>11.947063089195069</v>
      </c>
      <c r="D35" s="115">
        <v>8567</v>
      </c>
      <c r="E35" s="114">
        <v>8707</v>
      </c>
      <c r="F35" s="114">
        <v>8784</v>
      </c>
      <c r="G35" s="114">
        <v>8739</v>
      </c>
      <c r="H35" s="140">
        <v>8761</v>
      </c>
      <c r="I35" s="115">
        <v>-194</v>
      </c>
      <c r="J35" s="116">
        <v>-2.214359091427919</v>
      </c>
    </row>
    <row r="36" spans="1:10" s="110" customFormat="1" ht="24.95" customHeight="1" x14ac:dyDescent="0.2">
      <c r="A36" s="294" t="s">
        <v>173</v>
      </c>
      <c r="B36" s="295" t="s">
        <v>174</v>
      </c>
      <c r="C36" s="125">
        <v>86.818764991353831</v>
      </c>
      <c r="D36" s="143">
        <v>62256</v>
      </c>
      <c r="E36" s="144">
        <v>64143</v>
      </c>
      <c r="F36" s="144">
        <v>63611</v>
      </c>
      <c r="G36" s="144">
        <v>63745</v>
      </c>
      <c r="H36" s="145">
        <v>62483</v>
      </c>
      <c r="I36" s="143">
        <v>-227</v>
      </c>
      <c r="J36" s="146">
        <v>-0.36329881727829971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71708</v>
      </c>
      <c r="F11" s="264">
        <v>73738</v>
      </c>
      <c r="G11" s="264">
        <v>73313</v>
      </c>
      <c r="H11" s="264">
        <v>73377</v>
      </c>
      <c r="I11" s="265">
        <v>72056</v>
      </c>
      <c r="J11" s="263">
        <v>-348</v>
      </c>
      <c r="K11" s="266">
        <v>-0.48295769956700346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44.847157918223907</v>
      </c>
      <c r="E13" s="115">
        <v>32159</v>
      </c>
      <c r="F13" s="114">
        <v>32891</v>
      </c>
      <c r="G13" s="114">
        <v>33007</v>
      </c>
      <c r="H13" s="114">
        <v>32799</v>
      </c>
      <c r="I13" s="140">
        <v>32337</v>
      </c>
      <c r="J13" s="115">
        <v>-178</v>
      </c>
      <c r="K13" s="116">
        <v>-0.55045304140767537</v>
      </c>
    </row>
    <row r="14" spans="1:15" ht="15.95" customHeight="1" x14ac:dyDescent="0.2">
      <c r="A14" s="306" t="s">
        <v>230</v>
      </c>
      <c r="B14" s="307"/>
      <c r="C14" s="308"/>
      <c r="D14" s="113">
        <v>42.217046912478388</v>
      </c>
      <c r="E14" s="115">
        <v>30273</v>
      </c>
      <c r="F14" s="114">
        <v>31263</v>
      </c>
      <c r="G14" s="114">
        <v>31044</v>
      </c>
      <c r="H14" s="114">
        <v>31121</v>
      </c>
      <c r="I14" s="140">
        <v>30573</v>
      </c>
      <c r="J14" s="115">
        <v>-300</v>
      </c>
      <c r="K14" s="116">
        <v>-0.98125797272102833</v>
      </c>
    </row>
    <row r="15" spans="1:15" ht="15.95" customHeight="1" x14ac:dyDescent="0.2">
      <c r="A15" s="306" t="s">
        <v>231</v>
      </c>
      <c r="B15" s="307"/>
      <c r="C15" s="308"/>
      <c r="D15" s="113">
        <v>5.2769565459920793</v>
      </c>
      <c r="E15" s="115">
        <v>3784</v>
      </c>
      <c r="F15" s="114">
        <v>3822</v>
      </c>
      <c r="G15" s="114">
        <v>3797</v>
      </c>
      <c r="H15" s="114">
        <v>3692</v>
      </c>
      <c r="I15" s="140">
        <v>3682</v>
      </c>
      <c r="J15" s="115">
        <v>102</v>
      </c>
      <c r="K15" s="116">
        <v>2.7702335687126562</v>
      </c>
    </row>
    <row r="16" spans="1:15" ht="15.95" customHeight="1" x14ac:dyDescent="0.2">
      <c r="A16" s="306" t="s">
        <v>232</v>
      </c>
      <c r="B16" s="307"/>
      <c r="C16" s="308"/>
      <c r="D16" s="113">
        <v>4.0260500920399398</v>
      </c>
      <c r="E16" s="115">
        <v>2887</v>
      </c>
      <c r="F16" s="114">
        <v>3050</v>
      </c>
      <c r="G16" s="114">
        <v>2819</v>
      </c>
      <c r="H16" s="114">
        <v>3039</v>
      </c>
      <c r="I16" s="140">
        <v>2849</v>
      </c>
      <c r="J16" s="115">
        <v>38</v>
      </c>
      <c r="K16" s="116">
        <v>1.3338013338013337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1.1407374351536788</v>
      </c>
      <c r="E18" s="115">
        <v>818</v>
      </c>
      <c r="F18" s="114">
        <v>822</v>
      </c>
      <c r="G18" s="114">
        <v>850</v>
      </c>
      <c r="H18" s="114">
        <v>826</v>
      </c>
      <c r="I18" s="140">
        <v>778</v>
      </c>
      <c r="J18" s="115">
        <v>40</v>
      </c>
      <c r="K18" s="116">
        <v>5.1413881748071981</v>
      </c>
    </row>
    <row r="19" spans="1:11" ht="14.1" customHeight="1" x14ac:dyDescent="0.2">
      <c r="A19" s="306" t="s">
        <v>235</v>
      </c>
      <c r="B19" s="307" t="s">
        <v>236</v>
      </c>
      <c r="C19" s="308"/>
      <c r="D19" s="113">
        <v>0.86182852680314614</v>
      </c>
      <c r="E19" s="115">
        <v>618</v>
      </c>
      <c r="F19" s="114">
        <v>608</v>
      </c>
      <c r="G19" s="114">
        <v>633</v>
      </c>
      <c r="H19" s="114">
        <v>611</v>
      </c>
      <c r="I19" s="140">
        <v>559</v>
      </c>
      <c r="J19" s="115">
        <v>59</v>
      </c>
      <c r="K19" s="116">
        <v>10.554561717352415</v>
      </c>
    </row>
    <row r="20" spans="1:11" ht="14.1" customHeight="1" x14ac:dyDescent="0.2">
      <c r="A20" s="306">
        <v>12</v>
      </c>
      <c r="B20" s="307" t="s">
        <v>237</v>
      </c>
      <c r="C20" s="308"/>
      <c r="D20" s="113">
        <v>0.59268143024488207</v>
      </c>
      <c r="E20" s="115">
        <v>425</v>
      </c>
      <c r="F20" s="114">
        <v>432</v>
      </c>
      <c r="G20" s="114">
        <v>447</v>
      </c>
      <c r="H20" s="114">
        <v>449</v>
      </c>
      <c r="I20" s="140">
        <v>415</v>
      </c>
      <c r="J20" s="115">
        <v>10</v>
      </c>
      <c r="K20" s="116">
        <v>2.4096385542168677</v>
      </c>
    </row>
    <row r="21" spans="1:11" ht="14.1" customHeight="1" x14ac:dyDescent="0.2">
      <c r="A21" s="306">
        <v>21</v>
      </c>
      <c r="B21" s="307" t="s">
        <v>238</v>
      </c>
      <c r="C21" s="308"/>
      <c r="D21" s="113">
        <v>6.8332682545880513E-2</v>
      </c>
      <c r="E21" s="115">
        <v>49</v>
      </c>
      <c r="F21" s="114">
        <v>59</v>
      </c>
      <c r="G21" s="114">
        <v>54</v>
      </c>
      <c r="H21" s="114">
        <v>60</v>
      </c>
      <c r="I21" s="140">
        <v>58</v>
      </c>
      <c r="J21" s="115">
        <v>-9</v>
      </c>
      <c r="K21" s="116">
        <v>-15.517241379310345</v>
      </c>
    </row>
    <row r="22" spans="1:11" ht="14.1" customHeight="1" x14ac:dyDescent="0.2">
      <c r="A22" s="306">
        <v>22</v>
      </c>
      <c r="B22" s="307" t="s">
        <v>239</v>
      </c>
      <c r="C22" s="308"/>
      <c r="D22" s="113">
        <v>0.605232331120656</v>
      </c>
      <c r="E22" s="115">
        <v>434</v>
      </c>
      <c r="F22" s="114">
        <v>426</v>
      </c>
      <c r="G22" s="114">
        <v>449</v>
      </c>
      <c r="H22" s="114">
        <v>432</v>
      </c>
      <c r="I22" s="140">
        <v>446</v>
      </c>
      <c r="J22" s="115">
        <v>-12</v>
      </c>
      <c r="K22" s="116">
        <v>-2.6905829596412558</v>
      </c>
    </row>
    <row r="23" spans="1:11" ht="14.1" customHeight="1" x14ac:dyDescent="0.2">
      <c r="A23" s="306">
        <v>23</v>
      </c>
      <c r="B23" s="307" t="s">
        <v>240</v>
      </c>
      <c r="C23" s="308"/>
      <c r="D23" s="113">
        <v>0.42673062977631504</v>
      </c>
      <c r="E23" s="115">
        <v>306</v>
      </c>
      <c r="F23" s="114">
        <v>299</v>
      </c>
      <c r="G23" s="114">
        <v>314</v>
      </c>
      <c r="H23" s="114">
        <v>307</v>
      </c>
      <c r="I23" s="140">
        <v>302</v>
      </c>
      <c r="J23" s="115">
        <v>4</v>
      </c>
      <c r="K23" s="116">
        <v>1.3245033112582782</v>
      </c>
    </row>
    <row r="24" spans="1:11" ht="14.1" customHeight="1" x14ac:dyDescent="0.2">
      <c r="A24" s="306">
        <v>24</v>
      </c>
      <c r="B24" s="307" t="s">
        <v>241</v>
      </c>
      <c r="C24" s="308"/>
      <c r="D24" s="113">
        <v>0.87995760584593075</v>
      </c>
      <c r="E24" s="115">
        <v>631</v>
      </c>
      <c r="F24" s="114">
        <v>641</v>
      </c>
      <c r="G24" s="114">
        <v>683</v>
      </c>
      <c r="H24" s="114">
        <v>677</v>
      </c>
      <c r="I24" s="140">
        <v>677</v>
      </c>
      <c r="J24" s="115">
        <v>-46</v>
      </c>
      <c r="K24" s="116">
        <v>-6.7946824224519942</v>
      </c>
    </row>
    <row r="25" spans="1:11" ht="14.1" customHeight="1" x14ac:dyDescent="0.2">
      <c r="A25" s="306">
        <v>25</v>
      </c>
      <c r="B25" s="307" t="s">
        <v>242</v>
      </c>
      <c r="C25" s="308"/>
      <c r="D25" s="113">
        <v>1.3387627600825571</v>
      </c>
      <c r="E25" s="115">
        <v>960</v>
      </c>
      <c r="F25" s="114">
        <v>997</v>
      </c>
      <c r="G25" s="114">
        <v>1002</v>
      </c>
      <c r="H25" s="114">
        <v>998</v>
      </c>
      <c r="I25" s="140">
        <v>966</v>
      </c>
      <c r="J25" s="115">
        <v>-6</v>
      </c>
      <c r="K25" s="116">
        <v>-0.6211180124223602</v>
      </c>
    </row>
    <row r="26" spans="1:11" ht="14.1" customHeight="1" x14ac:dyDescent="0.2">
      <c r="A26" s="306">
        <v>26</v>
      </c>
      <c r="B26" s="307" t="s">
        <v>243</v>
      </c>
      <c r="C26" s="308"/>
      <c r="D26" s="113">
        <v>0.76699949796396494</v>
      </c>
      <c r="E26" s="115">
        <v>550</v>
      </c>
      <c r="F26" s="114">
        <v>557</v>
      </c>
      <c r="G26" s="114">
        <v>564</v>
      </c>
      <c r="H26" s="114">
        <v>571</v>
      </c>
      <c r="I26" s="140">
        <v>581</v>
      </c>
      <c r="J26" s="115">
        <v>-31</v>
      </c>
      <c r="K26" s="116">
        <v>-5.3356282271944924</v>
      </c>
    </row>
    <row r="27" spans="1:11" ht="14.1" customHeight="1" x14ac:dyDescent="0.2">
      <c r="A27" s="306">
        <v>27</v>
      </c>
      <c r="B27" s="307" t="s">
        <v>244</v>
      </c>
      <c r="C27" s="308"/>
      <c r="D27" s="113">
        <v>0.38071065989847713</v>
      </c>
      <c r="E27" s="115">
        <v>273</v>
      </c>
      <c r="F27" s="114">
        <v>268</v>
      </c>
      <c r="G27" s="114">
        <v>265</v>
      </c>
      <c r="H27" s="114">
        <v>284</v>
      </c>
      <c r="I27" s="140">
        <v>295</v>
      </c>
      <c r="J27" s="115">
        <v>-22</v>
      </c>
      <c r="K27" s="116">
        <v>-7.4576271186440675</v>
      </c>
    </row>
    <row r="28" spans="1:11" ht="14.1" customHeight="1" x14ac:dyDescent="0.2">
      <c r="A28" s="306">
        <v>28</v>
      </c>
      <c r="B28" s="307" t="s">
        <v>245</v>
      </c>
      <c r="C28" s="308"/>
      <c r="D28" s="113">
        <v>0.27054164110001672</v>
      </c>
      <c r="E28" s="115">
        <v>194</v>
      </c>
      <c r="F28" s="114">
        <v>202</v>
      </c>
      <c r="G28" s="114">
        <v>202</v>
      </c>
      <c r="H28" s="114">
        <v>205</v>
      </c>
      <c r="I28" s="140">
        <v>206</v>
      </c>
      <c r="J28" s="115">
        <v>-12</v>
      </c>
      <c r="K28" s="116">
        <v>-5.825242718446602</v>
      </c>
    </row>
    <row r="29" spans="1:11" ht="14.1" customHeight="1" x14ac:dyDescent="0.2">
      <c r="A29" s="306">
        <v>29</v>
      </c>
      <c r="B29" s="307" t="s">
        <v>246</v>
      </c>
      <c r="C29" s="308"/>
      <c r="D29" s="113">
        <v>2.7430691136274894</v>
      </c>
      <c r="E29" s="115">
        <v>1967</v>
      </c>
      <c r="F29" s="114">
        <v>2077</v>
      </c>
      <c r="G29" s="114">
        <v>2059</v>
      </c>
      <c r="H29" s="114">
        <v>2095</v>
      </c>
      <c r="I29" s="140">
        <v>2065</v>
      </c>
      <c r="J29" s="115">
        <v>-98</v>
      </c>
      <c r="K29" s="116">
        <v>-4.7457627118644066</v>
      </c>
    </row>
    <row r="30" spans="1:11" ht="14.1" customHeight="1" x14ac:dyDescent="0.2">
      <c r="A30" s="306" t="s">
        <v>247</v>
      </c>
      <c r="B30" s="307" t="s">
        <v>248</v>
      </c>
      <c r="C30" s="308"/>
      <c r="D30" s="113">
        <v>0.51737602499023816</v>
      </c>
      <c r="E30" s="115">
        <v>371</v>
      </c>
      <c r="F30" s="114">
        <v>375</v>
      </c>
      <c r="G30" s="114">
        <v>377</v>
      </c>
      <c r="H30" s="114">
        <v>367</v>
      </c>
      <c r="I30" s="140">
        <v>375</v>
      </c>
      <c r="J30" s="115">
        <v>-4</v>
      </c>
      <c r="K30" s="116">
        <v>-1.0666666666666667</v>
      </c>
    </row>
    <row r="31" spans="1:11" ht="14.1" customHeight="1" x14ac:dyDescent="0.2">
      <c r="A31" s="306" t="s">
        <v>249</v>
      </c>
      <c r="B31" s="307" t="s">
        <v>250</v>
      </c>
      <c r="C31" s="308"/>
      <c r="D31" s="113">
        <v>2.2019858314274559</v>
      </c>
      <c r="E31" s="115">
        <v>1579</v>
      </c>
      <c r="F31" s="114">
        <v>1686</v>
      </c>
      <c r="G31" s="114">
        <v>1662</v>
      </c>
      <c r="H31" s="114">
        <v>1710</v>
      </c>
      <c r="I31" s="140">
        <v>1669</v>
      </c>
      <c r="J31" s="115">
        <v>-90</v>
      </c>
      <c r="K31" s="116">
        <v>-5.3924505692031159</v>
      </c>
    </row>
    <row r="32" spans="1:11" ht="14.1" customHeight="1" x14ac:dyDescent="0.2">
      <c r="A32" s="306">
        <v>31</v>
      </c>
      <c r="B32" s="307" t="s">
        <v>251</v>
      </c>
      <c r="C32" s="308"/>
      <c r="D32" s="113">
        <v>0.13805990963351369</v>
      </c>
      <c r="E32" s="115">
        <v>99</v>
      </c>
      <c r="F32" s="114">
        <v>102</v>
      </c>
      <c r="G32" s="114">
        <v>107</v>
      </c>
      <c r="H32" s="114">
        <v>115</v>
      </c>
      <c r="I32" s="140">
        <v>111</v>
      </c>
      <c r="J32" s="115">
        <v>-12</v>
      </c>
      <c r="K32" s="116">
        <v>-10.810810810810811</v>
      </c>
    </row>
    <row r="33" spans="1:11" ht="14.1" customHeight="1" x14ac:dyDescent="0.2">
      <c r="A33" s="306">
        <v>32</v>
      </c>
      <c r="B33" s="307" t="s">
        <v>252</v>
      </c>
      <c r="C33" s="308"/>
      <c r="D33" s="113">
        <v>0.84369944776036143</v>
      </c>
      <c r="E33" s="115">
        <v>605</v>
      </c>
      <c r="F33" s="114">
        <v>589</v>
      </c>
      <c r="G33" s="114">
        <v>592</v>
      </c>
      <c r="H33" s="114">
        <v>591</v>
      </c>
      <c r="I33" s="140">
        <v>585</v>
      </c>
      <c r="J33" s="115">
        <v>20</v>
      </c>
      <c r="K33" s="116">
        <v>3.4188034188034186</v>
      </c>
    </row>
    <row r="34" spans="1:11" ht="14.1" customHeight="1" x14ac:dyDescent="0.2">
      <c r="A34" s="306">
        <v>33</v>
      </c>
      <c r="B34" s="307" t="s">
        <v>253</v>
      </c>
      <c r="C34" s="308"/>
      <c r="D34" s="113">
        <v>0.5480560049087968</v>
      </c>
      <c r="E34" s="115">
        <v>393</v>
      </c>
      <c r="F34" s="114">
        <v>395</v>
      </c>
      <c r="G34" s="114">
        <v>410</v>
      </c>
      <c r="H34" s="114">
        <v>422</v>
      </c>
      <c r="I34" s="140">
        <v>411</v>
      </c>
      <c r="J34" s="115">
        <v>-18</v>
      </c>
      <c r="K34" s="116">
        <v>-4.3795620437956204</v>
      </c>
    </row>
    <row r="35" spans="1:11" ht="14.1" customHeight="1" x14ac:dyDescent="0.2">
      <c r="A35" s="306">
        <v>34</v>
      </c>
      <c r="B35" s="307" t="s">
        <v>254</v>
      </c>
      <c r="C35" s="308"/>
      <c r="D35" s="113">
        <v>4.8530150052992695</v>
      </c>
      <c r="E35" s="115">
        <v>3480</v>
      </c>
      <c r="F35" s="114">
        <v>3492</v>
      </c>
      <c r="G35" s="114">
        <v>3503</v>
      </c>
      <c r="H35" s="114">
        <v>3507</v>
      </c>
      <c r="I35" s="140">
        <v>3482</v>
      </c>
      <c r="J35" s="115">
        <v>-2</v>
      </c>
      <c r="K35" s="116">
        <v>-5.7438253877082138E-2</v>
      </c>
    </row>
    <row r="36" spans="1:11" ht="14.1" customHeight="1" x14ac:dyDescent="0.2">
      <c r="A36" s="306">
        <v>41</v>
      </c>
      <c r="B36" s="307" t="s">
        <v>255</v>
      </c>
      <c r="C36" s="308"/>
      <c r="D36" s="113">
        <v>0.14503263234227701</v>
      </c>
      <c r="E36" s="115">
        <v>104</v>
      </c>
      <c r="F36" s="114">
        <v>105</v>
      </c>
      <c r="G36" s="114">
        <v>98</v>
      </c>
      <c r="H36" s="114">
        <v>99</v>
      </c>
      <c r="I36" s="140">
        <v>92</v>
      </c>
      <c r="J36" s="115">
        <v>12</v>
      </c>
      <c r="K36" s="116">
        <v>13.043478260869565</v>
      </c>
    </row>
    <row r="37" spans="1:11" ht="14.1" customHeight="1" x14ac:dyDescent="0.2">
      <c r="A37" s="306">
        <v>42</v>
      </c>
      <c r="B37" s="307" t="s">
        <v>256</v>
      </c>
      <c r="C37" s="308"/>
      <c r="D37" s="113">
        <v>3.3469069002063923E-2</v>
      </c>
      <c r="E37" s="115">
        <v>24</v>
      </c>
      <c r="F37" s="114">
        <v>23</v>
      </c>
      <c r="G37" s="114">
        <v>27</v>
      </c>
      <c r="H37" s="114">
        <v>29</v>
      </c>
      <c r="I37" s="140">
        <v>24</v>
      </c>
      <c r="J37" s="115">
        <v>0</v>
      </c>
      <c r="K37" s="116">
        <v>0</v>
      </c>
    </row>
    <row r="38" spans="1:11" ht="14.1" customHeight="1" x14ac:dyDescent="0.2">
      <c r="A38" s="306">
        <v>43</v>
      </c>
      <c r="B38" s="307" t="s">
        <v>257</v>
      </c>
      <c r="C38" s="308"/>
      <c r="D38" s="113">
        <v>0.39605064985775645</v>
      </c>
      <c r="E38" s="115">
        <v>284</v>
      </c>
      <c r="F38" s="114">
        <v>288</v>
      </c>
      <c r="G38" s="114">
        <v>290</v>
      </c>
      <c r="H38" s="114">
        <v>284</v>
      </c>
      <c r="I38" s="140">
        <v>282</v>
      </c>
      <c r="J38" s="115">
        <v>2</v>
      </c>
      <c r="K38" s="116">
        <v>0.70921985815602839</v>
      </c>
    </row>
    <row r="39" spans="1:11" ht="14.1" customHeight="1" x14ac:dyDescent="0.2">
      <c r="A39" s="306">
        <v>51</v>
      </c>
      <c r="B39" s="307" t="s">
        <v>258</v>
      </c>
      <c r="C39" s="308"/>
      <c r="D39" s="113">
        <v>10.258269649132593</v>
      </c>
      <c r="E39" s="115">
        <v>7356</v>
      </c>
      <c r="F39" s="114">
        <v>7300</v>
      </c>
      <c r="G39" s="114">
        <v>7304</v>
      </c>
      <c r="H39" s="114">
        <v>7161</v>
      </c>
      <c r="I39" s="140">
        <v>6924</v>
      </c>
      <c r="J39" s="115">
        <v>432</v>
      </c>
      <c r="K39" s="116">
        <v>6.239168110918544</v>
      </c>
    </row>
    <row r="40" spans="1:11" ht="14.1" customHeight="1" x14ac:dyDescent="0.2">
      <c r="A40" s="306" t="s">
        <v>259</v>
      </c>
      <c r="B40" s="307" t="s">
        <v>260</v>
      </c>
      <c r="C40" s="308"/>
      <c r="D40" s="113">
        <v>10.012829809784124</v>
      </c>
      <c r="E40" s="115">
        <v>7180</v>
      </c>
      <c r="F40" s="114">
        <v>7113</v>
      </c>
      <c r="G40" s="114">
        <v>7111</v>
      </c>
      <c r="H40" s="114">
        <v>6970</v>
      </c>
      <c r="I40" s="140">
        <v>6738</v>
      </c>
      <c r="J40" s="115">
        <v>442</v>
      </c>
      <c r="K40" s="116">
        <v>6.5598100326506383</v>
      </c>
    </row>
    <row r="41" spans="1:11" ht="14.1" customHeight="1" x14ac:dyDescent="0.2">
      <c r="A41" s="306"/>
      <c r="B41" s="307" t="s">
        <v>261</v>
      </c>
      <c r="C41" s="308"/>
      <c r="D41" s="113">
        <v>3.7541139063981706</v>
      </c>
      <c r="E41" s="115">
        <v>2692</v>
      </c>
      <c r="F41" s="114">
        <v>2761</v>
      </c>
      <c r="G41" s="114">
        <v>2768</v>
      </c>
      <c r="H41" s="114">
        <v>2726</v>
      </c>
      <c r="I41" s="140">
        <v>2722</v>
      </c>
      <c r="J41" s="115">
        <v>-30</v>
      </c>
      <c r="K41" s="116">
        <v>-1.1021307861866274</v>
      </c>
    </row>
    <row r="42" spans="1:11" ht="14.1" customHeight="1" x14ac:dyDescent="0.2">
      <c r="A42" s="306">
        <v>52</v>
      </c>
      <c r="B42" s="307" t="s">
        <v>262</v>
      </c>
      <c r="C42" s="308"/>
      <c r="D42" s="113">
        <v>5.2909019914096058</v>
      </c>
      <c r="E42" s="115">
        <v>3794</v>
      </c>
      <c r="F42" s="114">
        <v>3886</v>
      </c>
      <c r="G42" s="114">
        <v>3861</v>
      </c>
      <c r="H42" s="114">
        <v>3767</v>
      </c>
      <c r="I42" s="140">
        <v>3733</v>
      </c>
      <c r="J42" s="115">
        <v>61</v>
      </c>
      <c r="K42" s="116">
        <v>1.6340744709349049</v>
      </c>
    </row>
    <row r="43" spans="1:11" ht="14.1" customHeight="1" x14ac:dyDescent="0.2">
      <c r="A43" s="306" t="s">
        <v>263</v>
      </c>
      <c r="B43" s="307" t="s">
        <v>264</v>
      </c>
      <c r="C43" s="308"/>
      <c r="D43" s="113">
        <v>5.1124002900652643</v>
      </c>
      <c r="E43" s="115">
        <v>3666</v>
      </c>
      <c r="F43" s="114">
        <v>3749</v>
      </c>
      <c r="G43" s="114">
        <v>3718</v>
      </c>
      <c r="H43" s="114">
        <v>3646</v>
      </c>
      <c r="I43" s="140">
        <v>3623</v>
      </c>
      <c r="J43" s="115">
        <v>43</v>
      </c>
      <c r="K43" s="116">
        <v>1.1868617168092741</v>
      </c>
    </row>
    <row r="44" spans="1:11" ht="14.1" customHeight="1" x14ac:dyDescent="0.2">
      <c r="A44" s="306">
        <v>53</v>
      </c>
      <c r="B44" s="307" t="s">
        <v>265</v>
      </c>
      <c r="C44" s="308"/>
      <c r="D44" s="113">
        <v>2.0848440899202321</v>
      </c>
      <c r="E44" s="115">
        <v>1495</v>
      </c>
      <c r="F44" s="114">
        <v>1525</v>
      </c>
      <c r="G44" s="114">
        <v>1534</v>
      </c>
      <c r="H44" s="114">
        <v>1534</v>
      </c>
      <c r="I44" s="140">
        <v>1515</v>
      </c>
      <c r="J44" s="115">
        <v>-20</v>
      </c>
      <c r="K44" s="116">
        <v>-1.3201320132013201</v>
      </c>
    </row>
    <row r="45" spans="1:11" ht="14.1" customHeight="1" x14ac:dyDescent="0.2">
      <c r="A45" s="306" t="s">
        <v>266</v>
      </c>
      <c r="B45" s="307" t="s">
        <v>267</v>
      </c>
      <c r="C45" s="308"/>
      <c r="D45" s="113">
        <v>2.0639259217939423</v>
      </c>
      <c r="E45" s="115">
        <v>1480</v>
      </c>
      <c r="F45" s="114">
        <v>1513</v>
      </c>
      <c r="G45" s="114">
        <v>1523</v>
      </c>
      <c r="H45" s="114">
        <v>1524</v>
      </c>
      <c r="I45" s="140">
        <v>1507</v>
      </c>
      <c r="J45" s="115">
        <v>-27</v>
      </c>
      <c r="K45" s="116">
        <v>-1.7916390179163901</v>
      </c>
    </row>
    <row r="46" spans="1:11" ht="14.1" customHeight="1" x14ac:dyDescent="0.2">
      <c r="A46" s="306">
        <v>54</v>
      </c>
      <c r="B46" s="307" t="s">
        <v>268</v>
      </c>
      <c r="C46" s="308"/>
      <c r="D46" s="113">
        <v>18.498633346349081</v>
      </c>
      <c r="E46" s="115">
        <v>13265</v>
      </c>
      <c r="F46" s="114">
        <v>13545</v>
      </c>
      <c r="G46" s="114">
        <v>13526</v>
      </c>
      <c r="H46" s="114">
        <v>13407</v>
      </c>
      <c r="I46" s="140">
        <v>13334</v>
      </c>
      <c r="J46" s="115">
        <v>-69</v>
      </c>
      <c r="K46" s="116">
        <v>-0.51747412629368528</v>
      </c>
    </row>
    <row r="47" spans="1:11" ht="14.1" customHeight="1" x14ac:dyDescent="0.2">
      <c r="A47" s="306">
        <v>61</v>
      </c>
      <c r="B47" s="307" t="s">
        <v>269</v>
      </c>
      <c r="C47" s="308"/>
      <c r="D47" s="113">
        <v>0.61778323199642993</v>
      </c>
      <c r="E47" s="115">
        <v>443</v>
      </c>
      <c r="F47" s="114">
        <v>467</v>
      </c>
      <c r="G47" s="114">
        <v>452</v>
      </c>
      <c r="H47" s="114">
        <v>415</v>
      </c>
      <c r="I47" s="140">
        <v>427</v>
      </c>
      <c r="J47" s="115">
        <v>16</v>
      </c>
      <c r="K47" s="116">
        <v>3.7470725995316161</v>
      </c>
    </row>
    <row r="48" spans="1:11" ht="14.1" customHeight="1" x14ac:dyDescent="0.2">
      <c r="A48" s="306">
        <v>62</v>
      </c>
      <c r="B48" s="307" t="s">
        <v>270</v>
      </c>
      <c r="C48" s="308"/>
      <c r="D48" s="113">
        <v>9.6474591398449263</v>
      </c>
      <c r="E48" s="115">
        <v>6918</v>
      </c>
      <c r="F48" s="114">
        <v>7264</v>
      </c>
      <c r="G48" s="114">
        <v>6984</v>
      </c>
      <c r="H48" s="114">
        <v>7017</v>
      </c>
      <c r="I48" s="140">
        <v>6951</v>
      </c>
      <c r="J48" s="115">
        <v>-33</v>
      </c>
      <c r="K48" s="116">
        <v>-0.47475183426845058</v>
      </c>
    </row>
    <row r="49" spans="1:11" ht="14.1" customHeight="1" x14ac:dyDescent="0.2">
      <c r="A49" s="306">
        <v>63</v>
      </c>
      <c r="B49" s="307" t="s">
        <v>271</v>
      </c>
      <c r="C49" s="308"/>
      <c r="D49" s="113">
        <v>8.0493110949963746</v>
      </c>
      <c r="E49" s="115">
        <v>5772</v>
      </c>
      <c r="F49" s="114">
        <v>6480</v>
      </c>
      <c r="G49" s="114">
        <v>6592</v>
      </c>
      <c r="H49" s="114">
        <v>6645</v>
      </c>
      <c r="I49" s="140">
        <v>6287</v>
      </c>
      <c r="J49" s="115">
        <v>-515</v>
      </c>
      <c r="K49" s="116">
        <v>-8.1915062828057899</v>
      </c>
    </row>
    <row r="50" spans="1:11" ht="14.1" customHeight="1" x14ac:dyDescent="0.2">
      <c r="A50" s="306" t="s">
        <v>272</v>
      </c>
      <c r="B50" s="307" t="s">
        <v>273</v>
      </c>
      <c r="C50" s="308"/>
      <c r="D50" s="113">
        <v>0.40302337256651977</v>
      </c>
      <c r="E50" s="115">
        <v>289</v>
      </c>
      <c r="F50" s="114">
        <v>321</v>
      </c>
      <c r="G50" s="114">
        <v>311</v>
      </c>
      <c r="H50" s="114">
        <v>306</v>
      </c>
      <c r="I50" s="140">
        <v>287</v>
      </c>
      <c r="J50" s="115">
        <v>2</v>
      </c>
      <c r="K50" s="116">
        <v>0.69686411149825789</v>
      </c>
    </row>
    <row r="51" spans="1:11" ht="14.1" customHeight="1" x14ac:dyDescent="0.2">
      <c r="A51" s="306" t="s">
        <v>274</v>
      </c>
      <c r="B51" s="307" t="s">
        <v>275</v>
      </c>
      <c r="C51" s="308"/>
      <c r="D51" s="113">
        <v>6.8541864227143412</v>
      </c>
      <c r="E51" s="115">
        <v>4915</v>
      </c>
      <c r="F51" s="114">
        <v>5516</v>
      </c>
      <c r="G51" s="114">
        <v>5616</v>
      </c>
      <c r="H51" s="114">
        <v>5764</v>
      </c>
      <c r="I51" s="140">
        <v>5441</v>
      </c>
      <c r="J51" s="115">
        <v>-526</v>
      </c>
      <c r="K51" s="116">
        <v>-9.6673405623966175</v>
      </c>
    </row>
    <row r="52" spans="1:11" ht="14.1" customHeight="1" x14ac:dyDescent="0.2">
      <c r="A52" s="306">
        <v>71</v>
      </c>
      <c r="B52" s="307" t="s">
        <v>276</v>
      </c>
      <c r="C52" s="308"/>
      <c r="D52" s="113">
        <v>11.396217995202766</v>
      </c>
      <c r="E52" s="115">
        <v>8172</v>
      </c>
      <c r="F52" s="114">
        <v>8267</v>
      </c>
      <c r="G52" s="114">
        <v>8230</v>
      </c>
      <c r="H52" s="114">
        <v>8279</v>
      </c>
      <c r="I52" s="140">
        <v>8273</v>
      </c>
      <c r="J52" s="115">
        <v>-101</v>
      </c>
      <c r="K52" s="116">
        <v>-1.2208388734437325</v>
      </c>
    </row>
    <row r="53" spans="1:11" ht="14.1" customHeight="1" x14ac:dyDescent="0.2">
      <c r="A53" s="306" t="s">
        <v>277</v>
      </c>
      <c r="B53" s="307" t="s">
        <v>278</v>
      </c>
      <c r="C53" s="308"/>
      <c r="D53" s="113">
        <v>0.81162492330005021</v>
      </c>
      <c r="E53" s="115">
        <v>582</v>
      </c>
      <c r="F53" s="114">
        <v>599</v>
      </c>
      <c r="G53" s="114">
        <v>617</v>
      </c>
      <c r="H53" s="114">
        <v>631</v>
      </c>
      <c r="I53" s="140">
        <v>601</v>
      </c>
      <c r="J53" s="115">
        <v>-19</v>
      </c>
      <c r="K53" s="116">
        <v>-3.1613976705490847</v>
      </c>
    </row>
    <row r="54" spans="1:11" ht="14.1" customHeight="1" x14ac:dyDescent="0.2">
      <c r="A54" s="306" t="s">
        <v>279</v>
      </c>
      <c r="B54" s="307" t="s">
        <v>280</v>
      </c>
      <c r="C54" s="308"/>
      <c r="D54" s="113">
        <v>10.096502482289285</v>
      </c>
      <c r="E54" s="115">
        <v>7240</v>
      </c>
      <c r="F54" s="114">
        <v>7337</v>
      </c>
      <c r="G54" s="114">
        <v>7283</v>
      </c>
      <c r="H54" s="114">
        <v>7327</v>
      </c>
      <c r="I54" s="140">
        <v>7341</v>
      </c>
      <c r="J54" s="115">
        <v>-101</v>
      </c>
      <c r="K54" s="116">
        <v>-1.3758343549925078</v>
      </c>
    </row>
    <row r="55" spans="1:11" ht="14.1" customHeight="1" x14ac:dyDescent="0.2">
      <c r="A55" s="306">
        <v>72</v>
      </c>
      <c r="B55" s="307" t="s">
        <v>281</v>
      </c>
      <c r="C55" s="308"/>
      <c r="D55" s="113">
        <v>1.2132537513248174</v>
      </c>
      <c r="E55" s="115">
        <v>870</v>
      </c>
      <c r="F55" s="114">
        <v>885</v>
      </c>
      <c r="G55" s="114">
        <v>873</v>
      </c>
      <c r="H55" s="114">
        <v>871</v>
      </c>
      <c r="I55" s="140">
        <v>856</v>
      </c>
      <c r="J55" s="115">
        <v>14</v>
      </c>
      <c r="K55" s="116">
        <v>1.6355140186915889</v>
      </c>
    </row>
    <row r="56" spans="1:11" ht="14.1" customHeight="1" x14ac:dyDescent="0.2">
      <c r="A56" s="306" t="s">
        <v>282</v>
      </c>
      <c r="B56" s="307" t="s">
        <v>283</v>
      </c>
      <c r="C56" s="308"/>
      <c r="D56" s="113">
        <v>0.17152897863557762</v>
      </c>
      <c r="E56" s="115">
        <v>123</v>
      </c>
      <c r="F56" s="114">
        <v>138</v>
      </c>
      <c r="G56" s="114">
        <v>127</v>
      </c>
      <c r="H56" s="114">
        <v>127</v>
      </c>
      <c r="I56" s="140">
        <v>126</v>
      </c>
      <c r="J56" s="115">
        <v>-3</v>
      </c>
      <c r="K56" s="116">
        <v>-2.3809523809523809</v>
      </c>
    </row>
    <row r="57" spans="1:11" ht="14.1" customHeight="1" x14ac:dyDescent="0.2">
      <c r="A57" s="306" t="s">
        <v>284</v>
      </c>
      <c r="B57" s="307" t="s">
        <v>285</v>
      </c>
      <c r="C57" s="308"/>
      <c r="D57" s="113">
        <v>0.72237407262787978</v>
      </c>
      <c r="E57" s="115">
        <v>518</v>
      </c>
      <c r="F57" s="114">
        <v>519</v>
      </c>
      <c r="G57" s="114">
        <v>518</v>
      </c>
      <c r="H57" s="114">
        <v>519</v>
      </c>
      <c r="I57" s="140">
        <v>515</v>
      </c>
      <c r="J57" s="115">
        <v>3</v>
      </c>
      <c r="K57" s="116">
        <v>0.58252427184466016</v>
      </c>
    </row>
    <row r="58" spans="1:11" ht="14.1" customHeight="1" x14ac:dyDescent="0.2">
      <c r="A58" s="306">
        <v>73</v>
      </c>
      <c r="B58" s="307" t="s">
        <v>286</v>
      </c>
      <c r="C58" s="308"/>
      <c r="D58" s="113">
        <v>0.79489038879901819</v>
      </c>
      <c r="E58" s="115">
        <v>570</v>
      </c>
      <c r="F58" s="114">
        <v>564</v>
      </c>
      <c r="G58" s="114">
        <v>573</v>
      </c>
      <c r="H58" s="114">
        <v>578</v>
      </c>
      <c r="I58" s="140">
        <v>581</v>
      </c>
      <c r="J58" s="115">
        <v>-11</v>
      </c>
      <c r="K58" s="116">
        <v>-1.8932874354561102</v>
      </c>
    </row>
    <row r="59" spans="1:11" ht="14.1" customHeight="1" x14ac:dyDescent="0.2">
      <c r="A59" s="306" t="s">
        <v>287</v>
      </c>
      <c r="B59" s="307" t="s">
        <v>288</v>
      </c>
      <c r="C59" s="308"/>
      <c r="D59" s="113">
        <v>0.57594689574385005</v>
      </c>
      <c r="E59" s="115">
        <v>413</v>
      </c>
      <c r="F59" s="114">
        <v>416</v>
      </c>
      <c r="G59" s="114">
        <v>422</v>
      </c>
      <c r="H59" s="114">
        <v>413</v>
      </c>
      <c r="I59" s="140">
        <v>410</v>
      </c>
      <c r="J59" s="115">
        <v>3</v>
      </c>
      <c r="K59" s="116">
        <v>0.73170731707317072</v>
      </c>
    </row>
    <row r="60" spans="1:11" ht="14.1" customHeight="1" x14ac:dyDescent="0.2">
      <c r="A60" s="306">
        <v>81</v>
      </c>
      <c r="B60" s="307" t="s">
        <v>289</v>
      </c>
      <c r="C60" s="308"/>
      <c r="D60" s="113">
        <v>3.3287778211636079</v>
      </c>
      <c r="E60" s="115">
        <v>2387</v>
      </c>
      <c r="F60" s="114">
        <v>2376</v>
      </c>
      <c r="G60" s="114">
        <v>2362</v>
      </c>
      <c r="H60" s="114">
        <v>2345</v>
      </c>
      <c r="I60" s="140">
        <v>2327</v>
      </c>
      <c r="J60" s="115">
        <v>60</v>
      </c>
      <c r="K60" s="116">
        <v>2.5784271594327461</v>
      </c>
    </row>
    <row r="61" spans="1:11" ht="14.1" customHeight="1" x14ac:dyDescent="0.2">
      <c r="A61" s="306" t="s">
        <v>290</v>
      </c>
      <c r="B61" s="307" t="s">
        <v>291</v>
      </c>
      <c r="C61" s="308"/>
      <c r="D61" s="113">
        <v>1.2690355329949239</v>
      </c>
      <c r="E61" s="115">
        <v>910</v>
      </c>
      <c r="F61" s="114">
        <v>880</v>
      </c>
      <c r="G61" s="114">
        <v>874</v>
      </c>
      <c r="H61" s="114">
        <v>892</v>
      </c>
      <c r="I61" s="140">
        <v>883</v>
      </c>
      <c r="J61" s="115">
        <v>27</v>
      </c>
      <c r="K61" s="116">
        <v>3.057757644394111</v>
      </c>
    </row>
    <row r="62" spans="1:11" ht="14.1" customHeight="1" x14ac:dyDescent="0.2">
      <c r="A62" s="306" t="s">
        <v>292</v>
      </c>
      <c r="B62" s="307" t="s">
        <v>293</v>
      </c>
      <c r="C62" s="308"/>
      <c r="D62" s="113">
        <v>1.098901098901099</v>
      </c>
      <c r="E62" s="115">
        <v>788</v>
      </c>
      <c r="F62" s="114">
        <v>793</v>
      </c>
      <c r="G62" s="114">
        <v>788</v>
      </c>
      <c r="H62" s="114">
        <v>757</v>
      </c>
      <c r="I62" s="140">
        <v>748</v>
      </c>
      <c r="J62" s="115">
        <v>40</v>
      </c>
      <c r="K62" s="116">
        <v>5.3475935828877006</v>
      </c>
    </row>
    <row r="63" spans="1:11" ht="14.1" customHeight="1" x14ac:dyDescent="0.2">
      <c r="A63" s="306"/>
      <c r="B63" s="307" t="s">
        <v>294</v>
      </c>
      <c r="C63" s="308"/>
      <c r="D63" s="113">
        <v>0.95247392201706926</v>
      </c>
      <c r="E63" s="115">
        <v>683</v>
      </c>
      <c r="F63" s="114">
        <v>686</v>
      </c>
      <c r="G63" s="114">
        <v>677</v>
      </c>
      <c r="H63" s="114">
        <v>647</v>
      </c>
      <c r="I63" s="140">
        <v>637</v>
      </c>
      <c r="J63" s="115">
        <v>46</v>
      </c>
      <c r="K63" s="116">
        <v>7.2213500784929359</v>
      </c>
    </row>
    <row r="64" spans="1:11" ht="14.1" customHeight="1" x14ac:dyDescent="0.2">
      <c r="A64" s="306" t="s">
        <v>295</v>
      </c>
      <c r="B64" s="307" t="s">
        <v>296</v>
      </c>
      <c r="C64" s="308"/>
      <c r="D64" s="113">
        <v>8.367267250515982E-2</v>
      </c>
      <c r="E64" s="115">
        <v>60</v>
      </c>
      <c r="F64" s="114">
        <v>52</v>
      </c>
      <c r="G64" s="114">
        <v>53</v>
      </c>
      <c r="H64" s="114">
        <v>55</v>
      </c>
      <c r="I64" s="140">
        <v>50</v>
      </c>
      <c r="J64" s="115">
        <v>10</v>
      </c>
      <c r="K64" s="116">
        <v>20</v>
      </c>
    </row>
    <row r="65" spans="1:11" ht="14.1" customHeight="1" x14ac:dyDescent="0.2">
      <c r="A65" s="306" t="s">
        <v>297</v>
      </c>
      <c r="B65" s="307" t="s">
        <v>298</v>
      </c>
      <c r="C65" s="308"/>
      <c r="D65" s="113">
        <v>0.46856696602889497</v>
      </c>
      <c r="E65" s="115">
        <v>336</v>
      </c>
      <c r="F65" s="114">
        <v>357</v>
      </c>
      <c r="G65" s="114">
        <v>357</v>
      </c>
      <c r="H65" s="114">
        <v>358</v>
      </c>
      <c r="I65" s="140">
        <v>361</v>
      </c>
      <c r="J65" s="115">
        <v>-25</v>
      </c>
      <c r="K65" s="116">
        <v>-6.9252077562326866</v>
      </c>
    </row>
    <row r="66" spans="1:11" ht="14.1" customHeight="1" x14ac:dyDescent="0.2">
      <c r="A66" s="306">
        <v>82</v>
      </c>
      <c r="B66" s="307" t="s">
        <v>299</v>
      </c>
      <c r="C66" s="308"/>
      <c r="D66" s="113">
        <v>1.599542589390305</v>
      </c>
      <c r="E66" s="115">
        <v>1147</v>
      </c>
      <c r="F66" s="114">
        <v>1182</v>
      </c>
      <c r="G66" s="114">
        <v>1157</v>
      </c>
      <c r="H66" s="114">
        <v>1152</v>
      </c>
      <c r="I66" s="140">
        <v>1155</v>
      </c>
      <c r="J66" s="115">
        <v>-8</v>
      </c>
      <c r="K66" s="116">
        <v>-0.69264069264069261</v>
      </c>
    </row>
    <row r="67" spans="1:11" ht="14.1" customHeight="1" x14ac:dyDescent="0.2">
      <c r="A67" s="306" t="s">
        <v>300</v>
      </c>
      <c r="B67" s="307" t="s">
        <v>301</v>
      </c>
      <c r="C67" s="308"/>
      <c r="D67" s="113">
        <v>0.84230490321860885</v>
      </c>
      <c r="E67" s="115">
        <v>604</v>
      </c>
      <c r="F67" s="114">
        <v>586</v>
      </c>
      <c r="G67" s="114">
        <v>574</v>
      </c>
      <c r="H67" s="114">
        <v>566</v>
      </c>
      <c r="I67" s="140">
        <v>558</v>
      </c>
      <c r="J67" s="115">
        <v>46</v>
      </c>
      <c r="K67" s="116">
        <v>8.2437275985663074</v>
      </c>
    </row>
    <row r="68" spans="1:11" ht="14.1" customHeight="1" x14ac:dyDescent="0.2">
      <c r="A68" s="306" t="s">
        <v>302</v>
      </c>
      <c r="B68" s="307" t="s">
        <v>303</v>
      </c>
      <c r="C68" s="308"/>
      <c r="D68" s="113">
        <v>0.50900875773972221</v>
      </c>
      <c r="E68" s="115">
        <v>365</v>
      </c>
      <c r="F68" s="114">
        <v>406</v>
      </c>
      <c r="G68" s="114">
        <v>402</v>
      </c>
      <c r="H68" s="114">
        <v>402</v>
      </c>
      <c r="I68" s="140">
        <v>414</v>
      </c>
      <c r="J68" s="115">
        <v>-49</v>
      </c>
      <c r="K68" s="116">
        <v>-11.835748792270531</v>
      </c>
    </row>
    <row r="69" spans="1:11" ht="14.1" customHeight="1" x14ac:dyDescent="0.2">
      <c r="A69" s="306">
        <v>83</v>
      </c>
      <c r="B69" s="307" t="s">
        <v>304</v>
      </c>
      <c r="C69" s="308"/>
      <c r="D69" s="113">
        <v>2.9299380822223462</v>
      </c>
      <c r="E69" s="115">
        <v>2101</v>
      </c>
      <c r="F69" s="114">
        <v>2106</v>
      </c>
      <c r="G69" s="114">
        <v>2089</v>
      </c>
      <c r="H69" s="114">
        <v>2162</v>
      </c>
      <c r="I69" s="140">
        <v>2121</v>
      </c>
      <c r="J69" s="115">
        <v>-20</v>
      </c>
      <c r="K69" s="116">
        <v>-0.94295143800094294</v>
      </c>
    </row>
    <row r="70" spans="1:11" ht="14.1" customHeight="1" x14ac:dyDescent="0.2">
      <c r="A70" s="306" t="s">
        <v>305</v>
      </c>
      <c r="B70" s="307" t="s">
        <v>306</v>
      </c>
      <c r="C70" s="308"/>
      <c r="D70" s="113">
        <v>1.8198806269872261</v>
      </c>
      <c r="E70" s="115">
        <v>1305</v>
      </c>
      <c r="F70" s="114">
        <v>1298</v>
      </c>
      <c r="G70" s="114">
        <v>1240</v>
      </c>
      <c r="H70" s="114">
        <v>1309</v>
      </c>
      <c r="I70" s="140">
        <v>1278</v>
      </c>
      <c r="J70" s="115">
        <v>27</v>
      </c>
      <c r="K70" s="116">
        <v>2.112676056338028</v>
      </c>
    </row>
    <row r="71" spans="1:11" ht="14.1" customHeight="1" x14ac:dyDescent="0.2">
      <c r="A71" s="306"/>
      <c r="B71" s="307" t="s">
        <v>307</v>
      </c>
      <c r="C71" s="308"/>
      <c r="D71" s="113">
        <v>1.1351592569866682</v>
      </c>
      <c r="E71" s="115">
        <v>814</v>
      </c>
      <c r="F71" s="114">
        <v>792</v>
      </c>
      <c r="G71" s="114">
        <v>766</v>
      </c>
      <c r="H71" s="114">
        <v>813</v>
      </c>
      <c r="I71" s="140">
        <v>801</v>
      </c>
      <c r="J71" s="115">
        <v>13</v>
      </c>
      <c r="K71" s="116">
        <v>1.6229712858926342</v>
      </c>
    </row>
    <row r="72" spans="1:11" ht="14.1" customHeight="1" x14ac:dyDescent="0.2">
      <c r="A72" s="306">
        <v>84</v>
      </c>
      <c r="B72" s="307" t="s">
        <v>308</v>
      </c>
      <c r="C72" s="308"/>
      <c r="D72" s="113">
        <v>2.8922853795950241</v>
      </c>
      <c r="E72" s="115">
        <v>2074</v>
      </c>
      <c r="F72" s="114">
        <v>2265</v>
      </c>
      <c r="G72" s="114">
        <v>2035</v>
      </c>
      <c r="H72" s="114">
        <v>2266</v>
      </c>
      <c r="I72" s="140">
        <v>2073</v>
      </c>
      <c r="J72" s="115">
        <v>1</v>
      </c>
      <c r="K72" s="116">
        <v>4.8239266763145203E-2</v>
      </c>
    </row>
    <row r="73" spans="1:11" ht="14.1" customHeight="1" x14ac:dyDescent="0.2">
      <c r="A73" s="306" t="s">
        <v>309</v>
      </c>
      <c r="B73" s="307" t="s">
        <v>310</v>
      </c>
      <c r="C73" s="308"/>
      <c r="D73" s="113">
        <v>0.2259162157639315</v>
      </c>
      <c r="E73" s="115">
        <v>162</v>
      </c>
      <c r="F73" s="114">
        <v>170</v>
      </c>
      <c r="G73" s="114">
        <v>158</v>
      </c>
      <c r="H73" s="114">
        <v>189</v>
      </c>
      <c r="I73" s="140">
        <v>183</v>
      </c>
      <c r="J73" s="115">
        <v>-21</v>
      </c>
      <c r="K73" s="116">
        <v>-11.475409836065573</v>
      </c>
    </row>
    <row r="74" spans="1:11" ht="14.1" customHeight="1" x14ac:dyDescent="0.2">
      <c r="A74" s="306" t="s">
        <v>311</v>
      </c>
      <c r="B74" s="307" t="s">
        <v>312</v>
      </c>
      <c r="C74" s="308"/>
      <c r="D74" s="113">
        <v>7.2516316171138503E-2</v>
      </c>
      <c r="E74" s="115">
        <v>52</v>
      </c>
      <c r="F74" s="114">
        <v>50</v>
      </c>
      <c r="G74" s="114">
        <v>51</v>
      </c>
      <c r="H74" s="114">
        <v>53</v>
      </c>
      <c r="I74" s="140">
        <v>55</v>
      </c>
      <c r="J74" s="115">
        <v>-3</v>
      </c>
      <c r="K74" s="116">
        <v>-5.4545454545454541</v>
      </c>
    </row>
    <row r="75" spans="1:11" ht="14.1" customHeight="1" x14ac:dyDescent="0.2">
      <c r="A75" s="306" t="s">
        <v>313</v>
      </c>
      <c r="B75" s="307" t="s">
        <v>314</v>
      </c>
      <c r="C75" s="308"/>
      <c r="D75" s="113">
        <v>1.2076755731578066</v>
      </c>
      <c r="E75" s="115">
        <v>866</v>
      </c>
      <c r="F75" s="114">
        <v>1039</v>
      </c>
      <c r="G75" s="114">
        <v>826</v>
      </c>
      <c r="H75" s="114">
        <v>1034</v>
      </c>
      <c r="I75" s="140">
        <v>869</v>
      </c>
      <c r="J75" s="115">
        <v>-3</v>
      </c>
      <c r="K75" s="116">
        <v>-0.34522439585730724</v>
      </c>
    </row>
    <row r="76" spans="1:11" ht="14.1" customHeight="1" x14ac:dyDescent="0.2">
      <c r="A76" s="306">
        <v>91</v>
      </c>
      <c r="B76" s="307" t="s">
        <v>315</v>
      </c>
      <c r="C76" s="308"/>
      <c r="D76" s="113">
        <v>0.17431806771908295</v>
      </c>
      <c r="E76" s="115">
        <v>125</v>
      </c>
      <c r="F76" s="114">
        <v>122</v>
      </c>
      <c r="G76" s="114">
        <v>124</v>
      </c>
      <c r="H76" s="114">
        <v>130</v>
      </c>
      <c r="I76" s="140">
        <v>125</v>
      </c>
      <c r="J76" s="115">
        <v>0</v>
      </c>
      <c r="K76" s="116">
        <v>0</v>
      </c>
    </row>
    <row r="77" spans="1:11" ht="14.1" customHeight="1" x14ac:dyDescent="0.2">
      <c r="A77" s="306">
        <v>92</v>
      </c>
      <c r="B77" s="307" t="s">
        <v>316</v>
      </c>
      <c r="C77" s="308"/>
      <c r="D77" s="113">
        <v>0.40720700619177774</v>
      </c>
      <c r="E77" s="115">
        <v>292</v>
      </c>
      <c r="F77" s="114">
        <v>279</v>
      </c>
      <c r="G77" s="114">
        <v>280</v>
      </c>
      <c r="H77" s="114">
        <v>273</v>
      </c>
      <c r="I77" s="140">
        <v>283</v>
      </c>
      <c r="J77" s="115">
        <v>9</v>
      </c>
      <c r="K77" s="116">
        <v>3.1802120141342756</v>
      </c>
    </row>
    <row r="78" spans="1:11" ht="14.1" customHeight="1" x14ac:dyDescent="0.2">
      <c r="A78" s="306">
        <v>93</v>
      </c>
      <c r="B78" s="307" t="s">
        <v>317</v>
      </c>
      <c r="C78" s="308"/>
      <c r="D78" s="113">
        <v>9.0645395213923133E-2</v>
      </c>
      <c r="E78" s="115">
        <v>65</v>
      </c>
      <c r="F78" s="114">
        <v>60</v>
      </c>
      <c r="G78" s="114">
        <v>61</v>
      </c>
      <c r="H78" s="114">
        <v>61</v>
      </c>
      <c r="I78" s="140">
        <v>59</v>
      </c>
      <c r="J78" s="115">
        <v>6</v>
      </c>
      <c r="K78" s="116">
        <v>10.169491525423728</v>
      </c>
    </row>
    <row r="79" spans="1:11" ht="14.1" customHeight="1" x14ac:dyDescent="0.2">
      <c r="A79" s="306">
        <v>94</v>
      </c>
      <c r="B79" s="307" t="s">
        <v>318</v>
      </c>
      <c r="C79" s="308"/>
      <c r="D79" s="113">
        <v>0.89529759580521007</v>
      </c>
      <c r="E79" s="115">
        <v>642</v>
      </c>
      <c r="F79" s="114">
        <v>661</v>
      </c>
      <c r="G79" s="114">
        <v>700</v>
      </c>
      <c r="H79" s="114">
        <v>625</v>
      </c>
      <c r="I79" s="140">
        <v>629</v>
      </c>
      <c r="J79" s="115">
        <v>13</v>
      </c>
      <c r="K79" s="116">
        <v>2.066772655007949</v>
      </c>
    </row>
    <row r="80" spans="1:11" ht="14.1" customHeight="1" x14ac:dyDescent="0.2">
      <c r="A80" s="306" t="s">
        <v>319</v>
      </c>
      <c r="B80" s="307" t="s">
        <v>320</v>
      </c>
      <c r="C80" s="308"/>
      <c r="D80" s="113">
        <v>2.6496346293300607E-2</v>
      </c>
      <c r="E80" s="115">
        <v>19</v>
      </c>
      <c r="F80" s="114">
        <v>18</v>
      </c>
      <c r="G80" s="114">
        <v>14</v>
      </c>
      <c r="H80" s="114">
        <v>12</v>
      </c>
      <c r="I80" s="140">
        <v>12</v>
      </c>
      <c r="J80" s="115">
        <v>7</v>
      </c>
      <c r="K80" s="116">
        <v>58.333333333333336</v>
      </c>
    </row>
    <row r="81" spans="1:11" ht="14.1" customHeight="1" x14ac:dyDescent="0.2">
      <c r="A81" s="310" t="s">
        <v>321</v>
      </c>
      <c r="B81" s="311" t="s">
        <v>334</v>
      </c>
      <c r="C81" s="312"/>
      <c r="D81" s="125">
        <v>3.6327885312656885</v>
      </c>
      <c r="E81" s="143">
        <v>2605</v>
      </c>
      <c r="F81" s="144">
        <v>2712</v>
      </c>
      <c r="G81" s="144">
        <v>2646</v>
      </c>
      <c r="H81" s="144">
        <v>2726</v>
      </c>
      <c r="I81" s="145">
        <v>2615</v>
      </c>
      <c r="J81" s="143">
        <v>-10</v>
      </c>
      <c r="K81" s="146">
        <v>-0.38240917782026768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21364</v>
      </c>
      <c r="G12" s="535">
        <v>18597</v>
      </c>
      <c r="H12" s="535">
        <v>27296</v>
      </c>
      <c r="I12" s="535">
        <v>18349</v>
      </c>
      <c r="J12" s="536">
        <v>22140</v>
      </c>
      <c r="K12" s="537">
        <v>-776</v>
      </c>
      <c r="L12" s="348">
        <v>-3.5049683830171636</v>
      </c>
    </row>
    <row r="13" spans="1:17" s="110" customFormat="1" ht="15" customHeight="1" x14ac:dyDescent="0.2">
      <c r="A13" s="349" t="s">
        <v>345</v>
      </c>
      <c r="B13" s="350" t="s">
        <v>346</v>
      </c>
      <c r="C13" s="346"/>
      <c r="D13" s="346"/>
      <c r="E13" s="347"/>
      <c r="F13" s="535">
        <v>11676</v>
      </c>
      <c r="G13" s="535">
        <v>9674</v>
      </c>
      <c r="H13" s="535">
        <v>15031</v>
      </c>
      <c r="I13" s="535">
        <v>10574</v>
      </c>
      <c r="J13" s="536">
        <v>12773</v>
      </c>
      <c r="K13" s="537">
        <v>-1097</v>
      </c>
      <c r="L13" s="348">
        <v>-8.5884287168245521</v>
      </c>
    </row>
    <row r="14" spans="1:17" s="110" customFormat="1" ht="22.5" customHeight="1" x14ac:dyDescent="0.2">
      <c r="A14" s="349"/>
      <c r="B14" s="350" t="s">
        <v>347</v>
      </c>
      <c r="C14" s="346"/>
      <c r="D14" s="346"/>
      <c r="E14" s="347"/>
      <c r="F14" s="535">
        <v>9688</v>
      </c>
      <c r="G14" s="535">
        <v>8923</v>
      </c>
      <c r="H14" s="535">
        <v>12265</v>
      </c>
      <c r="I14" s="535">
        <v>7775</v>
      </c>
      <c r="J14" s="536">
        <v>9367</v>
      </c>
      <c r="K14" s="537">
        <v>321</v>
      </c>
      <c r="L14" s="348">
        <v>3.4269243087434611</v>
      </c>
    </row>
    <row r="15" spans="1:17" s="110" customFormat="1" ht="15" customHeight="1" x14ac:dyDescent="0.2">
      <c r="A15" s="349" t="s">
        <v>348</v>
      </c>
      <c r="B15" s="350" t="s">
        <v>108</v>
      </c>
      <c r="C15" s="346"/>
      <c r="D15" s="346"/>
      <c r="E15" s="347"/>
      <c r="F15" s="535">
        <v>5127</v>
      </c>
      <c r="G15" s="535">
        <v>4568</v>
      </c>
      <c r="H15" s="535">
        <v>11532</v>
      </c>
      <c r="I15" s="535">
        <v>4280</v>
      </c>
      <c r="J15" s="536">
        <v>5459</v>
      </c>
      <c r="K15" s="537">
        <v>-332</v>
      </c>
      <c r="L15" s="348">
        <v>-6.0816999450448801</v>
      </c>
    </row>
    <row r="16" spans="1:17" s="110" customFormat="1" ht="15" customHeight="1" x14ac:dyDescent="0.2">
      <c r="A16" s="349"/>
      <c r="B16" s="350" t="s">
        <v>109</v>
      </c>
      <c r="C16" s="346"/>
      <c r="D16" s="346"/>
      <c r="E16" s="347"/>
      <c r="F16" s="535">
        <v>14147</v>
      </c>
      <c r="G16" s="535">
        <v>12443</v>
      </c>
      <c r="H16" s="535">
        <v>14146</v>
      </c>
      <c r="I16" s="535">
        <v>12468</v>
      </c>
      <c r="J16" s="536">
        <v>14683</v>
      </c>
      <c r="K16" s="537">
        <v>-536</v>
      </c>
      <c r="L16" s="348">
        <v>-3.6504801471089015</v>
      </c>
    </row>
    <row r="17" spans="1:12" s="110" customFormat="1" ht="15" customHeight="1" x14ac:dyDescent="0.2">
      <c r="A17" s="349"/>
      <c r="B17" s="350" t="s">
        <v>110</v>
      </c>
      <c r="C17" s="346"/>
      <c r="D17" s="346"/>
      <c r="E17" s="347"/>
      <c r="F17" s="535">
        <v>1845</v>
      </c>
      <c r="G17" s="535">
        <v>1408</v>
      </c>
      <c r="H17" s="535">
        <v>1427</v>
      </c>
      <c r="I17" s="535">
        <v>1396</v>
      </c>
      <c r="J17" s="536">
        <v>1792</v>
      </c>
      <c r="K17" s="537">
        <v>53</v>
      </c>
      <c r="L17" s="348">
        <v>2.9575892857142856</v>
      </c>
    </row>
    <row r="18" spans="1:12" s="110" customFormat="1" ht="15" customHeight="1" x14ac:dyDescent="0.2">
      <c r="A18" s="349"/>
      <c r="B18" s="350" t="s">
        <v>111</v>
      </c>
      <c r="C18" s="346"/>
      <c r="D18" s="346"/>
      <c r="E18" s="347"/>
      <c r="F18" s="535">
        <v>245</v>
      </c>
      <c r="G18" s="535">
        <v>178</v>
      </c>
      <c r="H18" s="535">
        <v>191</v>
      </c>
      <c r="I18" s="535">
        <v>205</v>
      </c>
      <c r="J18" s="536">
        <v>206</v>
      </c>
      <c r="K18" s="537">
        <v>39</v>
      </c>
      <c r="L18" s="348">
        <v>18.932038834951456</v>
      </c>
    </row>
    <row r="19" spans="1:12" s="110" customFormat="1" ht="15" customHeight="1" x14ac:dyDescent="0.2">
      <c r="A19" s="118" t="s">
        <v>113</v>
      </c>
      <c r="B19" s="119" t="s">
        <v>181</v>
      </c>
      <c r="C19" s="346"/>
      <c r="D19" s="346"/>
      <c r="E19" s="347"/>
      <c r="F19" s="535">
        <v>13849</v>
      </c>
      <c r="G19" s="535">
        <v>11237</v>
      </c>
      <c r="H19" s="535">
        <v>19822</v>
      </c>
      <c r="I19" s="535">
        <v>11796</v>
      </c>
      <c r="J19" s="536">
        <v>14853</v>
      </c>
      <c r="K19" s="537">
        <v>-1004</v>
      </c>
      <c r="L19" s="348">
        <v>-6.7595771897933075</v>
      </c>
    </row>
    <row r="20" spans="1:12" s="110" customFormat="1" ht="15" customHeight="1" x14ac:dyDescent="0.2">
      <c r="A20" s="118"/>
      <c r="B20" s="119" t="s">
        <v>182</v>
      </c>
      <c r="C20" s="346"/>
      <c r="D20" s="346"/>
      <c r="E20" s="347"/>
      <c r="F20" s="535">
        <v>7515</v>
      </c>
      <c r="G20" s="535">
        <v>7360</v>
      </c>
      <c r="H20" s="535">
        <v>7474</v>
      </c>
      <c r="I20" s="535">
        <v>6553</v>
      </c>
      <c r="J20" s="536">
        <v>7287</v>
      </c>
      <c r="K20" s="537">
        <v>228</v>
      </c>
      <c r="L20" s="348">
        <v>3.1288596130094688</v>
      </c>
    </row>
    <row r="21" spans="1:12" s="110" customFormat="1" ht="15" customHeight="1" x14ac:dyDescent="0.2">
      <c r="A21" s="118" t="s">
        <v>113</v>
      </c>
      <c r="B21" s="119" t="s">
        <v>116</v>
      </c>
      <c r="C21" s="346"/>
      <c r="D21" s="346"/>
      <c r="E21" s="347"/>
      <c r="F21" s="535">
        <v>14329</v>
      </c>
      <c r="G21" s="535">
        <v>12516</v>
      </c>
      <c r="H21" s="535">
        <v>19234</v>
      </c>
      <c r="I21" s="535">
        <v>11850</v>
      </c>
      <c r="J21" s="536">
        <v>15197</v>
      </c>
      <c r="K21" s="537">
        <v>-868</v>
      </c>
      <c r="L21" s="348">
        <v>-5.7116536158452327</v>
      </c>
    </row>
    <row r="22" spans="1:12" s="110" customFormat="1" ht="15" customHeight="1" x14ac:dyDescent="0.2">
      <c r="A22" s="118"/>
      <c r="B22" s="119" t="s">
        <v>117</v>
      </c>
      <c r="C22" s="346"/>
      <c r="D22" s="346"/>
      <c r="E22" s="347"/>
      <c r="F22" s="535">
        <v>7014</v>
      </c>
      <c r="G22" s="535">
        <v>6069</v>
      </c>
      <c r="H22" s="535">
        <v>8044</v>
      </c>
      <c r="I22" s="535">
        <v>6487</v>
      </c>
      <c r="J22" s="536">
        <v>6934</v>
      </c>
      <c r="K22" s="537">
        <v>80</v>
      </c>
      <c r="L22" s="348">
        <v>1.1537352177675224</v>
      </c>
    </row>
    <row r="23" spans="1:12" s="110" customFormat="1" ht="15" customHeight="1" x14ac:dyDescent="0.2">
      <c r="A23" s="351" t="s">
        <v>348</v>
      </c>
      <c r="B23" s="352" t="s">
        <v>193</v>
      </c>
      <c r="C23" s="353"/>
      <c r="D23" s="353"/>
      <c r="E23" s="354"/>
      <c r="F23" s="538">
        <v>409</v>
      </c>
      <c r="G23" s="538">
        <v>674</v>
      </c>
      <c r="H23" s="538">
        <v>5327</v>
      </c>
      <c r="I23" s="538">
        <v>213</v>
      </c>
      <c r="J23" s="539">
        <v>597</v>
      </c>
      <c r="K23" s="540">
        <v>-188</v>
      </c>
      <c r="L23" s="355">
        <v>-31.490787269681743</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31.2</v>
      </c>
      <c r="G25" s="541">
        <v>37.700000000000003</v>
      </c>
      <c r="H25" s="541">
        <v>39</v>
      </c>
      <c r="I25" s="541">
        <v>36.6</v>
      </c>
      <c r="J25" s="541">
        <v>32.4</v>
      </c>
      <c r="K25" s="542" t="s">
        <v>350</v>
      </c>
      <c r="L25" s="363">
        <v>-1.1999999999999993</v>
      </c>
    </row>
    <row r="26" spans="1:12" s="110" customFormat="1" ht="15" customHeight="1" x14ac:dyDescent="0.2">
      <c r="A26" s="364" t="s">
        <v>105</v>
      </c>
      <c r="B26" s="365" t="s">
        <v>346</v>
      </c>
      <c r="C26" s="361"/>
      <c r="D26" s="361"/>
      <c r="E26" s="362"/>
      <c r="F26" s="541">
        <v>28.5</v>
      </c>
      <c r="G26" s="541">
        <v>34.1</v>
      </c>
      <c r="H26" s="541">
        <v>34.700000000000003</v>
      </c>
      <c r="I26" s="541">
        <v>33</v>
      </c>
      <c r="J26" s="543">
        <v>29.3</v>
      </c>
      <c r="K26" s="542" t="s">
        <v>350</v>
      </c>
      <c r="L26" s="363">
        <v>-0.80000000000000071</v>
      </c>
    </row>
    <row r="27" spans="1:12" s="110" customFormat="1" ht="15" customHeight="1" x14ac:dyDescent="0.2">
      <c r="A27" s="364"/>
      <c r="B27" s="365" t="s">
        <v>347</v>
      </c>
      <c r="C27" s="361"/>
      <c r="D27" s="361"/>
      <c r="E27" s="362"/>
      <c r="F27" s="541">
        <v>34.5</v>
      </c>
      <c r="G27" s="541">
        <v>41.7</v>
      </c>
      <c r="H27" s="541">
        <v>44.3</v>
      </c>
      <c r="I27" s="541">
        <v>41.6</v>
      </c>
      <c r="J27" s="541">
        <v>36.799999999999997</v>
      </c>
      <c r="K27" s="542" t="s">
        <v>350</v>
      </c>
      <c r="L27" s="363">
        <v>-2.2999999999999972</v>
      </c>
    </row>
    <row r="28" spans="1:12" s="110" customFormat="1" ht="15" customHeight="1" x14ac:dyDescent="0.2">
      <c r="A28" s="364" t="s">
        <v>113</v>
      </c>
      <c r="B28" s="365" t="s">
        <v>108</v>
      </c>
      <c r="C28" s="361"/>
      <c r="D28" s="361"/>
      <c r="E28" s="362"/>
      <c r="F28" s="541">
        <v>40.799999999999997</v>
      </c>
      <c r="G28" s="541">
        <v>49</v>
      </c>
      <c r="H28" s="541">
        <v>45.4</v>
      </c>
      <c r="I28" s="541">
        <v>47.1</v>
      </c>
      <c r="J28" s="541">
        <v>43</v>
      </c>
      <c r="K28" s="542" t="s">
        <v>350</v>
      </c>
      <c r="L28" s="363">
        <v>-2.2000000000000028</v>
      </c>
    </row>
    <row r="29" spans="1:12" s="110" customFormat="1" ht="11.25" x14ac:dyDescent="0.2">
      <c r="A29" s="364"/>
      <c r="B29" s="365" t="s">
        <v>109</v>
      </c>
      <c r="C29" s="361"/>
      <c r="D29" s="361"/>
      <c r="E29" s="362"/>
      <c r="F29" s="541">
        <v>28.6</v>
      </c>
      <c r="G29" s="541">
        <v>34.799999999999997</v>
      </c>
      <c r="H29" s="541">
        <v>36.200000000000003</v>
      </c>
      <c r="I29" s="541">
        <v>33.799999999999997</v>
      </c>
      <c r="J29" s="543">
        <v>29.7</v>
      </c>
      <c r="K29" s="542" t="s">
        <v>350</v>
      </c>
      <c r="L29" s="363">
        <v>-1.0999999999999979</v>
      </c>
    </row>
    <row r="30" spans="1:12" s="110" customFormat="1" ht="15" customHeight="1" x14ac:dyDescent="0.2">
      <c r="A30" s="364"/>
      <c r="B30" s="365" t="s">
        <v>110</v>
      </c>
      <c r="C30" s="361"/>
      <c r="D30" s="361"/>
      <c r="E30" s="362"/>
      <c r="F30" s="541">
        <v>26.3</v>
      </c>
      <c r="G30" s="541">
        <v>31.7</v>
      </c>
      <c r="H30" s="541">
        <v>37.5</v>
      </c>
      <c r="I30" s="541">
        <v>30.5</v>
      </c>
      <c r="J30" s="541">
        <v>24.9</v>
      </c>
      <c r="K30" s="542" t="s">
        <v>350</v>
      </c>
      <c r="L30" s="363">
        <v>1.4000000000000021</v>
      </c>
    </row>
    <row r="31" spans="1:12" s="110" customFormat="1" ht="15" customHeight="1" x14ac:dyDescent="0.2">
      <c r="A31" s="364"/>
      <c r="B31" s="365" t="s">
        <v>111</v>
      </c>
      <c r="C31" s="361"/>
      <c r="D31" s="361"/>
      <c r="E31" s="362"/>
      <c r="F31" s="541">
        <v>33.5</v>
      </c>
      <c r="G31" s="541">
        <v>46.6</v>
      </c>
      <c r="H31" s="541">
        <v>48.2</v>
      </c>
      <c r="I31" s="541">
        <v>42</v>
      </c>
      <c r="J31" s="541">
        <v>39.299999999999997</v>
      </c>
      <c r="K31" s="542" t="s">
        <v>350</v>
      </c>
      <c r="L31" s="363">
        <v>-5.7999999999999972</v>
      </c>
    </row>
    <row r="32" spans="1:12" s="110" customFormat="1" ht="15" customHeight="1" x14ac:dyDescent="0.2">
      <c r="A32" s="366" t="s">
        <v>113</v>
      </c>
      <c r="B32" s="367" t="s">
        <v>181</v>
      </c>
      <c r="C32" s="361"/>
      <c r="D32" s="361"/>
      <c r="E32" s="362"/>
      <c r="F32" s="541">
        <v>27.5</v>
      </c>
      <c r="G32" s="541">
        <v>31.3</v>
      </c>
      <c r="H32" s="541">
        <v>34.700000000000003</v>
      </c>
      <c r="I32" s="541">
        <v>31.5</v>
      </c>
      <c r="J32" s="543">
        <v>27</v>
      </c>
      <c r="K32" s="542" t="s">
        <v>350</v>
      </c>
      <c r="L32" s="363">
        <v>0.5</v>
      </c>
    </row>
    <row r="33" spans="1:12" s="110" customFormat="1" ht="15" customHeight="1" x14ac:dyDescent="0.2">
      <c r="A33" s="366"/>
      <c r="B33" s="367" t="s">
        <v>182</v>
      </c>
      <c r="C33" s="361"/>
      <c r="D33" s="361"/>
      <c r="E33" s="362"/>
      <c r="F33" s="541">
        <v>37.9</v>
      </c>
      <c r="G33" s="541">
        <v>47</v>
      </c>
      <c r="H33" s="541">
        <v>47.1</v>
      </c>
      <c r="I33" s="541">
        <v>45.6</v>
      </c>
      <c r="J33" s="541">
        <v>43</v>
      </c>
      <c r="K33" s="542" t="s">
        <v>350</v>
      </c>
      <c r="L33" s="363">
        <v>-5.1000000000000014</v>
      </c>
    </row>
    <row r="34" spans="1:12" s="368" customFormat="1" ht="15" customHeight="1" x14ac:dyDescent="0.2">
      <c r="A34" s="366" t="s">
        <v>113</v>
      </c>
      <c r="B34" s="367" t="s">
        <v>116</v>
      </c>
      <c r="C34" s="361"/>
      <c r="D34" s="361"/>
      <c r="E34" s="362"/>
      <c r="F34" s="541">
        <v>30</v>
      </c>
      <c r="G34" s="541">
        <v>35.1</v>
      </c>
      <c r="H34" s="541">
        <v>38.299999999999997</v>
      </c>
      <c r="I34" s="541">
        <v>35.6</v>
      </c>
      <c r="J34" s="541">
        <v>31.7</v>
      </c>
      <c r="K34" s="542" t="s">
        <v>350</v>
      </c>
      <c r="L34" s="363">
        <v>-1.6999999999999993</v>
      </c>
    </row>
    <row r="35" spans="1:12" s="368" customFormat="1" ht="11.25" x14ac:dyDescent="0.2">
      <c r="A35" s="369"/>
      <c r="B35" s="370" t="s">
        <v>117</v>
      </c>
      <c r="C35" s="371"/>
      <c r="D35" s="371"/>
      <c r="E35" s="372"/>
      <c r="F35" s="544">
        <v>33.6</v>
      </c>
      <c r="G35" s="544">
        <v>43</v>
      </c>
      <c r="H35" s="544">
        <v>40.4</v>
      </c>
      <c r="I35" s="544">
        <v>38.5</v>
      </c>
      <c r="J35" s="545">
        <v>34</v>
      </c>
      <c r="K35" s="546" t="s">
        <v>350</v>
      </c>
      <c r="L35" s="373">
        <v>-0.39999999999999858</v>
      </c>
    </row>
    <row r="36" spans="1:12" s="368" customFormat="1" ht="15.95" customHeight="1" x14ac:dyDescent="0.2">
      <c r="A36" s="374" t="s">
        <v>351</v>
      </c>
      <c r="B36" s="375"/>
      <c r="C36" s="376"/>
      <c r="D36" s="375"/>
      <c r="E36" s="377"/>
      <c r="F36" s="547">
        <v>20837</v>
      </c>
      <c r="G36" s="547">
        <v>17756</v>
      </c>
      <c r="H36" s="547">
        <v>21180</v>
      </c>
      <c r="I36" s="547">
        <v>18031</v>
      </c>
      <c r="J36" s="547">
        <v>21411</v>
      </c>
      <c r="K36" s="548">
        <v>-574</v>
      </c>
      <c r="L36" s="379">
        <v>-2.680864975946943</v>
      </c>
    </row>
    <row r="37" spans="1:12" s="368" customFormat="1" ht="15.95" customHeight="1" x14ac:dyDescent="0.2">
      <c r="A37" s="380"/>
      <c r="B37" s="381" t="s">
        <v>113</v>
      </c>
      <c r="C37" s="381" t="s">
        <v>352</v>
      </c>
      <c r="D37" s="381"/>
      <c r="E37" s="382"/>
      <c r="F37" s="547">
        <v>6504</v>
      </c>
      <c r="G37" s="547">
        <v>6699</v>
      </c>
      <c r="H37" s="547">
        <v>8258</v>
      </c>
      <c r="I37" s="547">
        <v>6604</v>
      </c>
      <c r="J37" s="547">
        <v>6944</v>
      </c>
      <c r="K37" s="548">
        <v>-440</v>
      </c>
      <c r="L37" s="379">
        <v>-6.3364055299539173</v>
      </c>
    </row>
    <row r="38" spans="1:12" s="368" customFormat="1" ht="15.95" customHeight="1" x14ac:dyDescent="0.2">
      <c r="A38" s="380"/>
      <c r="B38" s="383" t="s">
        <v>105</v>
      </c>
      <c r="C38" s="383" t="s">
        <v>106</v>
      </c>
      <c r="D38" s="384"/>
      <c r="E38" s="382"/>
      <c r="F38" s="547">
        <v>11432</v>
      </c>
      <c r="G38" s="547">
        <v>9320</v>
      </c>
      <c r="H38" s="547">
        <v>11747</v>
      </c>
      <c r="I38" s="547">
        <v>10439</v>
      </c>
      <c r="J38" s="549">
        <v>12456</v>
      </c>
      <c r="K38" s="548">
        <v>-1024</v>
      </c>
      <c r="L38" s="379">
        <v>-8.2209377007064877</v>
      </c>
    </row>
    <row r="39" spans="1:12" s="368" customFormat="1" ht="15.95" customHeight="1" x14ac:dyDescent="0.2">
      <c r="A39" s="380"/>
      <c r="B39" s="384"/>
      <c r="C39" s="381" t="s">
        <v>353</v>
      </c>
      <c r="D39" s="384"/>
      <c r="E39" s="382"/>
      <c r="F39" s="547">
        <v>3255</v>
      </c>
      <c r="G39" s="547">
        <v>3179</v>
      </c>
      <c r="H39" s="547">
        <v>4077</v>
      </c>
      <c r="I39" s="547">
        <v>3446</v>
      </c>
      <c r="J39" s="547">
        <v>3645</v>
      </c>
      <c r="K39" s="548">
        <v>-390</v>
      </c>
      <c r="L39" s="379">
        <v>-10.699588477366255</v>
      </c>
    </row>
    <row r="40" spans="1:12" s="368" customFormat="1" ht="15.95" customHeight="1" x14ac:dyDescent="0.2">
      <c r="A40" s="380"/>
      <c r="B40" s="383"/>
      <c r="C40" s="383" t="s">
        <v>107</v>
      </c>
      <c r="D40" s="384"/>
      <c r="E40" s="382"/>
      <c r="F40" s="547">
        <v>9405</v>
      </c>
      <c r="G40" s="547">
        <v>8436</v>
      </c>
      <c r="H40" s="547">
        <v>9433</v>
      </c>
      <c r="I40" s="547">
        <v>7592</v>
      </c>
      <c r="J40" s="547">
        <v>8955</v>
      </c>
      <c r="K40" s="548">
        <v>450</v>
      </c>
      <c r="L40" s="379">
        <v>5.025125628140704</v>
      </c>
    </row>
    <row r="41" spans="1:12" s="368" customFormat="1" ht="24" customHeight="1" x14ac:dyDescent="0.2">
      <c r="A41" s="380"/>
      <c r="B41" s="384"/>
      <c r="C41" s="381" t="s">
        <v>353</v>
      </c>
      <c r="D41" s="384"/>
      <c r="E41" s="382"/>
      <c r="F41" s="547">
        <v>3249</v>
      </c>
      <c r="G41" s="547">
        <v>3520</v>
      </c>
      <c r="H41" s="547">
        <v>4181</v>
      </c>
      <c r="I41" s="547">
        <v>3158</v>
      </c>
      <c r="J41" s="549">
        <v>3299</v>
      </c>
      <c r="K41" s="548">
        <v>-50</v>
      </c>
      <c r="L41" s="379">
        <v>-1.515610791148833</v>
      </c>
    </row>
    <row r="42" spans="1:12" s="110" customFormat="1" ht="15" customHeight="1" x14ac:dyDescent="0.2">
      <c r="A42" s="380"/>
      <c r="B42" s="383" t="s">
        <v>113</v>
      </c>
      <c r="C42" s="383" t="s">
        <v>354</v>
      </c>
      <c r="D42" s="384"/>
      <c r="E42" s="382"/>
      <c r="F42" s="547">
        <v>4695</v>
      </c>
      <c r="G42" s="547">
        <v>3862</v>
      </c>
      <c r="H42" s="547">
        <v>5933</v>
      </c>
      <c r="I42" s="547">
        <v>4021</v>
      </c>
      <c r="J42" s="547">
        <v>4850</v>
      </c>
      <c r="K42" s="548">
        <v>-155</v>
      </c>
      <c r="L42" s="379">
        <v>-3.195876288659794</v>
      </c>
    </row>
    <row r="43" spans="1:12" s="110" customFormat="1" ht="15" customHeight="1" x14ac:dyDescent="0.2">
      <c r="A43" s="380"/>
      <c r="B43" s="384"/>
      <c r="C43" s="381" t="s">
        <v>353</v>
      </c>
      <c r="D43" s="384"/>
      <c r="E43" s="382"/>
      <c r="F43" s="547">
        <v>1917</v>
      </c>
      <c r="G43" s="547">
        <v>1892</v>
      </c>
      <c r="H43" s="547">
        <v>2693</v>
      </c>
      <c r="I43" s="547">
        <v>1894</v>
      </c>
      <c r="J43" s="547">
        <v>2086</v>
      </c>
      <c r="K43" s="548">
        <v>-169</v>
      </c>
      <c r="L43" s="379">
        <v>-8.1016299137104504</v>
      </c>
    </row>
    <row r="44" spans="1:12" s="110" customFormat="1" ht="15" customHeight="1" x14ac:dyDescent="0.2">
      <c r="A44" s="380"/>
      <c r="B44" s="383"/>
      <c r="C44" s="365" t="s">
        <v>109</v>
      </c>
      <c r="D44" s="384"/>
      <c r="E44" s="382"/>
      <c r="F44" s="547">
        <v>14052</v>
      </c>
      <c r="G44" s="547">
        <v>12313</v>
      </c>
      <c r="H44" s="547">
        <v>13634</v>
      </c>
      <c r="I44" s="547">
        <v>12412</v>
      </c>
      <c r="J44" s="549">
        <v>14569</v>
      </c>
      <c r="K44" s="548">
        <v>-517</v>
      </c>
      <c r="L44" s="379">
        <v>-3.5486306541286292</v>
      </c>
    </row>
    <row r="45" spans="1:12" s="110" customFormat="1" ht="15" customHeight="1" x14ac:dyDescent="0.2">
      <c r="A45" s="380"/>
      <c r="B45" s="384"/>
      <c r="C45" s="381" t="s">
        <v>353</v>
      </c>
      <c r="D45" s="384"/>
      <c r="E45" s="382"/>
      <c r="F45" s="547">
        <v>4019</v>
      </c>
      <c r="G45" s="547">
        <v>4279</v>
      </c>
      <c r="H45" s="547">
        <v>4940</v>
      </c>
      <c r="I45" s="547">
        <v>4199</v>
      </c>
      <c r="J45" s="547">
        <v>4332</v>
      </c>
      <c r="K45" s="548">
        <v>-313</v>
      </c>
      <c r="L45" s="379">
        <v>-7.225300092336103</v>
      </c>
    </row>
    <row r="46" spans="1:12" s="110" customFormat="1" ht="15" customHeight="1" x14ac:dyDescent="0.2">
      <c r="A46" s="380"/>
      <c r="B46" s="383"/>
      <c r="C46" s="365" t="s">
        <v>110</v>
      </c>
      <c r="D46" s="384"/>
      <c r="E46" s="382"/>
      <c r="F46" s="547">
        <v>1845</v>
      </c>
      <c r="G46" s="547">
        <v>1403</v>
      </c>
      <c r="H46" s="547">
        <v>1422</v>
      </c>
      <c r="I46" s="547">
        <v>1393</v>
      </c>
      <c r="J46" s="547">
        <v>1786</v>
      </c>
      <c r="K46" s="548">
        <v>59</v>
      </c>
      <c r="L46" s="379">
        <v>3.3034714445688689</v>
      </c>
    </row>
    <row r="47" spans="1:12" s="110" customFormat="1" ht="15" customHeight="1" x14ac:dyDescent="0.2">
      <c r="A47" s="380"/>
      <c r="B47" s="384"/>
      <c r="C47" s="381" t="s">
        <v>353</v>
      </c>
      <c r="D47" s="384"/>
      <c r="E47" s="382"/>
      <c r="F47" s="547">
        <v>486</v>
      </c>
      <c r="G47" s="547">
        <v>445</v>
      </c>
      <c r="H47" s="547">
        <v>533</v>
      </c>
      <c r="I47" s="547">
        <v>425</v>
      </c>
      <c r="J47" s="549">
        <v>445</v>
      </c>
      <c r="K47" s="548">
        <v>41</v>
      </c>
      <c r="L47" s="379">
        <v>9.213483146067416</v>
      </c>
    </row>
    <row r="48" spans="1:12" s="110" customFormat="1" ht="15" customHeight="1" x14ac:dyDescent="0.2">
      <c r="A48" s="380"/>
      <c r="B48" s="384"/>
      <c r="C48" s="365" t="s">
        <v>111</v>
      </c>
      <c r="D48" s="385"/>
      <c r="E48" s="386"/>
      <c r="F48" s="547">
        <v>245</v>
      </c>
      <c r="G48" s="547">
        <v>178</v>
      </c>
      <c r="H48" s="547">
        <v>191</v>
      </c>
      <c r="I48" s="547">
        <v>205</v>
      </c>
      <c r="J48" s="547">
        <v>206</v>
      </c>
      <c r="K48" s="548">
        <v>39</v>
      </c>
      <c r="L48" s="379">
        <v>18.932038834951456</v>
      </c>
    </row>
    <row r="49" spans="1:12" s="110" customFormat="1" ht="15" customHeight="1" x14ac:dyDescent="0.2">
      <c r="A49" s="380"/>
      <c r="B49" s="384"/>
      <c r="C49" s="381" t="s">
        <v>353</v>
      </c>
      <c r="D49" s="384"/>
      <c r="E49" s="382"/>
      <c r="F49" s="547">
        <v>82</v>
      </c>
      <c r="G49" s="547">
        <v>83</v>
      </c>
      <c r="H49" s="547">
        <v>92</v>
      </c>
      <c r="I49" s="547">
        <v>86</v>
      </c>
      <c r="J49" s="547">
        <v>81</v>
      </c>
      <c r="K49" s="548">
        <v>1</v>
      </c>
      <c r="L49" s="379">
        <v>1.2345679012345678</v>
      </c>
    </row>
    <row r="50" spans="1:12" s="110" customFormat="1" ht="15" customHeight="1" x14ac:dyDescent="0.2">
      <c r="A50" s="380"/>
      <c r="B50" s="383" t="s">
        <v>113</v>
      </c>
      <c r="C50" s="381" t="s">
        <v>181</v>
      </c>
      <c r="D50" s="384"/>
      <c r="E50" s="382"/>
      <c r="F50" s="547">
        <v>13351</v>
      </c>
      <c r="G50" s="547">
        <v>10455</v>
      </c>
      <c r="H50" s="547">
        <v>13907</v>
      </c>
      <c r="I50" s="547">
        <v>11510</v>
      </c>
      <c r="J50" s="549">
        <v>14166</v>
      </c>
      <c r="K50" s="548">
        <v>-815</v>
      </c>
      <c r="L50" s="379">
        <v>-5.7532119158548634</v>
      </c>
    </row>
    <row r="51" spans="1:12" s="110" customFormat="1" ht="15" customHeight="1" x14ac:dyDescent="0.2">
      <c r="A51" s="380"/>
      <c r="B51" s="384"/>
      <c r="C51" s="381" t="s">
        <v>353</v>
      </c>
      <c r="D51" s="384"/>
      <c r="E51" s="382"/>
      <c r="F51" s="547">
        <v>3669</v>
      </c>
      <c r="G51" s="547">
        <v>3269</v>
      </c>
      <c r="H51" s="547">
        <v>4830</v>
      </c>
      <c r="I51" s="547">
        <v>3628</v>
      </c>
      <c r="J51" s="547">
        <v>3826</v>
      </c>
      <c r="K51" s="548">
        <v>-157</v>
      </c>
      <c r="L51" s="379">
        <v>-4.1035023523261893</v>
      </c>
    </row>
    <row r="52" spans="1:12" s="110" customFormat="1" ht="15" customHeight="1" x14ac:dyDescent="0.2">
      <c r="A52" s="380"/>
      <c r="B52" s="383"/>
      <c r="C52" s="381" t="s">
        <v>182</v>
      </c>
      <c r="D52" s="384"/>
      <c r="E52" s="382"/>
      <c r="F52" s="547">
        <v>7486</v>
      </c>
      <c r="G52" s="547">
        <v>7301</v>
      </c>
      <c r="H52" s="547">
        <v>7273</v>
      </c>
      <c r="I52" s="547">
        <v>6521</v>
      </c>
      <c r="J52" s="547">
        <v>7245</v>
      </c>
      <c r="K52" s="548">
        <v>241</v>
      </c>
      <c r="L52" s="379">
        <v>3.3264320220841959</v>
      </c>
    </row>
    <row r="53" spans="1:12" s="269" customFormat="1" ht="11.25" customHeight="1" x14ac:dyDescent="0.2">
      <c r="A53" s="380"/>
      <c r="B53" s="384"/>
      <c r="C53" s="381" t="s">
        <v>353</v>
      </c>
      <c r="D53" s="384"/>
      <c r="E53" s="382"/>
      <c r="F53" s="547">
        <v>2835</v>
      </c>
      <c r="G53" s="547">
        <v>3430</v>
      </c>
      <c r="H53" s="547">
        <v>3428</v>
      </c>
      <c r="I53" s="547">
        <v>2976</v>
      </c>
      <c r="J53" s="549">
        <v>3118</v>
      </c>
      <c r="K53" s="548">
        <v>-283</v>
      </c>
      <c r="L53" s="379">
        <v>-9.0763309813983319</v>
      </c>
    </row>
    <row r="54" spans="1:12" s="151" customFormat="1" ht="12.75" customHeight="1" x14ac:dyDescent="0.2">
      <c r="A54" s="380"/>
      <c r="B54" s="383" t="s">
        <v>113</v>
      </c>
      <c r="C54" s="383" t="s">
        <v>116</v>
      </c>
      <c r="D54" s="384"/>
      <c r="E54" s="382"/>
      <c r="F54" s="547">
        <v>13915</v>
      </c>
      <c r="G54" s="547">
        <v>11816</v>
      </c>
      <c r="H54" s="547">
        <v>14068</v>
      </c>
      <c r="I54" s="547">
        <v>11596</v>
      </c>
      <c r="J54" s="547">
        <v>14571</v>
      </c>
      <c r="K54" s="548">
        <v>-656</v>
      </c>
      <c r="L54" s="379">
        <v>-4.5020931988195727</v>
      </c>
    </row>
    <row r="55" spans="1:12" ht="11.25" x14ac:dyDescent="0.2">
      <c r="A55" s="380"/>
      <c r="B55" s="384"/>
      <c r="C55" s="381" t="s">
        <v>353</v>
      </c>
      <c r="D55" s="384"/>
      <c r="E55" s="382"/>
      <c r="F55" s="547">
        <v>4180</v>
      </c>
      <c r="G55" s="547">
        <v>4145</v>
      </c>
      <c r="H55" s="547">
        <v>5383</v>
      </c>
      <c r="I55" s="547">
        <v>4127</v>
      </c>
      <c r="J55" s="547">
        <v>4619</v>
      </c>
      <c r="K55" s="548">
        <v>-439</v>
      </c>
      <c r="L55" s="379">
        <v>-9.5042216930071444</v>
      </c>
    </row>
    <row r="56" spans="1:12" ht="14.25" customHeight="1" x14ac:dyDescent="0.2">
      <c r="A56" s="380"/>
      <c r="B56" s="384"/>
      <c r="C56" s="383" t="s">
        <v>117</v>
      </c>
      <c r="D56" s="384"/>
      <c r="E56" s="382"/>
      <c r="F56" s="547">
        <v>6902</v>
      </c>
      <c r="G56" s="547">
        <v>5928</v>
      </c>
      <c r="H56" s="547">
        <v>7097</v>
      </c>
      <c r="I56" s="547">
        <v>6423</v>
      </c>
      <c r="J56" s="547">
        <v>6831</v>
      </c>
      <c r="K56" s="548">
        <v>71</v>
      </c>
      <c r="L56" s="379">
        <v>1.0393793002488654</v>
      </c>
    </row>
    <row r="57" spans="1:12" ht="18.75" customHeight="1" x14ac:dyDescent="0.2">
      <c r="A57" s="387"/>
      <c r="B57" s="388"/>
      <c r="C57" s="389" t="s">
        <v>353</v>
      </c>
      <c r="D57" s="388"/>
      <c r="E57" s="390"/>
      <c r="F57" s="550">
        <v>2322</v>
      </c>
      <c r="G57" s="551">
        <v>2550</v>
      </c>
      <c r="H57" s="551">
        <v>2868</v>
      </c>
      <c r="I57" s="551">
        <v>2474</v>
      </c>
      <c r="J57" s="551">
        <v>2322</v>
      </c>
      <c r="K57" s="552">
        <f t="shared" ref="K57" si="0">IF(OR(F57=".",J57=".")=TRUE,".",IF(OR(F57="*",J57="*")=TRUE,"*",IF(AND(F57="-",J57="-")=TRUE,"-",IF(AND(ISNUMBER(J57),ISNUMBER(F57))=TRUE,IF(F57-J57=0,0,F57-J57),IF(ISNUMBER(F57)=TRUE,F57,-J57)))))</f>
        <v>0</v>
      </c>
      <c r="L57" s="391">
        <f t="shared" ref="L57" si="1">IF(K57 =".",".",IF(K57 ="*","*",IF(K57="-","-",IF(K57=0,0,IF(OR(J57="-",J57=".",F57="-",F57=".")=TRUE,"X",IF(J57=0,"0,0",IF(ABS(K57*100/J57)&gt;250,".X",(K57*100/J57))))))))</f>
        <v>0</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21364</v>
      </c>
      <c r="E11" s="114">
        <v>18597</v>
      </c>
      <c r="F11" s="114">
        <v>27296</v>
      </c>
      <c r="G11" s="114">
        <v>18349</v>
      </c>
      <c r="H11" s="140">
        <v>22140</v>
      </c>
      <c r="I11" s="115">
        <v>-776</v>
      </c>
      <c r="J11" s="116">
        <v>-3.5049683830171636</v>
      </c>
    </row>
    <row r="12" spans="1:15" s="110" customFormat="1" ht="24.95" customHeight="1" x14ac:dyDescent="0.2">
      <c r="A12" s="193" t="s">
        <v>132</v>
      </c>
      <c r="B12" s="194" t="s">
        <v>133</v>
      </c>
      <c r="C12" s="113">
        <v>1.0391312488298072</v>
      </c>
      <c r="D12" s="115">
        <v>222</v>
      </c>
      <c r="E12" s="114">
        <v>140</v>
      </c>
      <c r="F12" s="114">
        <v>283</v>
      </c>
      <c r="G12" s="114">
        <v>271</v>
      </c>
      <c r="H12" s="140">
        <v>253</v>
      </c>
      <c r="I12" s="115">
        <v>-31</v>
      </c>
      <c r="J12" s="116">
        <v>-12.252964426877471</v>
      </c>
    </row>
    <row r="13" spans="1:15" s="110" customFormat="1" ht="24.95" customHeight="1" x14ac:dyDescent="0.2">
      <c r="A13" s="193" t="s">
        <v>134</v>
      </c>
      <c r="B13" s="199" t="s">
        <v>214</v>
      </c>
      <c r="C13" s="113">
        <v>0.62254259501965925</v>
      </c>
      <c r="D13" s="115">
        <v>133</v>
      </c>
      <c r="E13" s="114">
        <v>135</v>
      </c>
      <c r="F13" s="114">
        <v>217</v>
      </c>
      <c r="G13" s="114">
        <v>90</v>
      </c>
      <c r="H13" s="140">
        <v>373</v>
      </c>
      <c r="I13" s="115">
        <v>-240</v>
      </c>
      <c r="J13" s="116">
        <v>-64.343163538873995</v>
      </c>
    </row>
    <row r="14" spans="1:15" s="287" customFormat="1" ht="24.95" customHeight="1" x14ac:dyDescent="0.2">
      <c r="A14" s="193" t="s">
        <v>215</v>
      </c>
      <c r="B14" s="199" t="s">
        <v>137</v>
      </c>
      <c r="C14" s="113">
        <v>12.09043250327654</v>
      </c>
      <c r="D14" s="115">
        <v>2583</v>
      </c>
      <c r="E14" s="114">
        <v>1703</v>
      </c>
      <c r="F14" s="114">
        <v>3616</v>
      </c>
      <c r="G14" s="114">
        <v>2159</v>
      </c>
      <c r="H14" s="140">
        <v>3022</v>
      </c>
      <c r="I14" s="115">
        <v>-439</v>
      </c>
      <c r="J14" s="116">
        <v>-14.526803441429516</v>
      </c>
      <c r="K14" s="110"/>
      <c r="L14" s="110"/>
      <c r="M14" s="110"/>
      <c r="N14" s="110"/>
      <c r="O14" s="110"/>
    </row>
    <row r="15" spans="1:15" s="110" customFormat="1" ht="24.95" customHeight="1" x14ac:dyDescent="0.2">
      <c r="A15" s="193" t="s">
        <v>216</v>
      </c>
      <c r="B15" s="199" t="s">
        <v>217</v>
      </c>
      <c r="C15" s="113">
        <v>3.0190975472757913</v>
      </c>
      <c r="D15" s="115">
        <v>645</v>
      </c>
      <c r="E15" s="114">
        <v>494</v>
      </c>
      <c r="F15" s="114">
        <v>1008</v>
      </c>
      <c r="G15" s="114">
        <v>595</v>
      </c>
      <c r="H15" s="140">
        <v>819</v>
      </c>
      <c r="I15" s="115">
        <v>-174</v>
      </c>
      <c r="J15" s="116">
        <v>-21.245421245421245</v>
      </c>
    </row>
    <row r="16" spans="1:15" s="287" customFormat="1" ht="24.95" customHeight="1" x14ac:dyDescent="0.2">
      <c r="A16" s="193" t="s">
        <v>218</v>
      </c>
      <c r="B16" s="199" t="s">
        <v>141</v>
      </c>
      <c r="C16" s="113">
        <v>7.1522186856393937</v>
      </c>
      <c r="D16" s="115">
        <v>1528</v>
      </c>
      <c r="E16" s="114">
        <v>952</v>
      </c>
      <c r="F16" s="114">
        <v>2115</v>
      </c>
      <c r="G16" s="114">
        <v>1215</v>
      </c>
      <c r="H16" s="140">
        <v>1755</v>
      </c>
      <c r="I16" s="115">
        <v>-227</v>
      </c>
      <c r="J16" s="116">
        <v>-12.934472934472934</v>
      </c>
      <c r="K16" s="110"/>
      <c r="L16" s="110"/>
      <c r="M16" s="110"/>
      <c r="N16" s="110"/>
      <c r="O16" s="110"/>
    </row>
    <row r="17" spans="1:15" s="110" customFormat="1" ht="24.95" customHeight="1" x14ac:dyDescent="0.2">
      <c r="A17" s="193" t="s">
        <v>142</v>
      </c>
      <c r="B17" s="199" t="s">
        <v>220</v>
      </c>
      <c r="C17" s="113">
        <v>1.9191162703613556</v>
      </c>
      <c r="D17" s="115">
        <v>410</v>
      </c>
      <c r="E17" s="114">
        <v>257</v>
      </c>
      <c r="F17" s="114">
        <v>493</v>
      </c>
      <c r="G17" s="114">
        <v>349</v>
      </c>
      <c r="H17" s="140">
        <v>448</v>
      </c>
      <c r="I17" s="115">
        <v>-38</v>
      </c>
      <c r="J17" s="116">
        <v>-8.4821428571428577</v>
      </c>
    </row>
    <row r="18" spans="1:15" s="287" customFormat="1" ht="24.95" customHeight="1" x14ac:dyDescent="0.2">
      <c r="A18" s="201" t="s">
        <v>144</v>
      </c>
      <c r="B18" s="202" t="s">
        <v>145</v>
      </c>
      <c r="C18" s="113">
        <v>7.9994383074330653</v>
      </c>
      <c r="D18" s="115">
        <v>1709</v>
      </c>
      <c r="E18" s="114">
        <v>890</v>
      </c>
      <c r="F18" s="114">
        <v>1822</v>
      </c>
      <c r="G18" s="114">
        <v>1447</v>
      </c>
      <c r="H18" s="140">
        <v>1902</v>
      </c>
      <c r="I18" s="115">
        <v>-193</v>
      </c>
      <c r="J18" s="116">
        <v>-10.147213459516299</v>
      </c>
      <c r="K18" s="110"/>
      <c r="L18" s="110"/>
      <c r="M18" s="110"/>
      <c r="N18" s="110"/>
      <c r="O18" s="110"/>
    </row>
    <row r="19" spans="1:15" s="110" customFormat="1" ht="24.95" customHeight="1" x14ac:dyDescent="0.2">
      <c r="A19" s="193" t="s">
        <v>146</v>
      </c>
      <c r="B19" s="199" t="s">
        <v>147</v>
      </c>
      <c r="C19" s="113">
        <v>13.078075266803969</v>
      </c>
      <c r="D19" s="115">
        <v>2794</v>
      </c>
      <c r="E19" s="114">
        <v>3204</v>
      </c>
      <c r="F19" s="114">
        <v>3904</v>
      </c>
      <c r="G19" s="114">
        <v>2265</v>
      </c>
      <c r="H19" s="140">
        <v>2656</v>
      </c>
      <c r="I19" s="115">
        <v>138</v>
      </c>
      <c r="J19" s="116">
        <v>5.1957831325301207</v>
      </c>
    </row>
    <row r="20" spans="1:15" s="287" customFormat="1" ht="24.95" customHeight="1" x14ac:dyDescent="0.2">
      <c r="A20" s="193" t="s">
        <v>148</v>
      </c>
      <c r="B20" s="199" t="s">
        <v>149</v>
      </c>
      <c r="C20" s="113">
        <v>7.5360419397116649</v>
      </c>
      <c r="D20" s="115">
        <v>1610</v>
      </c>
      <c r="E20" s="114">
        <v>1530</v>
      </c>
      <c r="F20" s="114">
        <v>2054</v>
      </c>
      <c r="G20" s="114">
        <v>1441</v>
      </c>
      <c r="H20" s="140">
        <v>1598</v>
      </c>
      <c r="I20" s="115">
        <v>12</v>
      </c>
      <c r="J20" s="116">
        <v>0.75093867334167708</v>
      </c>
      <c r="K20" s="110"/>
      <c r="L20" s="110"/>
      <c r="M20" s="110"/>
      <c r="N20" s="110"/>
      <c r="O20" s="110"/>
    </row>
    <row r="21" spans="1:15" s="110" customFormat="1" ht="24.95" customHeight="1" x14ac:dyDescent="0.2">
      <c r="A21" s="201" t="s">
        <v>150</v>
      </c>
      <c r="B21" s="202" t="s">
        <v>151</v>
      </c>
      <c r="C21" s="113">
        <v>6.8386070024340011</v>
      </c>
      <c r="D21" s="115">
        <v>1461</v>
      </c>
      <c r="E21" s="114">
        <v>1279</v>
      </c>
      <c r="F21" s="114">
        <v>1509</v>
      </c>
      <c r="G21" s="114">
        <v>1358</v>
      </c>
      <c r="H21" s="140">
        <v>1228</v>
      </c>
      <c r="I21" s="115">
        <v>233</v>
      </c>
      <c r="J21" s="116">
        <v>18.973941368078176</v>
      </c>
    </row>
    <row r="22" spans="1:15" s="110" customFormat="1" ht="24.95" customHeight="1" x14ac:dyDescent="0.2">
      <c r="A22" s="201" t="s">
        <v>152</v>
      </c>
      <c r="B22" s="199" t="s">
        <v>153</v>
      </c>
      <c r="C22" s="113">
        <v>2.967609061973413</v>
      </c>
      <c r="D22" s="115">
        <v>634</v>
      </c>
      <c r="E22" s="114">
        <v>543</v>
      </c>
      <c r="F22" s="114">
        <v>667</v>
      </c>
      <c r="G22" s="114">
        <v>489</v>
      </c>
      <c r="H22" s="140">
        <v>751</v>
      </c>
      <c r="I22" s="115">
        <v>-117</v>
      </c>
      <c r="J22" s="116">
        <v>-15.579227696404793</v>
      </c>
    </row>
    <row r="23" spans="1:15" s="110" customFormat="1" ht="24.95" customHeight="1" x14ac:dyDescent="0.2">
      <c r="A23" s="193" t="s">
        <v>154</v>
      </c>
      <c r="B23" s="199" t="s">
        <v>155</v>
      </c>
      <c r="C23" s="113">
        <v>1.2076390189103163</v>
      </c>
      <c r="D23" s="115">
        <v>258</v>
      </c>
      <c r="E23" s="114">
        <v>461</v>
      </c>
      <c r="F23" s="114">
        <v>331</v>
      </c>
      <c r="G23" s="114">
        <v>153</v>
      </c>
      <c r="H23" s="140">
        <v>229</v>
      </c>
      <c r="I23" s="115">
        <v>29</v>
      </c>
      <c r="J23" s="116">
        <v>12.663755458515285</v>
      </c>
    </row>
    <row r="24" spans="1:15" s="110" customFormat="1" ht="24.95" customHeight="1" x14ac:dyDescent="0.2">
      <c r="A24" s="193" t="s">
        <v>156</v>
      </c>
      <c r="B24" s="199" t="s">
        <v>221</v>
      </c>
      <c r="C24" s="113">
        <v>6.7871185171316233</v>
      </c>
      <c r="D24" s="115">
        <v>1450</v>
      </c>
      <c r="E24" s="114">
        <v>1289</v>
      </c>
      <c r="F24" s="114">
        <v>1595</v>
      </c>
      <c r="G24" s="114">
        <v>1023</v>
      </c>
      <c r="H24" s="140">
        <v>1555</v>
      </c>
      <c r="I24" s="115">
        <v>-105</v>
      </c>
      <c r="J24" s="116">
        <v>-6.752411575562701</v>
      </c>
    </row>
    <row r="25" spans="1:15" s="110" customFormat="1" ht="24.95" customHeight="1" x14ac:dyDescent="0.2">
      <c r="A25" s="193" t="s">
        <v>222</v>
      </c>
      <c r="B25" s="204" t="s">
        <v>159</v>
      </c>
      <c r="C25" s="113">
        <v>7.5360419397116649</v>
      </c>
      <c r="D25" s="115">
        <v>1610</v>
      </c>
      <c r="E25" s="114">
        <v>1239</v>
      </c>
      <c r="F25" s="114">
        <v>1663</v>
      </c>
      <c r="G25" s="114">
        <v>1452</v>
      </c>
      <c r="H25" s="140">
        <v>1661</v>
      </c>
      <c r="I25" s="115">
        <v>-51</v>
      </c>
      <c r="J25" s="116">
        <v>-3.0704394942805537</v>
      </c>
    </row>
    <row r="26" spans="1:15" s="110" customFormat="1" ht="24.95" customHeight="1" x14ac:dyDescent="0.2">
      <c r="A26" s="201">
        <v>782.78300000000002</v>
      </c>
      <c r="B26" s="203" t="s">
        <v>160</v>
      </c>
      <c r="C26" s="113">
        <v>10.620670286463209</v>
      </c>
      <c r="D26" s="115">
        <v>2269</v>
      </c>
      <c r="E26" s="114">
        <v>1836</v>
      </c>
      <c r="F26" s="114">
        <v>2574</v>
      </c>
      <c r="G26" s="114">
        <v>2300</v>
      </c>
      <c r="H26" s="140">
        <v>2524</v>
      </c>
      <c r="I26" s="115">
        <v>-255</v>
      </c>
      <c r="J26" s="116">
        <v>-10.103011093502378</v>
      </c>
    </row>
    <row r="27" spans="1:15" s="110" customFormat="1" ht="24.95" customHeight="1" x14ac:dyDescent="0.2">
      <c r="A27" s="193" t="s">
        <v>161</v>
      </c>
      <c r="B27" s="199" t="s">
        <v>162</v>
      </c>
      <c r="C27" s="113">
        <v>1.9425201273169819</v>
      </c>
      <c r="D27" s="115">
        <v>415</v>
      </c>
      <c r="E27" s="114">
        <v>362</v>
      </c>
      <c r="F27" s="114">
        <v>854</v>
      </c>
      <c r="G27" s="114">
        <v>445</v>
      </c>
      <c r="H27" s="140">
        <v>410</v>
      </c>
      <c r="I27" s="115">
        <v>5</v>
      </c>
      <c r="J27" s="116">
        <v>1.2195121951219512</v>
      </c>
    </row>
    <row r="28" spans="1:15" s="110" customFormat="1" ht="24.95" customHeight="1" x14ac:dyDescent="0.2">
      <c r="A28" s="193" t="s">
        <v>163</v>
      </c>
      <c r="B28" s="199" t="s">
        <v>164</v>
      </c>
      <c r="C28" s="113">
        <v>3.346751544654559</v>
      </c>
      <c r="D28" s="115">
        <v>715</v>
      </c>
      <c r="E28" s="114">
        <v>863</v>
      </c>
      <c r="F28" s="114">
        <v>1692</v>
      </c>
      <c r="G28" s="114">
        <v>638</v>
      </c>
      <c r="H28" s="140">
        <v>819</v>
      </c>
      <c r="I28" s="115">
        <v>-104</v>
      </c>
      <c r="J28" s="116">
        <v>-12.698412698412698</v>
      </c>
    </row>
    <row r="29" spans="1:15" s="110" customFormat="1" ht="24.95" customHeight="1" x14ac:dyDescent="0.2">
      <c r="A29" s="193">
        <v>86</v>
      </c>
      <c r="B29" s="199" t="s">
        <v>165</v>
      </c>
      <c r="C29" s="113">
        <v>7.6390189103164206</v>
      </c>
      <c r="D29" s="115">
        <v>1632</v>
      </c>
      <c r="E29" s="114">
        <v>1413</v>
      </c>
      <c r="F29" s="114">
        <v>1757</v>
      </c>
      <c r="G29" s="114">
        <v>1149</v>
      </c>
      <c r="H29" s="140">
        <v>1391</v>
      </c>
      <c r="I29" s="115">
        <v>241</v>
      </c>
      <c r="J29" s="116">
        <v>17.325664989216392</v>
      </c>
    </row>
    <row r="30" spans="1:15" s="110" customFormat="1" ht="24.95" customHeight="1" x14ac:dyDescent="0.2">
      <c r="A30" s="193">
        <v>87.88</v>
      </c>
      <c r="B30" s="204" t="s">
        <v>166</v>
      </c>
      <c r="C30" s="113">
        <v>5.0084253885040253</v>
      </c>
      <c r="D30" s="115">
        <v>1070</v>
      </c>
      <c r="E30" s="114">
        <v>995</v>
      </c>
      <c r="F30" s="114">
        <v>1541</v>
      </c>
      <c r="G30" s="114">
        <v>900</v>
      </c>
      <c r="H30" s="140">
        <v>923</v>
      </c>
      <c r="I30" s="115">
        <v>147</v>
      </c>
      <c r="J30" s="116">
        <v>15.926327193932828</v>
      </c>
    </row>
    <row r="31" spans="1:15" s="110" customFormat="1" ht="24.95" customHeight="1" x14ac:dyDescent="0.2">
      <c r="A31" s="193" t="s">
        <v>167</v>
      </c>
      <c r="B31" s="199" t="s">
        <v>168</v>
      </c>
      <c r="C31" s="113">
        <v>3.7399363415090807</v>
      </c>
      <c r="D31" s="115">
        <v>799</v>
      </c>
      <c r="E31" s="114">
        <v>715</v>
      </c>
      <c r="F31" s="114">
        <v>1216</v>
      </c>
      <c r="G31" s="114">
        <v>769</v>
      </c>
      <c r="H31" s="140">
        <v>843</v>
      </c>
      <c r="I31" s="115">
        <v>-44</v>
      </c>
      <c r="J31" s="116">
        <v>-5.2194543297746145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1.0391312488298072</v>
      </c>
      <c r="D34" s="115">
        <v>222</v>
      </c>
      <c r="E34" s="114">
        <v>140</v>
      </c>
      <c r="F34" s="114">
        <v>283</v>
      </c>
      <c r="G34" s="114">
        <v>271</v>
      </c>
      <c r="H34" s="140">
        <v>253</v>
      </c>
      <c r="I34" s="115">
        <v>-31</v>
      </c>
      <c r="J34" s="116">
        <v>-12.252964426877471</v>
      </c>
    </row>
    <row r="35" spans="1:10" s="110" customFormat="1" ht="24.95" customHeight="1" x14ac:dyDescent="0.2">
      <c r="A35" s="292" t="s">
        <v>171</v>
      </c>
      <c r="B35" s="293" t="s">
        <v>172</v>
      </c>
      <c r="C35" s="113">
        <v>20.712413405729265</v>
      </c>
      <c r="D35" s="115">
        <v>4425</v>
      </c>
      <c r="E35" s="114">
        <v>2728</v>
      </c>
      <c r="F35" s="114">
        <v>5655</v>
      </c>
      <c r="G35" s="114">
        <v>3696</v>
      </c>
      <c r="H35" s="140">
        <v>5297</v>
      </c>
      <c r="I35" s="115">
        <v>-872</v>
      </c>
      <c r="J35" s="116">
        <v>-16.462148385878798</v>
      </c>
    </row>
    <row r="36" spans="1:10" s="110" customFormat="1" ht="24.95" customHeight="1" x14ac:dyDescent="0.2">
      <c r="A36" s="294" t="s">
        <v>173</v>
      </c>
      <c r="B36" s="295" t="s">
        <v>174</v>
      </c>
      <c r="C36" s="125">
        <v>78.248455345440931</v>
      </c>
      <c r="D36" s="143">
        <v>16717</v>
      </c>
      <c r="E36" s="144">
        <v>15729</v>
      </c>
      <c r="F36" s="144">
        <v>21357</v>
      </c>
      <c r="G36" s="144">
        <v>14382</v>
      </c>
      <c r="H36" s="145">
        <v>16588</v>
      </c>
      <c r="I36" s="143">
        <v>129</v>
      </c>
      <c r="J36" s="146">
        <v>0.7776706052568122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21364</v>
      </c>
      <c r="F11" s="264">
        <v>18597</v>
      </c>
      <c r="G11" s="264">
        <v>27296</v>
      </c>
      <c r="H11" s="264">
        <v>18349</v>
      </c>
      <c r="I11" s="265">
        <v>22140</v>
      </c>
      <c r="J11" s="263">
        <v>-776</v>
      </c>
      <c r="K11" s="266">
        <v>-3.5049683830171636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27.92080134806216</v>
      </c>
      <c r="E13" s="115">
        <v>5965</v>
      </c>
      <c r="F13" s="114">
        <v>5353</v>
      </c>
      <c r="G13" s="114">
        <v>6856</v>
      </c>
      <c r="H13" s="114">
        <v>5889</v>
      </c>
      <c r="I13" s="140">
        <v>6100</v>
      </c>
      <c r="J13" s="115">
        <v>-135</v>
      </c>
      <c r="K13" s="116">
        <v>-2.2131147540983607</v>
      </c>
    </row>
    <row r="14" spans="1:15" ht="15.95" customHeight="1" x14ac:dyDescent="0.2">
      <c r="A14" s="306" t="s">
        <v>230</v>
      </c>
      <c r="B14" s="307"/>
      <c r="C14" s="308"/>
      <c r="D14" s="113">
        <v>53.370155401610184</v>
      </c>
      <c r="E14" s="115">
        <v>11402</v>
      </c>
      <c r="F14" s="114">
        <v>9638</v>
      </c>
      <c r="G14" s="114">
        <v>16324</v>
      </c>
      <c r="H14" s="114">
        <v>9153</v>
      </c>
      <c r="I14" s="140">
        <v>11719</v>
      </c>
      <c r="J14" s="115">
        <v>-317</v>
      </c>
      <c r="K14" s="116">
        <v>-2.7050089598088576</v>
      </c>
    </row>
    <row r="15" spans="1:15" ht="15.95" customHeight="1" x14ac:dyDescent="0.2">
      <c r="A15" s="306" t="s">
        <v>231</v>
      </c>
      <c r="B15" s="307"/>
      <c r="C15" s="308"/>
      <c r="D15" s="113">
        <v>8.8232540722711104</v>
      </c>
      <c r="E15" s="115">
        <v>1885</v>
      </c>
      <c r="F15" s="114">
        <v>1651</v>
      </c>
      <c r="G15" s="114">
        <v>1979</v>
      </c>
      <c r="H15" s="114">
        <v>1551</v>
      </c>
      <c r="I15" s="140">
        <v>2158</v>
      </c>
      <c r="J15" s="115">
        <v>-273</v>
      </c>
      <c r="K15" s="116">
        <v>-12.650602409638553</v>
      </c>
    </row>
    <row r="16" spans="1:15" ht="15.95" customHeight="1" x14ac:dyDescent="0.2">
      <c r="A16" s="306" t="s">
        <v>232</v>
      </c>
      <c r="B16" s="307"/>
      <c r="C16" s="308"/>
      <c r="D16" s="113">
        <v>9.8389814641452915</v>
      </c>
      <c r="E16" s="115">
        <v>2102</v>
      </c>
      <c r="F16" s="114">
        <v>1935</v>
      </c>
      <c r="G16" s="114">
        <v>2064</v>
      </c>
      <c r="H16" s="114">
        <v>1755</v>
      </c>
      <c r="I16" s="140">
        <v>2162</v>
      </c>
      <c r="J16" s="115">
        <v>-60</v>
      </c>
      <c r="K16" s="116">
        <v>-2.775208140610546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0.99700430630967984</v>
      </c>
      <c r="E18" s="115">
        <v>213</v>
      </c>
      <c r="F18" s="114">
        <v>151</v>
      </c>
      <c r="G18" s="114">
        <v>326</v>
      </c>
      <c r="H18" s="114">
        <v>286</v>
      </c>
      <c r="I18" s="140">
        <v>186</v>
      </c>
      <c r="J18" s="115">
        <v>27</v>
      </c>
      <c r="K18" s="116">
        <v>14.516129032258064</v>
      </c>
    </row>
    <row r="19" spans="1:11" ht="14.1" customHeight="1" x14ac:dyDescent="0.2">
      <c r="A19" s="306" t="s">
        <v>235</v>
      </c>
      <c r="B19" s="307" t="s">
        <v>236</v>
      </c>
      <c r="C19" s="308"/>
      <c r="D19" s="113">
        <v>0.84721962179367161</v>
      </c>
      <c r="E19" s="115">
        <v>181</v>
      </c>
      <c r="F19" s="114">
        <v>126</v>
      </c>
      <c r="G19" s="114">
        <v>267</v>
      </c>
      <c r="H19" s="114">
        <v>253</v>
      </c>
      <c r="I19" s="140">
        <v>132</v>
      </c>
      <c r="J19" s="115">
        <v>49</v>
      </c>
      <c r="K19" s="116">
        <v>37.121212121212125</v>
      </c>
    </row>
    <row r="20" spans="1:11" ht="14.1" customHeight="1" x14ac:dyDescent="0.2">
      <c r="A20" s="306">
        <v>12</v>
      </c>
      <c r="B20" s="307" t="s">
        <v>237</v>
      </c>
      <c r="C20" s="308"/>
      <c r="D20" s="113">
        <v>1.1233851338700618</v>
      </c>
      <c r="E20" s="115">
        <v>240</v>
      </c>
      <c r="F20" s="114">
        <v>57</v>
      </c>
      <c r="G20" s="114">
        <v>160</v>
      </c>
      <c r="H20" s="114">
        <v>187</v>
      </c>
      <c r="I20" s="140">
        <v>236</v>
      </c>
      <c r="J20" s="115">
        <v>4</v>
      </c>
      <c r="K20" s="116">
        <v>1.6949152542372881</v>
      </c>
    </row>
    <row r="21" spans="1:11" ht="14.1" customHeight="1" x14ac:dyDescent="0.2">
      <c r="A21" s="306">
        <v>21</v>
      </c>
      <c r="B21" s="307" t="s">
        <v>238</v>
      </c>
      <c r="C21" s="308"/>
      <c r="D21" s="113">
        <v>0.33233476876989326</v>
      </c>
      <c r="E21" s="115">
        <v>71</v>
      </c>
      <c r="F21" s="114">
        <v>20</v>
      </c>
      <c r="G21" s="114">
        <v>72</v>
      </c>
      <c r="H21" s="114">
        <v>57</v>
      </c>
      <c r="I21" s="140">
        <v>68</v>
      </c>
      <c r="J21" s="115">
        <v>3</v>
      </c>
      <c r="K21" s="116">
        <v>4.4117647058823533</v>
      </c>
    </row>
    <row r="22" spans="1:11" ht="14.1" customHeight="1" x14ac:dyDescent="0.2">
      <c r="A22" s="306">
        <v>22</v>
      </c>
      <c r="B22" s="307" t="s">
        <v>239</v>
      </c>
      <c r="C22" s="308"/>
      <c r="D22" s="113">
        <v>1.8676277850589778</v>
      </c>
      <c r="E22" s="115">
        <v>399</v>
      </c>
      <c r="F22" s="114">
        <v>213</v>
      </c>
      <c r="G22" s="114">
        <v>487</v>
      </c>
      <c r="H22" s="114">
        <v>297</v>
      </c>
      <c r="I22" s="140">
        <v>402</v>
      </c>
      <c r="J22" s="115">
        <v>-3</v>
      </c>
      <c r="K22" s="116">
        <v>-0.74626865671641796</v>
      </c>
    </row>
    <row r="23" spans="1:11" ht="14.1" customHeight="1" x14ac:dyDescent="0.2">
      <c r="A23" s="306">
        <v>23</v>
      </c>
      <c r="B23" s="307" t="s">
        <v>240</v>
      </c>
      <c r="C23" s="308"/>
      <c r="D23" s="113">
        <v>0.73020033701554021</v>
      </c>
      <c r="E23" s="115">
        <v>156</v>
      </c>
      <c r="F23" s="114">
        <v>131</v>
      </c>
      <c r="G23" s="114">
        <v>219</v>
      </c>
      <c r="H23" s="114">
        <v>119</v>
      </c>
      <c r="I23" s="140">
        <v>202</v>
      </c>
      <c r="J23" s="115">
        <v>-46</v>
      </c>
      <c r="K23" s="116">
        <v>-22.772277227722771</v>
      </c>
    </row>
    <row r="24" spans="1:11" ht="14.1" customHeight="1" x14ac:dyDescent="0.2">
      <c r="A24" s="306">
        <v>24</v>
      </c>
      <c r="B24" s="307" t="s">
        <v>241</v>
      </c>
      <c r="C24" s="308"/>
      <c r="D24" s="113">
        <v>3.0284590900580417</v>
      </c>
      <c r="E24" s="115">
        <v>647</v>
      </c>
      <c r="F24" s="114">
        <v>415</v>
      </c>
      <c r="G24" s="114">
        <v>798</v>
      </c>
      <c r="H24" s="114">
        <v>569</v>
      </c>
      <c r="I24" s="140">
        <v>816</v>
      </c>
      <c r="J24" s="115">
        <v>-169</v>
      </c>
      <c r="K24" s="116">
        <v>-20.71078431372549</v>
      </c>
    </row>
    <row r="25" spans="1:11" ht="14.1" customHeight="1" x14ac:dyDescent="0.2">
      <c r="A25" s="306">
        <v>25</v>
      </c>
      <c r="B25" s="307" t="s">
        <v>242</v>
      </c>
      <c r="C25" s="308"/>
      <c r="D25" s="113">
        <v>4.9475753604193971</v>
      </c>
      <c r="E25" s="115">
        <v>1057</v>
      </c>
      <c r="F25" s="114">
        <v>731</v>
      </c>
      <c r="G25" s="114">
        <v>1420</v>
      </c>
      <c r="H25" s="114">
        <v>839</v>
      </c>
      <c r="I25" s="140">
        <v>1221</v>
      </c>
      <c r="J25" s="115">
        <v>-164</v>
      </c>
      <c r="K25" s="116">
        <v>-13.431613431613432</v>
      </c>
    </row>
    <row r="26" spans="1:11" ht="14.1" customHeight="1" x14ac:dyDescent="0.2">
      <c r="A26" s="306">
        <v>26</v>
      </c>
      <c r="B26" s="307" t="s">
        <v>243</v>
      </c>
      <c r="C26" s="308"/>
      <c r="D26" s="113">
        <v>2.6820820071147726</v>
      </c>
      <c r="E26" s="115">
        <v>573</v>
      </c>
      <c r="F26" s="114">
        <v>324</v>
      </c>
      <c r="G26" s="114">
        <v>832</v>
      </c>
      <c r="H26" s="114">
        <v>385</v>
      </c>
      <c r="I26" s="140">
        <v>648</v>
      </c>
      <c r="J26" s="115">
        <v>-75</v>
      </c>
      <c r="K26" s="116">
        <v>-11.574074074074074</v>
      </c>
    </row>
    <row r="27" spans="1:11" ht="14.1" customHeight="1" x14ac:dyDescent="0.2">
      <c r="A27" s="306">
        <v>27</v>
      </c>
      <c r="B27" s="307" t="s">
        <v>244</v>
      </c>
      <c r="C27" s="308"/>
      <c r="D27" s="113">
        <v>1.9752855270548586</v>
      </c>
      <c r="E27" s="115">
        <v>422</v>
      </c>
      <c r="F27" s="114">
        <v>379</v>
      </c>
      <c r="G27" s="114">
        <v>438</v>
      </c>
      <c r="H27" s="114">
        <v>287</v>
      </c>
      <c r="I27" s="140">
        <v>462</v>
      </c>
      <c r="J27" s="115">
        <v>-40</v>
      </c>
      <c r="K27" s="116">
        <v>-8.6580086580086579</v>
      </c>
    </row>
    <row r="28" spans="1:11" ht="14.1" customHeight="1" x14ac:dyDescent="0.2">
      <c r="A28" s="306">
        <v>28</v>
      </c>
      <c r="B28" s="307" t="s">
        <v>245</v>
      </c>
      <c r="C28" s="308"/>
      <c r="D28" s="113">
        <v>0.29020782624976599</v>
      </c>
      <c r="E28" s="115">
        <v>62</v>
      </c>
      <c r="F28" s="114">
        <v>48</v>
      </c>
      <c r="G28" s="114">
        <v>203</v>
      </c>
      <c r="H28" s="114">
        <v>84</v>
      </c>
      <c r="I28" s="140">
        <v>153</v>
      </c>
      <c r="J28" s="115">
        <v>-91</v>
      </c>
      <c r="K28" s="116">
        <v>-59.477124183006538</v>
      </c>
    </row>
    <row r="29" spans="1:11" ht="14.1" customHeight="1" x14ac:dyDescent="0.2">
      <c r="A29" s="306">
        <v>29</v>
      </c>
      <c r="B29" s="307" t="s">
        <v>246</v>
      </c>
      <c r="C29" s="308"/>
      <c r="D29" s="113">
        <v>4.3297135367908632</v>
      </c>
      <c r="E29" s="115">
        <v>925</v>
      </c>
      <c r="F29" s="114">
        <v>734</v>
      </c>
      <c r="G29" s="114">
        <v>943</v>
      </c>
      <c r="H29" s="114">
        <v>793</v>
      </c>
      <c r="I29" s="140">
        <v>759</v>
      </c>
      <c r="J29" s="115">
        <v>166</v>
      </c>
      <c r="K29" s="116">
        <v>21.870882740447957</v>
      </c>
    </row>
    <row r="30" spans="1:11" ht="14.1" customHeight="1" x14ac:dyDescent="0.2">
      <c r="A30" s="306" t="s">
        <v>247</v>
      </c>
      <c r="B30" s="307" t="s">
        <v>248</v>
      </c>
      <c r="C30" s="308"/>
      <c r="D30" s="113">
        <v>1.0672158771765587</v>
      </c>
      <c r="E30" s="115">
        <v>228</v>
      </c>
      <c r="F30" s="114">
        <v>211</v>
      </c>
      <c r="G30" s="114">
        <v>369</v>
      </c>
      <c r="H30" s="114">
        <v>241</v>
      </c>
      <c r="I30" s="140">
        <v>220</v>
      </c>
      <c r="J30" s="115">
        <v>8</v>
      </c>
      <c r="K30" s="116">
        <v>3.6363636363636362</v>
      </c>
    </row>
    <row r="31" spans="1:11" ht="14.1" customHeight="1" x14ac:dyDescent="0.2">
      <c r="A31" s="306" t="s">
        <v>249</v>
      </c>
      <c r="B31" s="307" t="s">
        <v>250</v>
      </c>
      <c r="C31" s="308"/>
      <c r="D31" s="113">
        <v>3.2390938026586782</v>
      </c>
      <c r="E31" s="115">
        <v>692</v>
      </c>
      <c r="F31" s="114">
        <v>520</v>
      </c>
      <c r="G31" s="114">
        <v>556</v>
      </c>
      <c r="H31" s="114">
        <v>543</v>
      </c>
      <c r="I31" s="140">
        <v>533</v>
      </c>
      <c r="J31" s="115">
        <v>159</v>
      </c>
      <c r="K31" s="116">
        <v>29.831144465290805</v>
      </c>
    </row>
    <row r="32" spans="1:11" ht="14.1" customHeight="1" x14ac:dyDescent="0.2">
      <c r="A32" s="306">
        <v>31</v>
      </c>
      <c r="B32" s="307" t="s">
        <v>251</v>
      </c>
      <c r="C32" s="308"/>
      <c r="D32" s="113">
        <v>0.76296573675341695</v>
      </c>
      <c r="E32" s="115">
        <v>163</v>
      </c>
      <c r="F32" s="114">
        <v>105</v>
      </c>
      <c r="G32" s="114">
        <v>124</v>
      </c>
      <c r="H32" s="114">
        <v>119</v>
      </c>
      <c r="I32" s="140">
        <v>160</v>
      </c>
      <c r="J32" s="115">
        <v>3</v>
      </c>
      <c r="K32" s="116">
        <v>1.875</v>
      </c>
    </row>
    <row r="33" spans="1:11" ht="14.1" customHeight="1" x14ac:dyDescent="0.2">
      <c r="A33" s="306">
        <v>32</v>
      </c>
      <c r="B33" s="307" t="s">
        <v>252</v>
      </c>
      <c r="C33" s="308"/>
      <c r="D33" s="113">
        <v>3.0518629470136678</v>
      </c>
      <c r="E33" s="115">
        <v>652</v>
      </c>
      <c r="F33" s="114">
        <v>353</v>
      </c>
      <c r="G33" s="114">
        <v>628</v>
      </c>
      <c r="H33" s="114">
        <v>644</v>
      </c>
      <c r="I33" s="140">
        <v>672</v>
      </c>
      <c r="J33" s="115">
        <v>-20</v>
      </c>
      <c r="K33" s="116">
        <v>-2.9761904761904763</v>
      </c>
    </row>
    <row r="34" spans="1:11" ht="14.1" customHeight="1" x14ac:dyDescent="0.2">
      <c r="A34" s="306">
        <v>33</v>
      </c>
      <c r="B34" s="307" t="s">
        <v>253</v>
      </c>
      <c r="C34" s="308"/>
      <c r="D34" s="113">
        <v>1.7974162141920988</v>
      </c>
      <c r="E34" s="115">
        <v>384</v>
      </c>
      <c r="F34" s="114">
        <v>188</v>
      </c>
      <c r="G34" s="114">
        <v>482</v>
      </c>
      <c r="H34" s="114">
        <v>388</v>
      </c>
      <c r="I34" s="140">
        <v>462</v>
      </c>
      <c r="J34" s="115">
        <v>-78</v>
      </c>
      <c r="K34" s="116">
        <v>-16.883116883116884</v>
      </c>
    </row>
    <row r="35" spans="1:11" ht="14.1" customHeight="1" x14ac:dyDescent="0.2">
      <c r="A35" s="306">
        <v>34</v>
      </c>
      <c r="B35" s="307" t="s">
        <v>254</v>
      </c>
      <c r="C35" s="308"/>
      <c r="D35" s="113">
        <v>1.7272046433252199</v>
      </c>
      <c r="E35" s="115">
        <v>369</v>
      </c>
      <c r="F35" s="114">
        <v>314</v>
      </c>
      <c r="G35" s="114">
        <v>535</v>
      </c>
      <c r="H35" s="114">
        <v>324</v>
      </c>
      <c r="I35" s="140">
        <v>405</v>
      </c>
      <c r="J35" s="115">
        <v>-36</v>
      </c>
      <c r="K35" s="116">
        <v>-8.8888888888888893</v>
      </c>
    </row>
    <row r="36" spans="1:11" ht="14.1" customHeight="1" x14ac:dyDescent="0.2">
      <c r="A36" s="306">
        <v>41</v>
      </c>
      <c r="B36" s="307" t="s">
        <v>255</v>
      </c>
      <c r="C36" s="308"/>
      <c r="D36" s="113">
        <v>0.51956562441490362</v>
      </c>
      <c r="E36" s="115">
        <v>111</v>
      </c>
      <c r="F36" s="114">
        <v>53</v>
      </c>
      <c r="G36" s="114">
        <v>134</v>
      </c>
      <c r="H36" s="114">
        <v>63</v>
      </c>
      <c r="I36" s="140">
        <v>105</v>
      </c>
      <c r="J36" s="115">
        <v>6</v>
      </c>
      <c r="K36" s="116">
        <v>5.7142857142857144</v>
      </c>
    </row>
    <row r="37" spans="1:11" ht="14.1" customHeight="1" x14ac:dyDescent="0.2">
      <c r="A37" s="306">
        <v>42</v>
      </c>
      <c r="B37" s="307" t="s">
        <v>256</v>
      </c>
      <c r="C37" s="308"/>
      <c r="D37" s="113">
        <v>0.14042314173375772</v>
      </c>
      <c r="E37" s="115">
        <v>30</v>
      </c>
      <c r="F37" s="114">
        <v>24</v>
      </c>
      <c r="G37" s="114">
        <v>42</v>
      </c>
      <c r="H37" s="114" t="s">
        <v>514</v>
      </c>
      <c r="I37" s="140">
        <v>29</v>
      </c>
      <c r="J37" s="115">
        <v>1</v>
      </c>
      <c r="K37" s="116">
        <v>3.4482758620689653</v>
      </c>
    </row>
    <row r="38" spans="1:11" ht="14.1" customHeight="1" x14ac:dyDescent="0.2">
      <c r="A38" s="306">
        <v>43</v>
      </c>
      <c r="B38" s="307" t="s">
        <v>257</v>
      </c>
      <c r="C38" s="308"/>
      <c r="D38" s="113">
        <v>1.9097547275791051</v>
      </c>
      <c r="E38" s="115">
        <v>408</v>
      </c>
      <c r="F38" s="114">
        <v>346</v>
      </c>
      <c r="G38" s="114">
        <v>575</v>
      </c>
      <c r="H38" s="114">
        <v>322</v>
      </c>
      <c r="I38" s="140">
        <v>383</v>
      </c>
      <c r="J38" s="115">
        <v>25</v>
      </c>
      <c r="K38" s="116">
        <v>6.5274151436031334</v>
      </c>
    </row>
    <row r="39" spans="1:11" ht="14.1" customHeight="1" x14ac:dyDescent="0.2">
      <c r="A39" s="306">
        <v>51</v>
      </c>
      <c r="B39" s="307" t="s">
        <v>258</v>
      </c>
      <c r="C39" s="308"/>
      <c r="D39" s="113">
        <v>9.815577607189665</v>
      </c>
      <c r="E39" s="115">
        <v>2097</v>
      </c>
      <c r="F39" s="114">
        <v>2414</v>
      </c>
      <c r="G39" s="114">
        <v>3035</v>
      </c>
      <c r="H39" s="114">
        <v>2062</v>
      </c>
      <c r="I39" s="140">
        <v>2304</v>
      </c>
      <c r="J39" s="115">
        <v>-207</v>
      </c>
      <c r="K39" s="116">
        <v>-8.984375</v>
      </c>
    </row>
    <row r="40" spans="1:11" ht="14.1" customHeight="1" x14ac:dyDescent="0.2">
      <c r="A40" s="306" t="s">
        <v>259</v>
      </c>
      <c r="B40" s="307" t="s">
        <v>260</v>
      </c>
      <c r="C40" s="308"/>
      <c r="D40" s="113">
        <v>9.1555888410410038</v>
      </c>
      <c r="E40" s="115">
        <v>1956</v>
      </c>
      <c r="F40" s="114">
        <v>2320</v>
      </c>
      <c r="G40" s="114">
        <v>2853</v>
      </c>
      <c r="H40" s="114">
        <v>1969</v>
      </c>
      <c r="I40" s="140">
        <v>2126</v>
      </c>
      <c r="J40" s="115">
        <v>-170</v>
      </c>
      <c r="K40" s="116">
        <v>-7.9962370649106305</v>
      </c>
    </row>
    <row r="41" spans="1:11" ht="14.1" customHeight="1" x14ac:dyDescent="0.2">
      <c r="A41" s="306"/>
      <c r="B41" s="307" t="s">
        <v>261</v>
      </c>
      <c r="C41" s="308"/>
      <c r="D41" s="113">
        <v>7.7653997378768018</v>
      </c>
      <c r="E41" s="115">
        <v>1659</v>
      </c>
      <c r="F41" s="114">
        <v>1981</v>
      </c>
      <c r="G41" s="114">
        <v>2421</v>
      </c>
      <c r="H41" s="114">
        <v>1713</v>
      </c>
      <c r="I41" s="140">
        <v>1880</v>
      </c>
      <c r="J41" s="115">
        <v>-221</v>
      </c>
      <c r="K41" s="116">
        <v>-11.75531914893617</v>
      </c>
    </row>
    <row r="42" spans="1:11" ht="14.1" customHeight="1" x14ac:dyDescent="0.2">
      <c r="A42" s="306">
        <v>52</v>
      </c>
      <c r="B42" s="307" t="s">
        <v>262</v>
      </c>
      <c r="C42" s="308"/>
      <c r="D42" s="113">
        <v>5.0318292454596518</v>
      </c>
      <c r="E42" s="115">
        <v>1075</v>
      </c>
      <c r="F42" s="114">
        <v>953</v>
      </c>
      <c r="G42" s="114">
        <v>1185</v>
      </c>
      <c r="H42" s="114">
        <v>1169</v>
      </c>
      <c r="I42" s="140">
        <v>1231</v>
      </c>
      <c r="J42" s="115">
        <v>-156</v>
      </c>
      <c r="K42" s="116">
        <v>-12.672623883021933</v>
      </c>
    </row>
    <row r="43" spans="1:11" ht="14.1" customHeight="1" x14ac:dyDescent="0.2">
      <c r="A43" s="306" t="s">
        <v>263</v>
      </c>
      <c r="B43" s="307" t="s">
        <v>264</v>
      </c>
      <c r="C43" s="308"/>
      <c r="D43" s="113">
        <v>4.3156712226174871</v>
      </c>
      <c r="E43" s="115">
        <v>922</v>
      </c>
      <c r="F43" s="114">
        <v>869</v>
      </c>
      <c r="G43" s="114">
        <v>1051</v>
      </c>
      <c r="H43" s="114">
        <v>1024</v>
      </c>
      <c r="I43" s="140">
        <v>1098</v>
      </c>
      <c r="J43" s="115">
        <v>-176</v>
      </c>
      <c r="K43" s="116">
        <v>-16.029143897996356</v>
      </c>
    </row>
    <row r="44" spans="1:11" ht="14.1" customHeight="1" x14ac:dyDescent="0.2">
      <c r="A44" s="306">
        <v>53</v>
      </c>
      <c r="B44" s="307" t="s">
        <v>265</v>
      </c>
      <c r="C44" s="308"/>
      <c r="D44" s="113">
        <v>1.689758472196218</v>
      </c>
      <c r="E44" s="115">
        <v>361</v>
      </c>
      <c r="F44" s="114">
        <v>223</v>
      </c>
      <c r="G44" s="114">
        <v>292</v>
      </c>
      <c r="H44" s="114">
        <v>221</v>
      </c>
      <c r="I44" s="140">
        <v>261</v>
      </c>
      <c r="J44" s="115">
        <v>100</v>
      </c>
      <c r="K44" s="116">
        <v>38.314176245210732</v>
      </c>
    </row>
    <row r="45" spans="1:11" ht="14.1" customHeight="1" x14ac:dyDescent="0.2">
      <c r="A45" s="306" t="s">
        <v>266</v>
      </c>
      <c r="B45" s="307" t="s">
        <v>267</v>
      </c>
      <c r="C45" s="308"/>
      <c r="D45" s="113">
        <v>1.656993072458341</v>
      </c>
      <c r="E45" s="115">
        <v>354</v>
      </c>
      <c r="F45" s="114">
        <v>218</v>
      </c>
      <c r="G45" s="114">
        <v>287</v>
      </c>
      <c r="H45" s="114">
        <v>216</v>
      </c>
      <c r="I45" s="140">
        <v>258</v>
      </c>
      <c r="J45" s="115">
        <v>96</v>
      </c>
      <c r="K45" s="116">
        <v>37.209302325581397</v>
      </c>
    </row>
    <row r="46" spans="1:11" ht="14.1" customHeight="1" x14ac:dyDescent="0.2">
      <c r="A46" s="306">
        <v>54</v>
      </c>
      <c r="B46" s="307" t="s">
        <v>268</v>
      </c>
      <c r="C46" s="308"/>
      <c r="D46" s="113">
        <v>4.3624789365287402</v>
      </c>
      <c r="E46" s="115">
        <v>932</v>
      </c>
      <c r="F46" s="114">
        <v>788</v>
      </c>
      <c r="G46" s="114">
        <v>979</v>
      </c>
      <c r="H46" s="114">
        <v>850</v>
      </c>
      <c r="I46" s="140">
        <v>939</v>
      </c>
      <c r="J46" s="115">
        <v>-7</v>
      </c>
      <c r="K46" s="116">
        <v>-0.74547390841320549</v>
      </c>
    </row>
    <row r="47" spans="1:11" ht="14.1" customHeight="1" x14ac:dyDescent="0.2">
      <c r="A47" s="306">
        <v>61</v>
      </c>
      <c r="B47" s="307" t="s">
        <v>269</v>
      </c>
      <c r="C47" s="308"/>
      <c r="D47" s="113">
        <v>2.6586781501591461</v>
      </c>
      <c r="E47" s="115">
        <v>568</v>
      </c>
      <c r="F47" s="114">
        <v>424</v>
      </c>
      <c r="G47" s="114">
        <v>609</v>
      </c>
      <c r="H47" s="114">
        <v>484</v>
      </c>
      <c r="I47" s="140">
        <v>650</v>
      </c>
      <c r="J47" s="115">
        <v>-82</v>
      </c>
      <c r="K47" s="116">
        <v>-12.615384615384615</v>
      </c>
    </row>
    <row r="48" spans="1:11" ht="14.1" customHeight="1" x14ac:dyDescent="0.2">
      <c r="A48" s="306">
        <v>62</v>
      </c>
      <c r="B48" s="307" t="s">
        <v>270</v>
      </c>
      <c r="C48" s="308"/>
      <c r="D48" s="113">
        <v>7.8262497659614301</v>
      </c>
      <c r="E48" s="115">
        <v>1672</v>
      </c>
      <c r="F48" s="114">
        <v>1764</v>
      </c>
      <c r="G48" s="114">
        <v>2078</v>
      </c>
      <c r="H48" s="114">
        <v>1309</v>
      </c>
      <c r="I48" s="140">
        <v>1408</v>
      </c>
      <c r="J48" s="115">
        <v>264</v>
      </c>
      <c r="K48" s="116">
        <v>18.75</v>
      </c>
    </row>
    <row r="49" spans="1:11" ht="14.1" customHeight="1" x14ac:dyDescent="0.2">
      <c r="A49" s="306">
        <v>63</v>
      </c>
      <c r="B49" s="307" t="s">
        <v>271</v>
      </c>
      <c r="C49" s="308"/>
      <c r="D49" s="113">
        <v>4.0348249391499715</v>
      </c>
      <c r="E49" s="115">
        <v>862</v>
      </c>
      <c r="F49" s="114">
        <v>980</v>
      </c>
      <c r="G49" s="114">
        <v>1275</v>
      </c>
      <c r="H49" s="114">
        <v>1063</v>
      </c>
      <c r="I49" s="140">
        <v>959</v>
      </c>
      <c r="J49" s="115">
        <v>-97</v>
      </c>
      <c r="K49" s="116">
        <v>-10.114702815432743</v>
      </c>
    </row>
    <row r="50" spans="1:11" ht="14.1" customHeight="1" x14ac:dyDescent="0.2">
      <c r="A50" s="306" t="s">
        <v>272</v>
      </c>
      <c r="B50" s="307" t="s">
        <v>273</v>
      </c>
      <c r="C50" s="308"/>
      <c r="D50" s="113">
        <v>0.65998876614866131</v>
      </c>
      <c r="E50" s="115">
        <v>141</v>
      </c>
      <c r="F50" s="114">
        <v>107</v>
      </c>
      <c r="G50" s="114">
        <v>215</v>
      </c>
      <c r="H50" s="114">
        <v>131</v>
      </c>
      <c r="I50" s="140">
        <v>111</v>
      </c>
      <c r="J50" s="115">
        <v>30</v>
      </c>
      <c r="K50" s="116">
        <v>27.027027027027028</v>
      </c>
    </row>
    <row r="51" spans="1:11" ht="14.1" customHeight="1" x14ac:dyDescent="0.2">
      <c r="A51" s="306" t="s">
        <v>274</v>
      </c>
      <c r="B51" s="307" t="s">
        <v>275</v>
      </c>
      <c r="C51" s="308"/>
      <c r="D51" s="113">
        <v>2.8739936341509082</v>
      </c>
      <c r="E51" s="115">
        <v>614</v>
      </c>
      <c r="F51" s="114">
        <v>689</v>
      </c>
      <c r="G51" s="114">
        <v>860</v>
      </c>
      <c r="H51" s="114">
        <v>769</v>
      </c>
      <c r="I51" s="140">
        <v>674</v>
      </c>
      <c r="J51" s="115">
        <v>-60</v>
      </c>
      <c r="K51" s="116">
        <v>-8.9020771513353107</v>
      </c>
    </row>
    <row r="52" spans="1:11" ht="14.1" customHeight="1" x14ac:dyDescent="0.2">
      <c r="A52" s="306">
        <v>71</v>
      </c>
      <c r="B52" s="307" t="s">
        <v>276</v>
      </c>
      <c r="C52" s="308"/>
      <c r="D52" s="113">
        <v>9.572177494851152</v>
      </c>
      <c r="E52" s="115">
        <v>2045</v>
      </c>
      <c r="F52" s="114">
        <v>1711</v>
      </c>
      <c r="G52" s="114">
        <v>2240</v>
      </c>
      <c r="H52" s="114">
        <v>1605</v>
      </c>
      <c r="I52" s="140">
        <v>2331</v>
      </c>
      <c r="J52" s="115">
        <v>-286</v>
      </c>
      <c r="K52" s="116">
        <v>-12.269412269412269</v>
      </c>
    </row>
    <row r="53" spans="1:11" ht="14.1" customHeight="1" x14ac:dyDescent="0.2">
      <c r="A53" s="306" t="s">
        <v>277</v>
      </c>
      <c r="B53" s="307" t="s">
        <v>278</v>
      </c>
      <c r="C53" s="308"/>
      <c r="D53" s="113">
        <v>3.1595206890095486</v>
      </c>
      <c r="E53" s="115">
        <v>675</v>
      </c>
      <c r="F53" s="114">
        <v>576</v>
      </c>
      <c r="G53" s="114">
        <v>785</v>
      </c>
      <c r="H53" s="114">
        <v>504</v>
      </c>
      <c r="I53" s="140">
        <v>886</v>
      </c>
      <c r="J53" s="115">
        <v>-211</v>
      </c>
      <c r="K53" s="116">
        <v>-23.814898419864559</v>
      </c>
    </row>
    <row r="54" spans="1:11" ht="14.1" customHeight="1" x14ac:dyDescent="0.2">
      <c r="A54" s="306" t="s">
        <v>279</v>
      </c>
      <c r="B54" s="307" t="s">
        <v>280</v>
      </c>
      <c r="C54" s="308"/>
      <c r="D54" s="113">
        <v>5.4109717281407974</v>
      </c>
      <c r="E54" s="115">
        <v>1156</v>
      </c>
      <c r="F54" s="114">
        <v>953</v>
      </c>
      <c r="G54" s="114">
        <v>1258</v>
      </c>
      <c r="H54" s="114">
        <v>945</v>
      </c>
      <c r="I54" s="140">
        <v>1200</v>
      </c>
      <c r="J54" s="115">
        <v>-44</v>
      </c>
      <c r="K54" s="116">
        <v>-3.6666666666666665</v>
      </c>
    </row>
    <row r="55" spans="1:11" ht="14.1" customHeight="1" x14ac:dyDescent="0.2">
      <c r="A55" s="306">
        <v>72</v>
      </c>
      <c r="B55" s="307" t="s">
        <v>281</v>
      </c>
      <c r="C55" s="308"/>
      <c r="D55" s="113">
        <v>2.0174124695749858</v>
      </c>
      <c r="E55" s="115">
        <v>431</v>
      </c>
      <c r="F55" s="114">
        <v>627</v>
      </c>
      <c r="G55" s="114">
        <v>519</v>
      </c>
      <c r="H55" s="114">
        <v>271</v>
      </c>
      <c r="I55" s="140">
        <v>473</v>
      </c>
      <c r="J55" s="115">
        <v>-42</v>
      </c>
      <c r="K55" s="116">
        <v>-8.8794926004228323</v>
      </c>
    </row>
    <row r="56" spans="1:11" ht="14.1" customHeight="1" x14ac:dyDescent="0.2">
      <c r="A56" s="306" t="s">
        <v>282</v>
      </c>
      <c r="B56" s="307" t="s">
        <v>283</v>
      </c>
      <c r="C56" s="308"/>
      <c r="D56" s="113">
        <v>0.73956187979779064</v>
      </c>
      <c r="E56" s="115">
        <v>158</v>
      </c>
      <c r="F56" s="114">
        <v>387</v>
      </c>
      <c r="G56" s="114">
        <v>238</v>
      </c>
      <c r="H56" s="114">
        <v>73</v>
      </c>
      <c r="I56" s="140">
        <v>137</v>
      </c>
      <c r="J56" s="115">
        <v>21</v>
      </c>
      <c r="K56" s="116">
        <v>15.328467153284672</v>
      </c>
    </row>
    <row r="57" spans="1:11" ht="14.1" customHeight="1" x14ac:dyDescent="0.2">
      <c r="A57" s="306" t="s">
        <v>284</v>
      </c>
      <c r="B57" s="307" t="s">
        <v>285</v>
      </c>
      <c r="C57" s="308"/>
      <c r="D57" s="113">
        <v>0.81445422205579476</v>
      </c>
      <c r="E57" s="115">
        <v>174</v>
      </c>
      <c r="F57" s="114">
        <v>157</v>
      </c>
      <c r="G57" s="114">
        <v>131</v>
      </c>
      <c r="H57" s="114">
        <v>141</v>
      </c>
      <c r="I57" s="140">
        <v>205</v>
      </c>
      <c r="J57" s="115">
        <v>-31</v>
      </c>
      <c r="K57" s="116">
        <v>-15.121951219512194</v>
      </c>
    </row>
    <row r="58" spans="1:11" ht="14.1" customHeight="1" x14ac:dyDescent="0.2">
      <c r="A58" s="306">
        <v>73</v>
      </c>
      <c r="B58" s="307" t="s">
        <v>286</v>
      </c>
      <c r="C58" s="308"/>
      <c r="D58" s="113">
        <v>1.7552892716719715</v>
      </c>
      <c r="E58" s="115">
        <v>375</v>
      </c>
      <c r="F58" s="114">
        <v>304</v>
      </c>
      <c r="G58" s="114">
        <v>578</v>
      </c>
      <c r="H58" s="114">
        <v>280</v>
      </c>
      <c r="I58" s="140">
        <v>421</v>
      </c>
      <c r="J58" s="115">
        <v>-46</v>
      </c>
      <c r="K58" s="116">
        <v>-10.926365795724466</v>
      </c>
    </row>
    <row r="59" spans="1:11" ht="14.1" customHeight="1" x14ac:dyDescent="0.2">
      <c r="A59" s="306" t="s">
        <v>287</v>
      </c>
      <c r="B59" s="307" t="s">
        <v>288</v>
      </c>
      <c r="C59" s="308"/>
      <c r="D59" s="113">
        <v>1.2825313611683204</v>
      </c>
      <c r="E59" s="115">
        <v>274</v>
      </c>
      <c r="F59" s="114">
        <v>236</v>
      </c>
      <c r="G59" s="114">
        <v>422</v>
      </c>
      <c r="H59" s="114">
        <v>213</v>
      </c>
      <c r="I59" s="140">
        <v>273</v>
      </c>
      <c r="J59" s="115">
        <v>1</v>
      </c>
      <c r="K59" s="116">
        <v>0.36630036630036628</v>
      </c>
    </row>
    <row r="60" spans="1:11" ht="14.1" customHeight="1" x14ac:dyDescent="0.2">
      <c r="A60" s="306">
        <v>81</v>
      </c>
      <c r="B60" s="307" t="s">
        <v>289</v>
      </c>
      <c r="C60" s="308"/>
      <c r="D60" s="113">
        <v>7.7560381950945514</v>
      </c>
      <c r="E60" s="115">
        <v>1657</v>
      </c>
      <c r="F60" s="114">
        <v>1482</v>
      </c>
      <c r="G60" s="114">
        <v>1734</v>
      </c>
      <c r="H60" s="114">
        <v>1192</v>
      </c>
      <c r="I60" s="140">
        <v>1414</v>
      </c>
      <c r="J60" s="115">
        <v>243</v>
      </c>
      <c r="K60" s="116">
        <v>17.185289957567186</v>
      </c>
    </row>
    <row r="61" spans="1:11" ht="14.1" customHeight="1" x14ac:dyDescent="0.2">
      <c r="A61" s="306" t="s">
        <v>290</v>
      </c>
      <c r="B61" s="307" t="s">
        <v>291</v>
      </c>
      <c r="C61" s="308"/>
      <c r="D61" s="113">
        <v>3.0752668039692943</v>
      </c>
      <c r="E61" s="115">
        <v>657</v>
      </c>
      <c r="F61" s="114">
        <v>308</v>
      </c>
      <c r="G61" s="114">
        <v>777</v>
      </c>
      <c r="H61" s="114">
        <v>427</v>
      </c>
      <c r="I61" s="140">
        <v>517</v>
      </c>
      <c r="J61" s="115">
        <v>140</v>
      </c>
      <c r="K61" s="116">
        <v>27.079303675048354</v>
      </c>
    </row>
    <row r="62" spans="1:11" ht="14.1" customHeight="1" x14ac:dyDescent="0.2">
      <c r="A62" s="306" t="s">
        <v>292</v>
      </c>
      <c r="B62" s="307" t="s">
        <v>293</v>
      </c>
      <c r="C62" s="308"/>
      <c r="D62" s="113">
        <v>2.0782624976596145</v>
      </c>
      <c r="E62" s="115">
        <v>444</v>
      </c>
      <c r="F62" s="114">
        <v>671</v>
      </c>
      <c r="G62" s="114">
        <v>528</v>
      </c>
      <c r="H62" s="114">
        <v>371</v>
      </c>
      <c r="I62" s="140">
        <v>363</v>
      </c>
      <c r="J62" s="115">
        <v>81</v>
      </c>
      <c r="K62" s="116">
        <v>22.314049586776861</v>
      </c>
    </row>
    <row r="63" spans="1:11" ht="14.1" customHeight="1" x14ac:dyDescent="0.2">
      <c r="A63" s="306"/>
      <c r="B63" s="307" t="s">
        <v>294</v>
      </c>
      <c r="C63" s="308"/>
      <c r="D63" s="113">
        <v>1.7693315858453473</v>
      </c>
      <c r="E63" s="115">
        <v>378</v>
      </c>
      <c r="F63" s="114">
        <v>575</v>
      </c>
      <c r="G63" s="114">
        <v>423</v>
      </c>
      <c r="H63" s="114">
        <v>332</v>
      </c>
      <c r="I63" s="140">
        <v>304</v>
      </c>
      <c r="J63" s="115">
        <v>74</v>
      </c>
      <c r="K63" s="116">
        <v>24.342105263157894</v>
      </c>
    </row>
    <row r="64" spans="1:11" ht="14.1" customHeight="1" x14ac:dyDescent="0.2">
      <c r="A64" s="306" t="s">
        <v>295</v>
      </c>
      <c r="B64" s="307" t="s">
        <v>296</v>
      </c>
      <c r="C64" s="308"/>
      <c r="D64" s="113">
        <v>1.3527429320351994</v>
      </c>
      <c r="E64" s="115">
        <v>289</v>
      </c>
      <c r="F64" s="114">
        <v>177</v>
      </c>
      <c r="G64" s="114">
        <v>149</v>
      </c>
      <c r="H64" s="114">
        <v>180</v>
      </c>
      <c r="I64" s="140">
        <v>218</v>
      </c>
      <c r="J64" s="115">
        <v>71</v>
      </c>
      <c r="K64" s="116">
        <v>32.568807339449542</v>
      </c>
    </row>
    <row r="65" spans="1:11" ht="14.1" customHeight="1" x14ac:dyDescent="0.2">
      <c r="A65" s="306" t="s">
        <v>297</v>
      </c>
      <c r="B65" s="307" t="s">
        <v>298</v>
      </c>
      <c r="C65" s="308"/>
      <c r="D65" s="113">
        <v>0.51488485302377829</v>
      </c>
      <c r="E65" s="115">
        <v>110</v>
      </c>
      <c r="F65" s="114">
        <v>164</v>
      </c>
      <c r="G65" s="114">
        <v>112</v>
      </c>
      <c r="H65" s="114">
        <v>82</v>
      </c>
      <c r="I65" s="140">
        <v>179</v>
      </c>
      <c r="J65" s="115">
        <v>-69</v>
      </c>
      <c r="K65" s="116">
        <v>-38.547486033519554</v>
      </c>
    </row>
    <row r="66" spans="1:11" ht="14.1" customHeight="1" x14ac:dyDescent="0.2">
      <c r="A66" s="306">
        <v>82</v>
      </c>
      <c r="B66" s="307" t="s">
        <v>299</v>
      </c>
      <c r="C66" s="308"/>
      <c r="D66" s="113">
        <v>3.3607938588279347</v>
      </c>
      <c r="E66" s="115">
        <v>718</v>
      </c>
      <c r="F66" s="114">
        <v>539</v>
      </c>
      <c r="G66" s="114">
        <v>1005</v>
      </c>
      <c r="H66" s="114">
        <v>525</v>
      </c>
      <c r="I66" s="140">
        <v>631</v>
      </c>
      <c r="J66" s="115">
        <v>87</v>
      </c>
      <c r="K66" s="116">
        <v>13.787638668779715</v>
      </c>
    </row>
    <row r="67" spans="1:11" ht="14.1" customHeight="1" x14ac:dyDescent="0.2">
      <c r="A67" s="306" t="s">
        <v>300</v>
      </c>
      <c r="B67" s="307" t="s">
        <v>301</v>
      </c>
      <c r="C67" s="308"/>
      <c r="D67" s="113">
        <v>1.961243212881483</v>
      </c>
      <c r="E67" s="115">
        <v>419</v>
      </c>
      <c r="F67" s="114">
        <v>350</v>
      </c>
      <c r="G67" s="114">
        <v>607</v>
      </c>
      <c r="H67" s="114">
        <v>351</v>
      </c>
      <c r="I67" s="140">
        <v>372</v>
      </c>
      <c r="J67" s="115">
        <v>47</v>
      </c>
      <c r="K67" s="116">
        <v>12.634408602150538</v>
      </c>
    </row>
    <row r="68" spans="1:11" ht="14.1" customHeight="1" x14ac:dyDescent="0.2">
      <c r="A68" s="306" t="s">
        <v>302</v>
      </c>
      <c r="B68" s="307" t="s">
        <v>303</v>
      </c>
      <c r="C68" s="308"/>
      <c r="D68" s="113">
        <v>0.95487736378955257</v>
      </c>
      <c r="E68" s="115">
        <v>204</v>
      </c>
      <c r="F68" s="114">
        <v>142</v>
      </c>
      <c r="G68" s="114">
        <v>251</v>
      </c>
      <c r="H68" s="114">
        <v>112</v>
      </c>
      <c r="I68" s="140">
        <v>159</v>
      </c>
      <c r="J68" s="115">
        <v>45</v>
      </c>
      <c r="K68" s="116">
        <v>28.30188679245283</v>
      </c>
    </row>
    <row r="69" spans="1:11" ht="14.1" customHeight="1" x14ac:dyDescent="0.2">
      <c r="A69" s="306">
        <v>83</v>
      </c>
      <c r="B69" s="307" t="s">
        <v>304</v>
      </c>
      <c r="C69" s="308"/>
      <c r="D69" s="113">
        <v>3.7914248268114585</v>
      </c>
      <c r="E69" s="115">
        <v>810</v>
      </c>
      <c r="F69" s="114">
        <v>804</v>
      </c>
      <c r="G69" s="114">
        <v>2040</v>
      </c>
      <c r="H69" s="114">
        <v>632</v>
      </c>
      <c r="I69" s="140">
        <v>818</v>
      </c>
      <c r="J69" s="115">
        <v>-8</v>
      </c>
      <c r="K69" s="116">
        <v>-0.97799511002444983</v>
      </c>
    </row>
    <row r="70" spans="1:11" ht="14.1" customHeight="1" x14ac:dyDescent="0.2">
      <c r="A70" s="306" t="s">
        <v>305</v>
      </c>
      <c r="B70" s="307" t="s">
        <v>306</v>
      </c>
      <c r="C70" s="308"/>
      <c r="D70" s="113">
        <v>2.8365474630219061</v>
      </c>
      <c r="E70" s="115">
        <v>606</v>
      </c>
      <c r="F70" s="114">
        <v>643</v>
      </c>
      <c r="G70" s="114">
        <v>1814</v>
      </c>
      <c r="H70" s="114">
        <v>477</v>
      </c>
      <c r="I70" s="140">
        <v>631</v>
      </c>
      <c r="J70" s="115">
        <v>-25</v>
      </c>
      <c r="K70" s="116">
        <v>-3.9619651347068148</v>
      </c>
    </row>
    <row r="71" spans="1:11" ht="14.1" customHeight="1" x14ac:dyDescent="0.2">
      <c r="A71" s="306"/>
      <c r="B71" s="307" t="s">
        <v>307</v>
      </c>
      <c r="C71" s="308"/>
      <c r="D71" s="113">
        <v>1.6101853585470887</v>
      </c>
      <c r="E71" s="115">
        <v>344</v>
      </c>
      <c r="F71" s="114">
        <v>372</v>
      </c>
      <c r="G71" s="114">
        <v>1371</v>
      </c>
      <c r="H71" s="114">
        <v>262</v>
      </c>
      <c r="I71" s="140">
        <v>369</v>
      </c>
      <c r="J71" s="115">
        <v>-25</v>
      </c>
      <c r="K71" s="116">
        <v>-6.7750677506775068</v>
      </c>
    </row>
    <row r="72" spans="1:11" ht="14.1" customHeight="1" x14ac:dyDescent="0.2">
      <c r="A72" s="306">
        <v>84</v>
      </c>
      <c r="B72" s="307" t="s">
        <v>308</v>
      </c>
      <c r="C72" s="308"/>
      <c r="D72" s="113">
        <v>1.6523123010672158</v>
      </c>
      <c r="E72" s="115">
        <v>353</v>
      </c>
      <c r="F72" s="114">
        <v>488</v>
      </c>
      <c r="G72" s="114">
        <v>612</v>
      </c>
      <c r="H72" s="114">
        <v>455</v>
      </c>
      <c r="I72" s="140">
        <v>472</v>
      </c>
      <c r="J72" s="115">
        <v>-119</v>
      </c>
      <c r="K72" s="116">
        <v>-25.211864406779661</v>
      </c>
    </row>
    <row r="73" spans="1:11" ht="14.1" customHeight="1" x14ac:dyDescent="0.2">
      <c r="A73" s="306" t="s">
        <v>309</v>
      </c>
      <c r="B73" s="307" t="s">
        <v>310</v>
      </c>
      <c r="C73" s="308"/>
      <c r="D73" s="113">
        <v>0.36041939711664484</v>
      </c>
      <c r="E73" s="115">
        <v>77</v>
      </c>
      <c r="F73" s="114">
        <v>69</v>
      </c>
      <c r="G73" s="114">
        <v>206</v>
      </c>
      <c r="H73" s="114">
        <v>30</v>
      </c>
      <c r="I73" s="140">
        <v>71</v>
      </c>
      <c r="J73" s="115">
        <v>6</v>
      </c>
      <c r="K73" s="116">
        <v>8.4507042253521121</v>
      </c>
    </row>
    <row r="74" spans="1:11" ht="14.1" customHeight="1" x14ac:dyDescent="0.2">
      <c r="A74" s="306" t="s">
        <v>311</v>
      </c>
      <c r="B74" s="307" t="s">
        <v>312</v>
      </c>
      <c r="C74" s="308"/>
      <c r="D74" s="113">
        <v>0.13106159895150721</v>
      </c>
      <c r="E74" s="115">
        <v>28</v>
      </c>
      <c r="F74" s="114">
        <v>35</v>
      </c>
      <c r="G74" s="114">
        <v>72</v>
      </c>
      <c r="H74" s="114">
        <v>19</v>
      </c>
      <c r="I74" s="140">
        <v>35</v>
      </c>
      <c r="J74" s="115">
        <v>-7</v>
      </c>
      <c r="K74" s="116">
        <v>-20</v>
      </c>
    </row>
    <row r="75" spans="1:11" ht="14.1" customHeight="1" x14ac:dyDescent="0.2">
      <c r="A75" s="306" t="s">
        <v>313</v>
      </c>
      <c r="B75" s="307" t="s">
        <v>314</v>
      </c>
      <c r="C75" s="308"/>
      <c r="D75" s="113">
        <v>0.73020033701554021</v>
      </c>
      <c r="E75" s="115">
        <v>156</v>
      </c>
      <c r="F75" s="114">
        <v>303</v>
      </c>
      <c r="G75" s="114">
        <v>175</v>
      </c>
      <c r="H75" s="114">
        <v>300</v>
      </c>
      <c r="I75" s="140">
        <v>277</v>
      </c>
      <c r="J75" s="115">
        <v>-121</v>
      </c>
      <c r="K75" s="116">
        <v>-43.682310469314082</v>
      </c>
    </row>
    <row r="76" spans="1:11" ht="14.1" customHeight="1" x14ac:dyDescent="0.2">
      <c r="A76" s="306">
        <v>91</v>
      </c>
      <c r="B76" s="307" t="s">
        <v>315</v>
      </c>
      <c r="C76" s="308"/>
      <c r="D76" s="113">
        <v>0.20127316981838608</v>
      </c>
      <c r="E76" s="115">
        <v>43</v>
      </c>
      <c r="F76" s="114">
        <v>42</v>
      </c>
      <c r="G76" s="114">
        <v>54</v>
      </c>
      <c r="H76" s="114">
        <v>32</v>
      </c>
      <c r="I76" s="140">
        <v>36</v>
      </c>
      <c r="J76" s="115">
        <v>7</v>
      </c>
      <c r="K76" s="116">
        <v>19.444444444444443</v>
      </c>
    </row>
    <row r="77" spans="1:11" ht="14.1" customHeight="1" x14ac:dyDescent="0.2">
      <c r="A77" s="306">
        <v>92</v>
      </c>
      <c r="B77" s="307" t="s">
        <v>316</v>
      </c>
      <c r="C77" s="308"/>
      <c r="D77" s="113">
        <v>1.7084815577607189</v>
      </c>
      <c r="E77" s="115">
        <v>365</v>
      </c>
      <c r="F77" s="114">
        <v>296</v>
      </c>
      <c r="G77" s="114">
        <v>322</v>
      </c>
      <c r="H77" s="114">
        <v>267</v>
      </c>
      <c r="I77" s="140">
        <v>317</v>
      </c>
      <c r="J77" s="115">
        <v>48</v>
      </c>
      <c r="K77" s="116">
        <v>15.141955835962145</v>
      </c>
    </row>
    <row r="78" spans="1:11" ht="14.1" customHeight="1" x14ac:dyDescent="0.2">
      <c r="A78" s="306">
        <v>93</v>
      </c>
      <c r="B78" s="307" t="s">
        <v>317</v>
      </c>
      <c r="C78" s="308"/>
      <c r="D78" s="113">
        <v>0.17318854147163454</v>
      </c>
      <c r="E78" s="115">
        <v>37</v>
      </c>
      <c r="F78" s="114">
        <v>26</v>
      </c>
      <c r="G78" s="114">
        <v>44</v>
      </c>
      <c r="H78" s="114">
        <v>21</v>
      </c>
      <c r="I78" s="140">
        <v>20</v>
      </c>
      <c r="J78" s="115">
        <v>17</v>
      </c>
      <c r="K78" s="116">
        <v>85</v>
      </c>
    </row>
    <row r="79" spans="1:11" ht="14.1" customHeight="1" x14ac:dyDescent="0.2">
      <c r="A79" s="306">
        <v>94</v>
      </c>
      <c r="B79" s="307" t="s">
        <v>318</v>
      </c>
      <c r="C79" s="308"/>
      <c r="D79" s="113">
        <v>0.32765399737876805</v>
      </c>
      <c r="E79" s="115">
        <v>70</v>
      </c>
      <c r="F79" s="114">
        <v>120</v>
      </c>
      <c r="G79" s="114">
        <v>199</v>
      </c>
      <c r="H79" s="114">
        <v>127</v>
      </c>
      <c r="I79" s="140">
        <v>82</v>
      </c>
      <c r="J79" s="115">
        <v>-12</v>
      </c>
      <c r="K79" s="116">
        <v>-14.634146341463415</v>
      </c>
    </row>
    <row r="80" spans="1:11" ht="14.1" customHeight="1" x14ac:dyDescent="0.2">
      <c r="A80" s="306" t="s">
        <v>319</v>
      </c>
      <c r="B80" s="307" t="s">
        <v>320</v>
      </c>
      <c r="C80" s="308"/>
      <c r="D80" s="113" t="s">
        <v>514</v>
      </c>
      <c r="E80" s="115" t="s">
        <v>514</v>
      </c>
      <c r="F80" s="114">
        <v>6</v>
      </c>
      <c r="G80" s="114">
        <v>5</v>
      </c>
      <c r="H80" s="114" t="s">
        <v>514</v>
      </c>
      <c r="I80" s="140">
        <v>3</v>
      </c>
      <c r="J80" s="115" t="s">
        <v>514</v>
      </c>
      <c r="K80" s="116" t="s">
        <v>514</v>
      </c>
    </row>
    <row r="81" spans="1:11" ht="14.1" customHeight="1" x14ac:dyDescent="0.2">
      <c r="A81" s="310" t="s">
        <v>321</v>
      </c>
      <c r="B81" s="311" t="s">
        <v>334</v>
      </c>
      <c r="C81" s="312"/>
      <c r="D81" s="125" t="s">
        <v>514</v>
      </c>
      <c r="E81" s="143" t="s">
        <v>514</v>
      </c>
      <c r="F81" s="144">
        <v>20</v>
      </c>
      <c r="G81" s="144">
        <v>73</v>
      </c>
      <c r="H81" s="144" t="s">
        <v>514</v>
      </c>
      <c r="I81" s="145" t="s">
        <v>514</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22697</v>
      </c>
      <c r="E11" s="114">
        <v>20420</v>
      </c>
      <c r="F11" s="114">
        <v>24030</v>
      </c>
      <c r="G11" s="114">
        <v>17636</v>
      </c>
      <c r="H11" s="140">
        <v>22892</v>
      </c>
      <c r="I11" s="115">
        <v>-195</v>
      </c>
      <c r="J11" s="116">
        <v>-0.85182596540276079</v>
      </c>
    </row>
    <row r="12" spans="1:15" s="110" customFormat="1" ht="24.95" customHeight="1" x14ac:dyDescent="0.2">
      <c r="A12" s="193" t="s">
        <v>132</v>
      </c>
      <c r="B12" s="194" t="s">
        <v>133</v>
      </c>
      <c r="C12" s="113">
        <v>0.75340353350663081</v>
      </c>
      <c r="D12" s="115">
        <v>171</v>
      </c>
      <c r="E12" s="114">
        <v>263</v>
      </c>
      <c r="F12" s="114">
        <v>312</v>
      </c>
      <c r="G12" s="114">
        <v>188</v>
      </c>
      <c r="H12" s="140">
        <v>158</v>
      </c>
      <c r="I12" s="115">
        <v>13</v>
      </c>
      <c r="J12" s="116">
        <v>8.2278481012658222</v>
      </c>
    </row>
    <row r="13" spans="1:15" s="110" customFormat="1" ht="24.95" customHeight="1" x14ac:dyDescent="0.2">
      <c r="A13" s="193" t="s">
        <v>134</v>
      </c>
      <c r="B13" s="199" t="s">
        <v>214</v>
      </c>
      <c r="C13" s="113">
        <v>0.70493897871965461</v>
      </c>
      <c r="D13" s="115">
        <v>160</v>
      </c>
      <c r="E13" s="114">
        <v>132</v>
      </c>
      <c r="F13" s="114">
        <v>150</v>
      </c>
      <c r="G13" s="114">
        <v>85</v>
      </c>
      <c r="H13" s="140">
        <v>403</v>
      </c>
      <c r="I13" s="115">
        <v>-243</v>
      </c>
      <c r="J13" s="116">
        <v>-60.297766749379655</v>
      </c>
    </row>
    <row r="14" spans="1:15" s="287" customFormat="1" ht="24.95" customHeight="1" x14ac:dyDescent="0.2">
      <c r="A14" s="193" t="s">
        <v>215</v>
      </c>
      <c r="B14" s="199" t="s">
        <v>137</v>
      </c>
      <c r="C14" s="113">
        <v>13.398246464290434</v>
      </c>
      <c r="D14" s="115">
        <v>3041</v>
      </c>
      <c r="E14" s="114">
        <v>2357</v>
      </c>
      <c r="F14" s="114">
        <v>2990</v>
      </c>
      <c r="G14" s="114">
        <v>2373</v>
      </c>
      <c r="H14" s="140">
        <v>3544</v>
      </c>
      <c r="I14" s="115">
        <v>-503</v>
      </c>
      <c r="J14" s="116">
        <v>-14.193002257336342</v>
      </c>
      <c r="K14" s="110"/>
      <c r="L14" s="110"/>
      <c r="M14" s="110"/>
      <c r="N14" s="110"/>
      <c r="O14" s="110"/>
    </row>
    <row r="15" spans="1:15" s="110" customFormat="1" ht="24.95" customHeight="1" x14ac:dyDescent="0.2">
      <c r="A15" s="193" t="s">
        <v>216</v>
      </c>
      <c r="B15" s="199" t="s">
        <v>217</v>
      </c>
      <c r="C15" s="113">
        <v>3.0312376084945147</v>
      </c>
      <c r="D15" s="115">
        <v>688</v>
      </c>
      <c r="E15" s="114">
        <v>613</v>
      </c>
      <c r="F15" s="114">
        <v>875</v>
      </c>
      <c r="G15" s="114">
        <v>670</v>
      </c>
      <c r="H15" s="140">
        <v>886</v>
      </c>
      <c r="I15" s="115">
        <v>-198</v>
      </c>
      <c r="J15" s="116">
        <v>-22.34762979683973</v>
      </c>
    </row>
    <row r="16" spans="1:15" s="287" customFormat="1" ht="24.95" customHeight="1" x14ac:dyDescent="0.2">
      <c r="A16" s="193" t="s">
        <v>218</v>
      </c>
      <c r="B16" s="199" t="s">
        <v>141</v>
      </c>
      <c r="C16" s="113">
        <v>7.661805524959246</v>
      </c>
      <c r="D16" s="115">
        <v>1739</v>
      </c>
      <c r="E16" s="114">
        <v>1399</v>
      </c>
      <c r="F16" s="114">
        <v>1704</v>
      </c>
      <c r="G16" s="114">
        <v>1371</v>
      </c>
      <c r="H16" s="140">
        <v>2226</v>
      </c>
      <c r="I16" s="115">
        <v>-487</v>
      </c>
      <c r="J16" s="116">
        <v>-21.877807726864329</v>
      </c>
      <c r="K16" s="110"/>
      <c r="L16" s="110"/>
      <c r="M16" s="110"/>
      <c r="N16" s="110"/>
      <c r="O16" s="110"/>
    </row>
    <row r="17" spans="1:15" s="110" customFormat="1" ht="24.95" customHeight="1" x14ac:dyDescent="0.2">
      <c r="A17" s="193" t="s">
        <v>142</v>
      </c>
      <c r="B17" s="199" t="s">
        <v>220</v>
      </c>
      <c r="C17" s="113">
        <v>2.7052033308366745</v>
      </c>
      <c r="D17" s="115">
        <v>614</v>
      </c>
      <c r="E17" s="114">
        <v>345</v>
      </c>
      <c r="F17" s="114">
        <v>411</v>
      </c>
      <c r="G17" s="114">
        <v>332</v>
      </c>
      <c r="H17" s="140">
        <v>432</v>
      </c>
      <c r="I17" s="115">
        <v>182</v>
      </c>
      <c r="J17" s="116">
        <v>42.129629629629626</v>
      </c>
    </row>
    <row r="18" spans="1:15" s="287" customFormat="1" ht="24.95" customHeight="1" x14ac:dyDescent="0.2">
      <c r="A18" s="201" t="s">
        <v>144</v>
      </c>
      <c r="B18" s="202" t="s">
        <v>145</v>
      </c>
      <c r="C18" s="113">
        <v>5.8730228664581219</v>
      </c>
      <c r="D18" s="115">
        <v>1333</v>
      </c>
      <c r="E18" s="114">
        <v>1501</v>
      </c>
      <c r="F18" s="114">
        <v>1489</v>
      </c>
      <c r="G18" s="114">
        <v>1075</v>
      </c>
      <c r="H18" s="140">
        <v>1435</v>
      </c>
      <c r="I18" s="115">
        <v>-102</v>
      </c>
      <c r="J18" s="116">
        <v>-7.1080139372822302</v>
      </c>
      <c r="K18" s="110"/>
      <c r="L18" s="110"/>
      <c r="M18" s="110"/>
      <c r="N18" s="110"/>
      <c r="O18" s="110"/>
    </row>
    <row r="19" spans="1:15" s="110" customFormat="1" ht="24.95" customHeight="1" x14ac:dyDescent="0.2">
      <c r="A19" s="193" t="s">
        <v>146</v>
      </c>
      <c r="B19" s="199" t="s">
        <v>147</v>
      </c>
      <c r="C19" s="113">
        <v>14.94030048023968</v>
      </c>
      <c r="D19" s="115">
        <v>3391</v>
      </c>
      <c r="E19" s="114">
        <v>3104</v>
      </c>
      <c r="F19" s="114">
        <v>3316</v>
      </c>
      <c r="G19" s="114">
        <v>2329</v>
      </c>
      <c r="H19" s="140">
        <v>3355</v>
      </c>
      <c r="I19" s="115">
        <v>36</v>
      </c>
      <c r="J19" s="116">
        <v>1.0730253353204173</v>
      </c>
    </row>
    <row r="20" spans="1:15" s="287" customFormat="1" ht="24.95" customHeight="1" x14ac:dyDescent="0.2">
      <c r="A20" s="193" t="s">
        <v>148</v>
      </c>
      <c r="B20" s="199" t="s">
        <v>149</v>
      </c>
      <c r="C20" s="113">
        <v>7.961404590915099</v>
      </c>
      <c r="D20" s="115">
        <v>1807</v>
      </c>
      <c r="E20" s="114">
        <v>1480</v>
      </c>
      <c r="F20" s="114">
        <v>1869</v>
      </c>
      <c r="G20" s="114">
        <v>1488</v>
      </c>
      <c r="H20" s="140">
        <v>1758</v>
      </c>
      <c r="I20" s="115">
        <v>49</v>
      </c>
      <c r="J20" s="116">
        <v>2.7872582480091013</v>
      </c>
      <c r="K20" s="110"/>
      <c r="L20" s="110"/>
      <c r="M20" s="110"/>
      <c r="N20" s="110"/>
      <c r="O20" s="110"/>
    </row>
    <row r="21" spans="1:15" s="110" customFormat="1" ht="24.95" customHeight="1" x14ac:dyDescent="0.2">
      <c r="A21" s="201" t="s">
        <v>150</v>
      </c>
      <c r="B21" s="202" t="s">
        <v>151</v>
      </c>
      <c r="C21" s="113">
        <v>6.9965193637925713</v>
      </c>
      <c r="D21" s="115">
        <v>1588</v>
      </c>
      <c r="E21" s="114">
        <v>1407</v>
      </c>
      <c r="F21" s="114">
        <v>1484</v>
      </c>
      <c r="G21" s="114">
        <v>1269</v>
      </c>
      <c r="H21" s="140">
        <v>1205</v>
      </c>
      <c r="I21" s="115">
        <v>383</v>
      </c>
      <c r="J21" s="116">
        <v>31.784232365145229</v>
      </c>
    </row>
    <row r="22" spans="1:15" s="110" customFormat="1" ht="24.95" customHeight="1" x14ac:dyDescent="0.2">
      <c r="A22" s="201" t="s">
        <v>152</v>
      </c>
      <c r="B22" s="199" t="s">
        <v>153</v>
      </c>
      <c r="C22" s="113">
        <v>2.520156848922765</v>
      </c>
      <c r="D22" s="115">
        <v>572</v>
      </c>
      <c r="E22" s="114">
        <v>468</v>
      </c>
      <c r="F22" s="114">
        <v>556</v>
      </c>
      <c r="G22" s="114">
        <v>381</v>
      </c>
      <c r="H22" s="140">
        <v>592</v>
      </c>
      <c r="I22" s="115">
        <v>-20</v>
      </c>
      <c r="J22" s="116">
        <v>-3.3783783783783785</v>
      </c>
    </row>
    <row r="23" spans="1:15" s="110" customFormat="1" ht="24.95" customHeight="1" x14ac:dyDescent="0.2">
      <c r="A23" s="193" t="s">
        <v>154</v>
      </c>
      <c r="B23" s="199" t="s">
        <v>155</v>
      </c>
      <c r="C23" s="113">
        <v>1.4627483808432833</v>
      </c>
      <c r="D23" s="115">
        <v>332</v>
      </c>
      <c r="E23" s="114">
        <v>633</v>
      </c>
      <c r="F23" s="114">
        <v>318</v>
      </c>
      <c r="G23" s="114">
        <v>192</v>
      </c>
      <c r="H23" s="140">
        <v>345</v>
      </c>
      <c r="I23" s="115">
        <v>-13</v>
      </c>
      <c r="J23" s="116">
        <v>-3.7681159420289854</v>
      </c>
    </row>
    <row r="24" spans="1:15" s="110" customFormat="1" ht="24.95" customHeight="1" x14ac:dyDescent="0.2">
      <c r="A24" s="193" t="s">
        <v>156</v>
      </c>
      <c r="B24" s="199" t="s">
        <v>221</v>
      </c>
      <c r="C24" s="113">
        <v>7.1771599770894836</v>
      </c>
      <c r="D24" s="115">
        <v>1629</v>
      </c>
      <c r="E24" s="114">
        <v>1263</v>
      </c>
      <c r="F24" s="114">
        <v>1448</v>
      </c>
      <c r="G24" s="114">
        <v>1071</v>
      </c>
      <c r="H24" s="140">
        <v>1415</v>
      </c>
      <c r="I24" s="115">
        <v>214</v>
      </c>
      <c r="J24" s="116">
        <v>15.123674911660778</v>
      </c>
    </row>
    <row r="25" spans="1:15" s="110" customFormat="1" ht="24.95" customHeight="1" x14ac:dyDescent="0.2">
      <c r="A25" s="193" t="s">
        <v>222</v>
      </c>
      <c r="B25" s="204" t="s">
        <v>159</v>
      </c>
      <c r="C25" s="113">
        <v>6.6220205313477551</v>
      </c>
      <c r="D25" s="115">
        <v>1503</v>
      </c>
      <c r="E25" s="114">
        <v>1528</v>
      </c>
      <c r="F25" s="114">
        <v>1483</v>
      </c>
      <c r="G25" s="114">
        <v>1329</v>
      </c>
      <c r="H25" s="140">
        <v>1633</v>
      </c>
      <c r="I25" s="115">
        <v>-130</v>
      </c>
      <c r="J25" s="116">
        <v>-7.9608083282302511</v>
      </c>
    </row>
    <row r="26" spans="1:15" s="110" customFormat="1" ht="24.95" customHeight="1" x14ac:dyDescent="0.2">
      <c r="A26" s="201">
        <v>782.78300000000002</v>
      </c>
      <c r="B26" s="203" t="s">
        <v>160</v>
      </c>
      <c r="C26" s="113">
        <v>10.930960038771644</v>
      </c>
      <c r="D26" s="115">
        <v>2481</v>
      </c>
      <c r="E26" s="114">
        <v>2627</v>
      </c>
      <c r="F26" s="114">
        <v>2499</v>
      </c>
      <c r="G26" s="114">
        <v>2343</v>
      </c>
      <c r="H26" s="140">
        <v>2688</v>
      </c>
      <c r="I26" s="115">
        <v>-207</v>
      </c>
      <c r="J26" s="116">
        <v>-7.7008928571428568</v>
      </c>
    </row>
    <row r="27" spans="1:15" s="110" customFormat="1" ht="24.95" customHeight="1" x14ac:dyDescent="0.2">
      <c r="A27" s="193" t="s">
        <v>161</v>
      </c>
      <c r="B27" s="199" t="s">
        <v>162</v>
      </c>
      <c r="C27" s="113">
        <v>1.7535357095651407</v>
      </c>
      <c r="D27" s="115">
        <v>398</v>
      </c>
      <c r="E27" s="114">
        <v>376</v>
      </c>
      <c r="F27" s="114">
        <v>529</v>
      </c>
      <c r="G27" s="114">
        <v>278</v>
      </c>
      <c r="H27" s="140">
        <v>441</v>
      </c>
      <c r="I27" s="115">
        <v>-43</v>
      </c>
      <c r="J27" s="116">
        <v>-9.7505668934240362</v>
      </c>
    </row>
    <row r="28" spans="1:15" s="110" customFormat="1" ht="24.95" customHeight="1" x14ac:dyDescent="0.2">
      <c r="A28" s="193" t="s">
        <v>163</v>
      </c>
      <c r="B28" s="199" t="s">
        <v>164</v>
      </c>
      <c r="C28" s="113">
        <v>3.3704894920033484</v>
      </c>
      <c r="D28" s="115">
        <v>765</v>
      </c>
      <c r="E28" s="114">
        <v>566</v>
      </c>
      <c r="F28" s="114">
        <v>1666</v>
      </c>
      <c r="G28" s="114">
        <v>539</v>
      </c>
      <c r="H28" s="140">
        <v>913</v>
      </c>
      <c r="I28" s="115">
        <v>-148</v>
      </c>
      <c r="J28" s="116">
        <v>-16.210295728368017</v>
      </c>
    </row>
    <row r="29" spans="1:15" s="110" customFormat="1" ht="24.95" customHeight="1" x14ac:dyDescent="0.2">
      <c r="A29" s="193">
        <v>86</v>
      </c>
      <c r="B29" s="199" t="s">
        <v>165</v>
      </c>
      <c r="C29" s="113">
        <v>6.7013261664537165</v>
      </c>
      <c r="D29" s="115">
        <v>1521</v>
      </c>
      <c r="E29" s="114">
        <v>1177</v>
      </c>
      <c r="F29" s="114">
        <v>1468</v>
      </c>
      <c r="G29" s="114">
        <v>1212</v>
      </c>
      <c r="H29" s="140">
        <v>1319</v>
      </c>
      <c r="I29" s="115">
        <v>202</v>
      </c>
      <c r="J29" s="116">
        <v>15.314632297194844</v>
      </c>
    </row>
    <row r="30" spans="1:15" s="110" customFormat="1" ht="24.95" customHeight="1" x14ac:dyDescent="0.2">
      <c r="A30" s="193">
        <v>87.88</v>
      </c>
      <c r="B30" s="204" t="s">
        <v>166</v>
      </c>
      <c r="C30" s="113">
        <v>4.9830374058245583</v>
      </c>
      <c r="D30" s="115">
        <v>1131</v>
      </c>
      <c r="E30" s="114">
        <v>809</v>
      </c>
      <c r="F30" s="114">
        <v>1378</v>
      </c>
      <c r="G30" s="114">
        <v>781</v>
      </c>
      <c r="H30" s="140">
        <v>868</v>
      </c>
      <c r="I30" s="115">
        <v>263</v>
      </c>
      <c r="J30" s="116">
        <v>30.299539170506911</v>
      </c>
    </row>
    <row r="31" spans="1:15" s="110" customFormat="1" ht="24.95" customHeight="1" x14ac:dyDescent="0.2">
      <c r="A31" s="193" t="s">
        <v>167</v>
      </c>
      <c r="B31" s="199" t="s">
        <v>168</v>
      </c>
      <c r="C31" s="113">
        <v>3.8507291712561131</v>
      </c>
      <c r="D31" s="115">
        <v>874</v>
      </c>
      <c r="E31" s="114">
        <v>728</v>
      </c>
      <c r="F31" s="114">
        <v>1075</v>
      </c>
      <c r="G31" s="114">
        <v>702</v>
      </c>
      <c r="H31" s="140">
        <v>820</v>
      </c>
      <c r="I31" s="115">
        <v>54</v>
      </c>
      <c r="J31" s="116">
        <v>6.5853658536585362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0.75340353350663081</v>
      </c>
      <c r="D34" s="115">
        <v>171</v>
      </c>
      <c r="E34" s="114">
        <v>263</v>
      </c>
      <c r="F34" s="114">
        <v>312</v>
      </c>
      <c r="G34" s="114">
        <v>188</v>
      </c>
      <c r="H34" s="140">
        <v>158</v>
      </c>
      <c r="I34" s="115">
        <v>13</v>
      </c>
      <c r="J34" s="116">
        <v>8.2278481012658222</v>
      </c>
    </row>
    <row r="35" spans="1:10" s="110" customFormat="1" ht="24.95" customHeight="1" x14ac:dyDescent="0.2">
      <c r="A35" s="292" t="s">
        <v>171</v>
      </c>
      <c r="B35" s="293" t="s">
        <v>172</v>
      </c>
      <c r="C35" s="113">
        <v>19.976208309468213</v>
      </c>
      <c r="D35" s="115">
        <v>4534</v>
      </c>
      <c r="E35" s="114">
        <v>3990</v>
      </c>
      <c r="F35" s="114">
        <v>4629</v>
      </c>
      <c r="G35" s="114">
        <v>3533</v>
      </c>
      <c r="H35" s="140">
        <v>5382</v>
      </c>
      <c r="I35" s="115">
        <v>-848</v>
      </c>
      <c r="J35" s="116">
        <v>-15.756224451876626</v>
      </c>
    </row>
    <row r="36" spans="1:10" s="110" customFormat="1" ht="24.95" customHeight="1" x14ac:dyDescent="0.2">
      <c r="A36" s="294" t="s">
        <v>173</v>
      </c>
      <c r="B36" s="295" t="s">
        <v>174</v>
      </c>
      <c r="C36" s="125">
        <v>79.270388157025153</v>
      </c>
      <c r="D36" s="143">
        <v>17992</v>
      </c>
      <c r="E36" s="144">
        <v>16166</v>
      </c>
      <c r="F36" s="144">
        <v>19089</v>
      </c>
      <c r="G36" s="144">
        <v>13914</v>
      </c>
      <c r="H36" s="145">
        <v>17352</v>
      </c>
      <c r="I36" s="143">
        <v>640</v>
      </c>
      <c r="J36" s="146">
        <v>3.6883356385431076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22697</v>
      </c>
      <c r="F11" s="264">
        <v>20420</v>
      </c>
      <c r="G11" s="264">
        <v>24030</v>
      </c>
      <c r="H11" s="264">
        <v>17636</v>
      </c>
      <c r="I11" s="265">
        <v>22892</v>
      </c>
      <c r="J11" s="263">
        <v>-195</v>
      </c>
      <c r="K11" s="266">
        <v>-0.85182596540276079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28.149094593999205</v>
      </c>
      <c r="E13" s="115">
        <v>6389</v>
      </c>
      <c r="F13" s="114">
        <v>6243</v>
      </c>
      <c r="G13" s="114">
        <v>6616</v>
      </c>
      <c r="H13" s="114">
        <v>5255</v>
      </c>
      <c r="I13" s="140">
        <v>6194</v>
      </c>
      <c r="J13" s="115">
        <v>195</v>
      </c>
      <c r="K13" s="116">
        <v>3.1482079431708105</v>
      </c>
    </row>
    <row r="14" spans="1:17" ht="15.95" customHeight="1" x14ac:dyDescent="0.2">
      <c r="A14" s="306" t="s">
        <v>230</v>
      </c>
      <c r="B14" s="307"/>
      <c r="C14" s="308"/>
      <c r="D14" s="113">
        <v>54.474159580561306</v>
      </c>
      <c r="E14" s="115">
        <v>12364</v>
      </c>
      <c r="F14" s="114">
        <v>10793</v>
      </c>
      <c r="G14" s="114">
        <v>13282</v>
      </c>
      <c r="H14" s="114">
        <v>9395</v>
      </c>
      <c r="I14" s="140">
        <v>12676</v>
      </c>
      <c r="J14" s="115">
        <v>-312</v>
      </c>
      <c r="K14" s="116">
        <v>-2.4613442726412118</v>
      </c>
    </row>
    <row r="15" spans="1:17" ht="15.95" customHeight="1" x14ac:dyDescent="0.2">
      <c r="A15" s="306" t="s">
        <v>231</v>
      </c>
      <c r="B15" s="307"/>
      <c r="C15" s="308"/>
      <c r="D15" s="113">
        <v>8.2874388685729397</v>
      </c>
      <c r="E15" s="115">
        <v>1881</v>
      </c>
      <c r="F15" s="114">
        <v>1734</v>
      </c>
      <c r="G15" s="114">
        <v>1804</v>
      </c>
      <c r="H15" s="114">
        <v>1483</v>
      </c>
      <c r="I15" s="140">
        <v>1987</v>
      </c>
      <c r="J15" s="115">
        <v>-106</v>
      </c>
      <c r="K15" s="116">
        <v>-5.3346753900352288</v>
      </c>
    </row>
    <row r="16" spans="1:17" ht="15.95" customHeight="1" x14ac:dyDescent="0.2">
      <c r="A16" s="306" t="s">
        <v>232</v>
      </c>
      <c r="B16" s="307"/>
      <c r="C16" s="308"/>
      <c r="D16" s="113">
        <v>9.0540600079305626</v>
      </c>
      <c r="E16" s="115">
        <v>2055</v>
      </c>
      <c r="F16" s="114">
        <v>1635</v>
      </c>
      <c r="G16" s="114">
        <v>2268</v>
      </c>
      <c r="H16" s="114">
        <v>1490</v>
      </c>
      <c r="I16" s="140">
        <v>2026</v>
      </c>
      <c r="J16" s="115">
        <v>29</v>
      </c>
      <c r="K16" s="116">
        <v>1.4313919052319841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0.57276292020971931</v>
      </c>
      <c r="E18" s="115">
        <v>130</v>
      </c>
      <c r="F18" s="114">
        <v>278</v>
      </c>
      <c r="G18" s="114">
        <v>333</v>
      </c>
      <c r="H18" s="114">
        <v>196</v>
      </c>
      <c r="I18" s="140">
        <v>113</v>
      </c>
      <c r="J18" s="115">
        <v>17</v>
      </c>
      <c r="K18" s="116">
        <v>15.044247787610619</v>
      </c>
    </row>
    <row r="19" spans="1:11" ht="14.1" customHeight="1" x14ac:dyDescent="0.2">
      <c r="A19" s="306" t="s">
        <v>235</v>
      </c>
      <c r="B19" s="307" t="s">
        <v>236</v>
      </c>
      <c r="C19" s="308"/>
      <c r="D19" s="113">
        <v>0.39652817552980568</v>
      </c>
      <c r="E19" s="115">
        <v>90</v>
      </c>
      <c r="F19" s="114">
        <v>247</v>
      </c>
      <c r="G19" s="114">
        <v>297</v>
      </c>
      <c r="H19" s="114">
        <v>158</v>
      </c>
      <c r="I19" s="140">
        <v>66</v>
      </c>
      <c r="J19" s="115">
        <v>24</v>
      </c>
      <c r="K19" s="116">
        <v>36.363636363636367</v>
      </c>
    </row>
    <row r="20" spans="1:11" ht="14.1" customHeight="1" x14ac:dyDescent="0.2">
      <c r="A20" s="306">
        <v>12</v>
      </c>
      <c r="B20" s="307" t="s">
        <v>237</v>
      </c>
      <c r="C20" s="308"/>
      <c r="D20" s="113">
        <v>0.65206855531568053</v>
      </c>
      <c r="E20" s="115">
        <v>148</v>
      </c>
      <c r="F20" s="114">
        <v>225</v>
      </c>
      <c r="G20" s="114">
        <v>149</v>
      </c>
      <c r="H20" s="114">
        <v>94</v>
      </c>
      <c r="I20" s="140">
        <v>151</v>
      </c>
      <c r="J20" s="115">
        <v>-3</v>
      </c>
      <c r="K20" s="116">
        <v>-1.9867549668874172</v>
      </c>
    </row>
    <row r="21" spans="1:11" ht="14.1" customHeight="1" x14ac:dyDescent="0.2">
      <c r="A21" s="306">
        <v>21</v>
      </c>
      <c r="B21" s="307" t="s">
        <v>238</v>
      </c>
      <c r="C21" s="308"/>
      <c r="D21" s="113">
        <v>0.30841080318984887</v>
      </c>
      <c r="E21" s="115">
        <v>70</v>
      </c>
      <c r="F21" s="114">
        <v>80</v>
      </c>
      <c r="G21" s="114">
        <v>62</v>
      </c>
      <c r="H21" s="114">
        <v>35</v>
      </c>
      <c r="I21" s="140">
        <v>73</v>
      </c>
      <c r="J21" s="115">
        <v>-3</v>
      </c>
      <c r="K21" s="116">
        <v>-4.1095890410958908</v>
      </c>
    </row>
    <row r="22" spans="1:11" ht="14.1" customHeight="1" x14ac:dyDescent="0.2">
      <c r="A22" s="306">
        <v>22</v>
      </c>
      <c r="B22" s="307" t="s">
        <v>239</v>
      </c>
      <c r="C22" s="308"/>
      <c r="D22" s="113">
        <v>1.8328413446711018</v>
      </c>
      <c r="E22" s="115">
        <v>416</v>
      </c>
      <c r="F22" s="114">
        <v>352</v>
      </c>
      <c r="G22" s="114">
        <v>425</v>
      </c>
      <c r="H22" s="114">
        <v>300</v>
      </c>
      <c r="I22" s="140">
        <v>393</v>
      </c>
      <c r="J22" s="115">
        <v>23</v>
      </c>
      <c r="K22" s="116">
        <v>5.8524173027989823</v>
      </c>
    </row>
    <row r="23" spans="1:11" ht="14.1" customHeight="1" x14ac:dyDescent="0.2">
      <c r="A23" s="306">
        <v>23</v>
      </c>
      <c r="B23" s="307" t="s">
        <v>240</v>
      </c>
      <c r="C23" s="308"/>
      <c r="D23" s="113">
        <v>0.71815658457064813</v>
      </c>
      <c r="E23" s="115">
        <v>163</v>
      </c>
      <c r="F23" s="114">
        <v>149</v>
      </c>
      <c r="G23" s="114">
        <v>198</v>
      </c>
      <c r="H23" s="114">
        <v>139</v>
      </c>
      <c r="I23" s="140">
        <v>199</v>
      </c>
      <c r="J23" s="115">
        <v>-36</v>
      </c>
      <c r="K23" s="116">
        <v>-18.090452261306531</v>
      </c>
    </row>
    <row r="24" spans="1:11" ht="14.1" customHeight="1" x14ac:dyDescent="0.2">
      <c r="A24" s="306">
        <v>24</v>
      </c>
      <c r="B24" s="307" t="s">
        <v>241</v>
      </c>
      <c r="C24" s="308"/>
      <c r="D24" s="113">
        <v>3.2118782217914261</v>
      </c>
      <c r="E24" s="115">
        <v>729</v>
      </c>
      <c r="F24" s="114">
        <v>653</v>
      </c>
      <c r="G24" s="114">
        <v>693</v>
      </c>
      <c r="H24" s="114">
        <v>615</v>
      </c>
      <c r="I24" s="140">
        <v>882</v>
      </c>
      <c r="J24" s="115">
        <v>-153</v>
      </c>
      <c r="K24" s="116">
        <v>-17.346938775510203</v>
      </c>
    </row>
    <row r="25" spans="1:11" ht="14.1" customHeight="1" x14ac:dyDescent="0.2">
      <c r="A25" s="306">
        <v>25</v>
      </c>
      <c r="B25" s="307" t="s">
        <v>242</v>
      </c>
      <c r="C25" s="308"/>
      <c r="D25" s="113">
        <v>5.1196193329514914</v>
      </c>
      <c r="E25" s="115">
        <v>1162</v>
      </c>
      <c r="F25" s="114">
        <v>918</v>
      </c>
      <c r="G25" s="114">
        <v>1076</v>
      </c>
      <c r="H25" s="114">
        <v>873</v>
      </c>
      <c r="I25" s="140">
        <v>1257</v>
      </c>
      <c r="J25" s="115">
        <v>-95</v>
      </c>
      <c r="K25" s="116">
        <v>-7.5576770087509946</v>
      </c>
    </row>
    <row r="26" spans="1:11" ht="14.1" customHeight="1" x14ac:dyDescent="0.2">
      <c r="A26" s="306">
        <v>26</v>
      </c>
      <c r="B26" s="307" t="s">
        <v>243</v>
      </c>
      <c r="C26" s="308"/>
      <c r="D26" s="113">
        <v>3.1546019297704544</v>
      </c>
      <c r="E26" s="115">
        <v>716</v>
      </c>
      <c r="F26" s="114">
        <v>498</v>
      </c>
      <c r="G26" s="114">
        <v>583</v>
      </c>
      <c r="H26" s="114">
        <v>448</v>
      </c>
      <c r="I26" s="140">
        <v>791</v>
      </c>
      <c r="J26" s="115">
        <v>-75</v>
      </c>
      <c r="K26" s="116">
        <v>-9.4816687737041718</v>
      </c>
    </row>
    <row r="27" spans="1:11" ht="14.1" customHeight="1" x14ac:dyDescent="0.2">
      <c r="A27" s="306">
        <v>27</v>
      </c>
      <c r="B27" s="307" t="s">
        <v>244</v>
      </c>
      <c r="C27" s="308"/>
      <c r="D27" s="113">
        <v>1.9165528483940608</v>
      </c>
      <c r="E27" s="115">
        <v>435</v>
      </c>
      <c r="F27" s="114">
        <v>419</v>
      </c>
      <c r="G27" s="114">
        <v>375</v>
      </c>
      <c r="H27" s="114">
        <v>282</v>
      </c>
      <c r="I27" s="140">
        <v>491</v>
      </c>
      <c r="J27" s="115">
        <v>-56</v>
      </c>
      <c r="K27" s="116">
        <v>-11.405295315682281</v>
      </c>
    </row>
    <row r="28" spans="1:11" ht="14.1" customHeight="1" x14ac:dyDescent="0.2">
      <c r="A28" s="306">
        <v>28</v>
      </c>
      <c r="B28" s="307" t="s">
        <v>245</v>
      </c>
      <c r="C28" s="308"/>
      <c r="D28" s="113">
        <v>0.29959906595585317</v>
      </c>
      <c r="E28" s="115">
        <v>68</v>
      </c>
      <c r="F28" s="114">
        <v>73</v>
      </c>
      <c r="G28" s="114">
        <v>128</v>
      </c>
      <c r="H28" s="114">
        <v>101</v>
      </c>
      <c r="I28" s="140">
        <v>179</v>
      </c>
      <c r="J28" s="115">
        <v>-111</v>
      </c>
      <c r="K28" s="116">
        <v>-62.011173184357538</v>
      </c>
    </row>
    <row r="29" spans="1:11" ht="14.1" customHeight="1" x14ac:dyDescent="0.2">
      <c r="A29" s="306">
        <v>29</v>
      </c>
      <c r="B29" s="307" t="s">
        <v>246</v>
      </c>
      <c r="C29" s="308"/>
      <c r="D29" s="113">
        <v>4.4102744856148393</v>
      </c>
      <c r="E29" s="115">
        <v>1001</v>
      </c>
      <c r="F29" s="114">
        <v>829</v>
      </c>
      <c r="G29" s="114">
        <v>900</v>
      </c>
      <c r="H29" s="114">
        <v>814</v>
      </c>
      <c r="I29" s="140">
        <v>791</v>
      </c>
      <c r="J29" s="115">
        <v>210</v>
      </c>
      <c r="K29" s="116">
        <v>26.548672566371682</v>
      </c>
    </row>
    <row r="30" spans="1:11" ht="14.1" customHeight="1" x14ac:dyDescent="0.2">
      <c r="A30" s="306" t="s">
        <v>247</v>
      </c>
      <c r="B30" s="307" t="s">
        <v>248</v>
      </c>
      <c r="C30" s="308"/>
      <c r="D30" s="113">
        <v>1.0265673877604971</v>
      </c>
      <c r="E30" s="115">
        <v>233</v>
      </c>
      <c r="F30" s="114">
        <v>276</v>
      </c>
      <c r="G30" s="114">
        <v>353</v>
      </c>
      <c r="H30" s="114">
        <v>267</v>
      </c>
      <c r="I30" s="140" t="s">
        <v>514</v>
      </c>
      <c r="J30" s="115" t="s">
        <v>514</v>
      </c>
      <c r="K30" s="116" t="s">
        <v>514</v>
      </c>
    </row>
    <row r="31" spans="1:11" ht="14.1" customHeight="1" x14ac:dyDescent="0.2">
      <c r="A31" s="306" t="s">
        <v>249</v>
      </c>
      <c r="B31" s="307" t="s">
        <v>250</v>
      </c>
      <c r="C31" s="308"/>
      <c r="D31" s="113">
        <v>3.3572718861523549</v>
      </c>
      <c r="E31" s="115">
        <v>762</v>
      </c>
      <c r="F31" s="114">
        <v>546</v>
      </c>
      <c r="G31" s="114">
        <v>537</v>
      </c>
      <c r="H31" s="114">
        <v>543</v>
      </c>
      <c r="I31" s="140">
        <v>504</v>
      </c>
      <c r="J31" s="115">
        <v>258</v>
      </c>
      <c r="K31" s="116">
        <v>51.19047619047619</v>
      </c>
    </row>
    <row r="32" spans="1:11" ht="14.1" customHeight="1" x14ac:dyDescent="0.2">
      <c r="A32" s="306">
        <v>31</v>
      </c>
      <c r="B32" s="307" t="s">
        <v>251</v>
      </c>
      <c r="C32" s="308"/>
      <c r="D32" s="113">
        <v>0.47583381063576685</v>
      </c>
      <c r="E32" s="115">
        <v>108</v>
      </c>
      <c r="F32" s="114">
        <v>97</v>
      </c>
      <c r="G32" s="114">
        <v>122</v>
      </c>
      <c r="H32" s="114">
        <v>80</v>
      </c>
      <c r="I32" s="140">
        <v>119</v>
      </c>
      <c r="J32" s="115">
        <v>-11</v>
      </c>
      <c r="K32" s="116">
        <v>-9.2436974789915958</v>
      </c>
    </row>
    <row r="33" spans="1:11" ht="14.1" customHeight="1" x14ac:dyDescent="0.2">
      <c r="A33" s="306">
        <v>32</v>
      </c>
      <c r="B33" s="307" t="s">
        <v>252</v>
      </c>
      <c r="C33" s="308"/>
      <c r="D33" s="113">
        <v>2.1456580164779488</v>
      </c>
      <c r="E33" s="115">
        <v>487</v>
      </c>
      <c r="F33" s="114">
        <v>696</v>
      </c>
      <c r="G33" s="114">
        <v>580</v>
      </c>
      <c r="H33" s="114">
        <v>430</v>
      </c>
      <c r="I33" s="140">
        <v>512</v>
      </c>
      <c r="J33" s="115">
        <v>-25</v>
      </c>
      <c r="K33" s="116">
        <v>-4.8828125</v>
      </c>
    </row>
    <row r="34" spans="1:11" ht="14.1" customHeight="1" x14ac:dyDescent="0.2">
      <c r="A34" s="306">
        <v>33</v>
      </c>
      <c r="B34" s="307" t="s">
        <v>253</v>
      </c>
      <c r="C34" s="308"/>
      <c r="D34" s="113">
        <v>1.3437899281843415</v>
      </c>
      <c r="E34" s="115">
        <v>305</v>
      </c>
      <c r="F34" s="114">
        <v>416</v>
      </c>
      <c r="G34" s="114">
        <v>412</v>
      </c>
      <c r="H34" s="114">
        <v>215</v>
      </c>
      <c r="I34" s="140">
        <v>356</v>
      </c>
      <c r="J34" s="115">
        <v>-51</v>
      </c>
      <c r="K34" s="116">
        <v>-14.325842696629213</v>
      </c>
    </row>
    <row r="35" spans="1:11" ht="14.1" customHeight="1" x14ac:dyDescent="0.2">
      <c r="A35" s="306">
        <v>34</v>
      </c>
      <c r="B35" s="307" t="s">
        <v>254</v>
      </c>
      <c r="C35" s="308"/>
      <c r="D35" s="113">
        <v>1.7931885271181214</v>
      </c>
      <c r="E35" s="115">
        <v>407</v>
      </c>
      <c r="F35" s="114">
        <v>309</v>
      </c>
      <c r="G35" s="114">
        <v>387</v>
      </c>
      <c r="H35" s="114">
        <v>297</v>
      </c>
      <c r="I35" s="140">
        <v>445</v>
      </c>
      <c r="J35" s="115">
        <v>-38</v>
      </c>
      <c r="K35" s="116">
        <v>-8.5393258426966288</v>
      </c>
    </row>
    <row r="36" spans="1:11" ht="14.1" customHeight="1" x14ac:dyDescent="0.2">
      <c r="A36" s="306">
        <v>41</v>
      </c>
      <c r="B36" s="307" t="s">
        <v>255</v>
      </c>
      <c r="C36" s="308"/>
      <c r="D36" s="113">
        <v>0.48905141648676037</v>
      </c>
      <c r="E36" s="115">
        <v>111</v>
      </c>
      <c r="F36" s="114">
        <v>88</v>
      </c>
      <c r="G36" s="114">
        <v>130</v>
      </c>
      <c r="H36" s="114">
        <v>81</v>
      </c>
      <c r="I36" s="140">
        <v>118</v>
      </c>
      <c r="J36" s="115">
        <v>-7</v>
      </c>
      <c r="K36" s="116">
        <v>-5.9322033898305087</v>
      </c>
    </row>
    <row r="37" spans="1:11" ht="14.1" customHeight="1" x14ac:dyDescent="0.2">
      <c r="A37" s="306">
        <v>42</v>
      </c>
      <c r="B37" s="307" t="s">
        <v>256</v>
      </c>
      <c r="C37" s="308"/>
      <c r="D37" s="113">
        <v>0.10574084680794819</v>
      </c>
      <c r="E37" s="115">
        <v>24</v>
      </c>
      <c r="F37" s="114">
        <v>21</v>
      </c>
      <c r="G37" s="114">
        <v>32</v>
      </c>
      <c r="H37" s="114">
        <v>23</v>
      </c>
      <c r="I37" s="140">
        <v>32</v>
      </c>
      <c r="J37" s="115">
        <v>-8</v>
      </c>
      <c r="K37" s="116">
        <v>-25</v>
      </c>
    </row>
    <row r="38" spans="1:11" ht="14.1" customHeight="1" x14ac:dyDescent="0.2">
      <c r="A38" s="306">
        <v>43</v>
      </c>
      <c r="B38" s="307" t="s">
        <v>257</v>
      </c>
      <c r="C38" s="308"/>
      <c r="D38" s="113">
        <v>1.7447239723311452</v>
      </c>
      <c r="E38" s="115">
        <v>396</v>
      </c>
      <c r="F38" s="114">
        <v>299</v>
      </c>
      <c r="G38" s="114">
        <v>410</v>
      </c>
      <c r="H38" s="114">
        <v>257</v>
      </c>
      <c r="I38" s="140">
        <v>319</v>
      </c>
      <c r="J38" s="115">
        <v>77</v>
      </c>
      <c r="K38" s="116">
        <v>24.137931034482758</v>
      </c>
    </row>
    <row r="39" spans="1:11" ht="14.1" customHeight="1" x14ac:dyDescent="0.2">
      <c r="A39" s="306">
        <v>51</v>
      </c>
      <c r="B39" s="307" t="s">
        <v>258</v>
      </c>
      <c r="C39" s="308"/>
      <c r="D39" s="113">
        <v>12.763801383442745</v>
      </c>
      <c r="E39" s="115">
        <v>2897</v>
      </c>
      <c r="F39" s="114">
        <v>2447</v>
      </c>
      <c r="G39" s="114">
        <v>2714</v>
      </c>
      <c r="H39" s="114">
        <v>2093</v>
      </c>
      <c r="I39" s="140">
        <v>2894</v>
      </c>
      <c r="J39" s="115">
        <v>3</v>
      </c>
      <c r="K39" s="116">
        <v>0.10366275051831375</v>
      </c>
    </row>
    <row r="40" spans="1:11" ht="14.1" customHeight="1" x14ac:dyDescent="0.2">
      <c r="A40" s="306" t="s">
        <v>259</v>
      </c>
      <c r="B40" s="307" t="s">
        <v>260</v>
      </c>
      <c r="C40" s="308"/>
      <c r="D40" s="113">
        <v>12.182226725999032</v>
      </c>
      <c r="E40" s="115">
        <v>2765</v>
      </c>
      <c r="F40" s="114">
        <v>2343</v>
      </c>
      <c r="G40" s="114">
        <v>2592</v>
      </c>
      <c r="H40" s="114">
        <v>1973</v>
      </c>
      <c r="I40" s="140">
        <v>2700</v>
      </c>
      <c r="J40" s="115">
        <v>65</v>
      </c>
      <c r="K40" s="116">
        <v>2.4074074074074074</v>
      </c>
    </row>
    <row r="41" spans="1:11" ht="14.1" customHeight="1" x14ac:dyDescent="0.2">
      <c r="A41" s="306"/>
      <c r="B41" s="307" t="s">
        <v>261</v>
      </c>
      <c r="C41" s="308"/>
      <c r="D41" s="113">
        <v>10.543243600475833</v>
      </c>
      <c r="E41" s="115">
        <v>2393</v>
      </c>
      <c r="F41" s="114">
        <v>2042</v>
      </c>
      <c r="G41" s="114">
        <v>2201</v>
      </c>
      <c r="H41" s="114">
        <v>1726</v>
      </c>
      <c r="I41" s="140">
        <v>2381</v>
      </c>
      <c r="J41" s="115">
        <v>12</v>
      </c>
      <c r="K41" s="116">
        <v>0.50398992020159594</v>
      </c>
    </row>
    <row r="42" spans="1:11" ht="14.1" customHeight="1" x14ac:dyDescent="0.2">
      <c r="A42" s="306">
        <v>52</v>
      </c>
      <c r="B42" s="307" t="s">
        <v>262</v>
      </c>
      <c r="C42" s="308"/>
      <c r="D42" s="113">
        <v>4.771555712208662</v>
      </c>
      <c r="E42" s="115">
        <v>1083</v>
      </c>
      <c r="F42" s="114">
        <v>1054</v>
      </c>
      <c r="G42" s="114">
        <v>1100</v>
      </c>
      <c r="H42" s="114">
        <v>1127</v>
      </c>
      <c r="I42" s="140">
        <v>1275</v>
      </c>
      <c r="J42" s="115">
        <v>-192</v>
      </c>
      <c r="K42" s="116">
        <v>-15.058823529411764</v>
      </c>
    </row>
    <row r="43" spans="1:11" ht="14.1" customHeight="1" x14ac:dyDescent="0.2">
      <c r="A43" s="306" t="s">
        <v>263</v>
      </c>
      <c r="B43" s="307" t="s">
        <v>264</v>
      </c>
      <c r="C43" s="308"/>
      <c r="D43" s="113">
        <v>4.2208221350839317</v>
      </c>
      <c r="E43" s="115">
        <v>958</v>
      </c>
      <c r="F43" s="114">
        <v>935</v>
      </c>
      <c r="G43" s="114">
        <v>969</v>
      </c>
      <c r="H43" s="114">
        <v>1003</v>
      </c>
      <c r="I43" s="140">
        <v>1143</v>
      </c>
      <c r="J43" s="115">
        <v>-185</v>
      </c>
      <c r="K43" s="116">
        <v>-16.185476815398076</v>
      </c>
    </row>
    <row r="44" spans="1:11" ht="14.1" customHeight="1" x14ac:dyDescent="0.2">
      <c r="A44" s="306">
        <v>53</v>
      </c>
      <c r="B44" s="307" t="s">
        <v>265</v>
      </c>
      <c r="C44" s="308"/>
      <c r="D44" s="113">
        <v>1.6566065999911883</v>
      </c>
      <c r="E44" s="115">
        <v>376</v>
      </c>
      <c r="F44" s="114">
        <v>195</v>
      </c>
      <c r="G44" s="114">
        <v>193</v>
      </c>
      <c r="H44" s="114">
        <v>228</v>
      </c>
      <c r="I44" s="140">
        <v>183</v>
      </c>
      <c r="J44" s="115">
        <v>193</v>
      </c>
      <c r="K44" s="116">
        <v>105.46448087431693</v>
      </c>
    </row>
    <row r="45" spans="1:11" ht="14.1" customHeight="1" x14ac:dyDescent="0.2">
      <c r="A45" s="306" t="s">
        <v>266</v>
      </c>
      <c r="B45" s="307" t="s">
        <v>267</v>
      </c>
      <c r="C45" s="308"/>
      <c r="D45" s="113">
        <v>1.6169537824382076</v>
      </c>
      <c r="E45" s="115">
        <v>367</v>
      </c>
      <c r="F45" s="114">
        <v>189</v>
      </c>
      <c r="G45" s="114">
        <v>189</v>
      </c>
      <c r="H45" s="114">
        <v>222</v>
      </c>
      <c r="I45" s="140">
        <v>175</v>
      </c>
      <c r="J45" s="115">
        <v>192</v>
      </c>
      <c r="K45" s="116">
        <v>109.71428571428571</v>
      </c>
    </row>
    <row r="46" spans="1:11" ht="14.1" customHeight="1" x14ac:dyDescent="0.2">
      <c r="A46" s="306">
        <v>54</v>
      </c>
      <c r="B46" s="307" t="s">
        <v>268</v>
      </c>
      <c r="C46" s="308"/>
      <c r="D46" s="113">
        <v>4.0489932590210156</v>
      </c>
      <c r="E46" s="115">
        <v>919</v>
      </c>
      <c r="F46" s="114">
        <v>901</v>
      </c>
      <c r="G46" s="114">
        <v>936</v>
      </c>
      <c r="H46" s="114">
        <v>852</v>
      </c>
      <c r="I46" s="140">
        <v>1066</v>
      </c>
      <c r="J46" s="115">
        <v>-147</v>
      </c>
      <c r="K46" s="116">
        <v>-13.789868667917448</v>
      </c>
    </row>
    <row r="47" spans="1:11" ht="14.1" customHeight="1" x14ac:dyDescent="0.2">
      <c r="A47" s="306">
        <v>61</v>
      </c>
      <c r="B47" s="307" t="s">
        <v>269</v>
      </c>
      <c r="C47" s="308"/>
      <c r="D47" s="113">
        <v>2.3923866590298277</v>
      </c>
      <c r="E47" s="115">
        <v>543</v>
      </c>
      <c r="F47" s="114">
        <v>451</v>
      </c>
      <c r="G47" s="114">
        <v>569</v>
      </c>
      <c r="H47" s="114">
        <v>445</v>
      </c>
      <c r="I47" s="140">
        <v>629</v>
      </c>
      <c r="J47" s="115">
        <v>-86</v>
      </c>
      <c r="K47" s="116">
        <v>-13.672496025437201</v>
      </c>
    </row>
    <row r="48" spans="1:11" ht="14.1" customHeight="1" x14ac:dyDescent="0.2">
      <c r="A48" s="306">
        <v>62</v>
      </c>
      <c r="B48" s="307" t="s">
        <v>270</v>
      </c>
      <c r="C48" s="308"/>
      <c r="D48" s="113">
        <v>7.9746221967660924</v>
      </c>
      <c r="E48" s="115">
        <v>1810</v>
      </c>
      <c r="F48" s="114">
        <v>1814</v>
      </c>
      <c r="G48" s="114">
        <v>1988</v>
      </c>
      <c r="H48" s="114">
        <v>1410</v>
      </c>
      <c r="I48" s="140">
        <v>1597</v>
      </c>
      <c r="J48" s="115">
        <v>213</v>
      </c>
      <c r="K48" s="116">
        <v>13.337507827175955</v>
      </c>
    </row>
    <row r="49" spans="1:11" ht="14.1" customHeight="1" x14ac:dyDescent="0.2">
      <c r="A49" s="306">
        <v>63</v>
      </c>
      <c r="B49" s="307" t="s">
        <v>271</v>
      </c>
      <c r="C49" s="308"/>
      <c r="D49" s="113">
        <v>4.4807683834868044</v>
      </c>
      <c r="E49" s="115">
        <v>1017</v>
      </c>
      <c r="F49" s="114">
        <v>1069</v>
      </c>
      <c r="G49" s="114">
        <v>1226</v>
      </c>
      <c r="H49" s="114">
        <v>978</v>
      </c>
      <c r="I49" s="140">
        <v>944</v>
      </c>
      <c r="J49" s="115">
        <v>73</v>
      </c>
      <c r="K49" s="116">
        <v>7.7330508474576272</v>
      </c>
    </row>
    <row r="50" spans="1:11" ht="14.1" customHeight="1" x14ac:dyDescent="0.2">
      <c r="A50" s="306" t="s">
        <v>272</v>
      </c>
      <c r="B50" s="307" t="s">
        <v>273</v>
      </c>
      <c r="C50" s="308"/>
      <c r="D50" s="113">
        <v>0.72256245318764589</v>
      </c>
      <c r="E50" s="115">
        <v>164</v>
      </c>
      <c r="F50" s="114">
        <v>127</v>
      </c>
      <c r="G50" s="114">
        <v>156</v>
      </c>
      <c r="H50" s="114">
        <v>113</v>
      </c>
      <c r="I50" s="140">
        <v>113</v>
      </c>
      <c r="J50" s="115">
        <v>51</v>
      </c>
      <c r="K50" s="116">
        <v>45.13274336283186</v>
      </c>
    </row>
    <row r="51" spans="1:11" ht="14.1" customHeight="1" x14ac:dyDescent="0.2">
      <c r="A51" s="306" t="s">
        <v>274</v>
      </c>
      <c r="B51" s="307" t="s">
        <v>275</v>
      </c>
      <c r="C51" s="308"/>
      <c r="D51" s="113">
        <v>3.2250958276424195</v>
      </c>
      <c r="E51" s="115">
        <v>732</v>
      </c>
      <c r="F51" s="114">
        <v>741</v>
      </c>
      <c r="G51" s="114">
        <v>884</v>
      </c>
      <c r="H51" s="114">
        <v>692</v>
      </c>
      <c r="I51" s="140">
        <v>647</v>
      </c>
      <c r="J51" s="115">
        <v>85</v>
      </c>
      <c r="K51" s="116">
        <v>13.137557959814529</v>
      </c>
    </row>
    <row r="52" spans="1:11" ht="14.1" customHeight="1" x14ac:dyDescent="0.2">
      <c r="A52" s="306">
        <v>71</v>
      </c>
      <c r="B52" s="307" t="s">
        <v>276</v>
      </c>
      <c r="C52" s="308"/>
      <c r="D52" s="113">
        <v>9.87795743930916</v>
      </c>
      <c r="E52" s="115">
        <v>2242</v>
      </c>
      <c r="F52" s="114">
        <v>1798</v>
      </c>
      <c r="G52" s="114">
        <v>1982</v>
      </c>
      <c r="H52" s="114">
        <v>1605</v>
      </c>
      <c r="I52" s="140">
        <v>2352</v>
      </c>
      <c r="J52" s="115">
        <v>-110</v>
      </c>
      <c r="K52" s="116">
        <v>-4.6768707482993195</v>
      </c>
    </row>
    <row r="53" spans="1:11" ht="14.1" customHeight="1" x14ac:dyDescent="0.2">
      <c r="A53" s="306" t="s">
        <v>277</v>
      </c>
      <c r="B53" s="307" t="s">
        <v>278</v>
      </c>
      <c r="C53" s="308"/>
      <c r="D53" s="113">
        <v>3.410142309556329</v>
      </c>
      <c r="E53" s="115">
        <v>774</v>
      </c>
      <c r="F53" s="114">
        <v>633</v>
      </c>
      <c r="G53" s="114">
        <v>628</v>
      </c>
      <c r="H53" s="114">
        <v>588</v>
      </c>
      <c r="I53" s="140">
        <v>870</v>
      </c>
      <c r="J53" s="115">
        <v>-96</v>
      </c>
      <c r="K53" s="116">
        <v>-11.03448275862069</v>
      </c>
    </row>
    <row r="54" spans="1:11" ht="14.1" customHeight="1" x14ac:dyDescent="0.2">
      <c r="A54" s="306" t="s">
        <v>279</v>
      </c>
      <c r="B54" s="307" t="s">
        <v>280</v>
      </c>
      <c r="C54" s="308"/>
      <c r="D54" s="113">
        <v>5.2870423403974094</v>
      </c>
      <c r="E54" s="115">
        <v>1200</v>
      </c>
      <c r="F54" s="114">
        <v>976</v>
      </c>
      <c r="G54" s="114">
        <v>1171</v>
      </c>
      <c r="H54" s="114">
        <v>871</v>
      </c>
      <c r="I54" s="140">
        <v>1265</v>
      </c>
      <c r="J54" s="115">
        <v>-65</v>
      </c>
      <c r="K54" s="116">
        <v>-5.1383399209486162</v>
      </c>
    </row>
    <row r="55" spans="1:11" ht="14.1" customHeight="1" x14ac:dyDescent="0.2">
      <c r="A55" s="306">
        <v>72</v>
      </c>
      <c r="B55" s="307" t="s">
        <v>281</v>
      </c>
      <c r="C55" s="308"/>
      <c r="D55" s="113">
        <v>2.0707582499889852</v>
      </c>
      <c r="E55" s="115">
        <v>470</v>
      </c>
      <c r="F55" s="114">
        <v>757</v>
      </c>
      <c r="G55" s="114">
        <v>503</v>
      </c>
      <c r="H55" s="114">
        <v>341</v>
      </c>
      <c r="I55" s="140">
        <v>539</v>
      </c>
      <c r="J55" s="115">
        <v>-69</v>
      </c>
      <c r="K55" s="116">
        <v>-12.801484230055658</v>
      </c>
    </row>
    <row r="56" spans="1:11" ht="14.1" customHeight="1" x14ac:dyDescent="0.2">
      <c r="A56" s="306" t="s">
        <v>282</v>
      </c>
      <c r="B56" s="307" t="s">
        <v>283</v>
      </c>
      <c r="C56" s="308"/>
      <c r="D56" s="113">
        <v>0.99132043882451426</v>
      </c>
      <c r="E56" s="115">
        <v>225</v>
      </c>
      <c r="F56" s="114">
        <v>516</v>
      </c>
      <c r="G56" s="114">
        <v>238</v>
      </c>
      <c r="H56" s="114">
        <v>124</v>
      </c>
      <c r="I56" s="140">
        <v>227</v>
      </c>
      <c r="J56" s="115">
        <v>-2</v>
      </c>
      <c r="K56" s="116">
        <v>-0.88105726872246692</v>
      </c>
    </row>
    <row r="57" spans="1:11" ht="14.1" customHeight="1" x14ac:dyDescent="0.2">
      <c r="A57" s="306" t="s">
        <v>284</v>
      </c>
      <c r="B57" s="307" t="s">
        <v>285</v>
      </c>
      <c r="C57" s="308"/>
      <c r="D57" s="113">
        <v>0.66088029254967617</v>
      </c>
      <c r="E57" s="115">
        <v>150</v>
      </c>
      <c r="F57" s="114">
        <v>173</v>
      </c>
      <c r="G57" s="114">
        <v>144</v>
      </c>
      <c r="H57" s="114">
        <v>142</v>
      </c>
      <c r="I57" s="140">
        <v>181</v>
      </c>
      <c r="J57" s="115">
        <v>-31</v>
      </c>
      <c r="K57" s="116">
        <v>-17.127071823204421</v>
      </c>
    </row>
    <row r="58" spans="1:11" ht="14.1" customHeight="1" x14ac:dyDescent="0.2">
      <c r="A58" s="306">
        <v>73</v>
      </c>
      <c r="B58" s="307" t="s">
        <v>286</v>
      </c>
      <c r="C58" s="308"/>
      <c r="D58" s="113">
        <v>1.4759659866942767</v>
      </c>
      <c r="E58" s="115">
        <v>335</v>
      </c>
      <c r="F58" s="114">
        <v>286</v>
      </c>
      <c r="G58" s="114">
        <v>382</v>
      </c>
      <c r="H58" s="114">
        <v>266</v>
      </c>
      <c r="I58" s="140">
        <v>379</v>
      </c>
      <c r="J58" s="115">
        <v>-44</v>
      </c>
      <c r="K58" s="116">
        <v>-11.609498680738787</v>
      </c>
    </row>
    <row r="59" spans="1:11" ht="14.1" customHeight="1" x14ac:dyDescent="0.2">
      <c r="A59" s="306" t="s">
        <v>287</v>
      </c>
      <c r="B59" s="307" t="s">
        <v>288</v>
      </c>
      <c r="C59" s="308"/>
      <c r="D59" s="113">
        <v>1.0309732563774949</v>
      </c>
      <c r="E59" s="115">
        <v>234</v>
      </c>
      <c r="F59" s="114">
        <v>193</v>
      </c>
      <c r="G59" s="114">
        <v>273</v>
      </c>
      <c r="H59" s="114">
        <v>183</v>
      </c>
      <c r="I59" s="140">
        <v>251</v>
      </c>
      <c r="J59" s="115">
        <v>-17</v>
      </c>
      <c r="K59" s="116">
        <v>-6.7729083665338647</v>
      </c>
    </row>
    <row r="60" spans="1:11" ht="14.1" customHeight="1" x14ac:dyDescent="0.2">
      <c r="A60" s="306">
        <v>81</v>
      </c>
      <c r="B60" s="307" t="s">
        <v>289</v>
      </c>
      <c r="C60" s="308"/>
      <c r="D60" s="113">
        <v>7.0097369696435656</v>
      </c>
      <c r="E60" s="115">
        <v>1591</v>
      </c>
      <c r="F60" s="114">
        <v>1237</v>
      </c>
      <c r="G60" s="114">
        <v>1459</v>
      </c>
      <c r="H60" s="114">
        <v>1171</v>
      </c>
      <c r="I60" s="140">
        <v>1366</v>
      </c>
      <c r="J60" s="115">
        <v>225</v>
      </c>
      <c r="K60" s="116">
        <v>16.471449487554906</v>
      </c>
    </row>
    <row r="61" spans="1:11" ht="14.1" customHeight="1" x14ac:dyDescent="0.2">
      <c r="A61" s="306" t="s">
        <v>290</v>
      </c>
      <c r="B61" s="307" t="s">
        <v>291</v>
      </c>
      <c r="C61" s="308"/>
      <c r="D61" s="113">
        <v>2.8109441776446227</v>
      </c>
      <c r="E61" s="115">
        <v>638</v>
      </c>
      <c r="F61" s="114">
        <v>333</v>
      </c>
      <c r="G61" s="114">
        <v>562</v>
      </c>
      <c r="H61" s="114">
        <v>478</v>
      </c>
      <c r="I61" s="140">
        <v>575</v>
      </c>
      <c r="J61" s="115">
        <v>63</v>
      </c>
      <c r="K61" s="116">
        <v>10.956521739130435</v>
      </c>
    </row>
    <row r="62" spans="1:11" ht="14.1" customHeight="1" x14ac:dyDescent="0.2">
      <c r="A62" s="306" t="s">
        <v>292</v>
      </c>
      <c r="B62" s="307" t="s">
        <v>293</v>
      </c>
      <c r="C62" s="308"/>
      <c r="D62" s="113">
        <v>2.0575406441379918</v>
      </c>
      <c r="E62" s="115">
        <v>467</v>
      </c>
      <c r="F62" s="114">
        <v>512</v>
      </c>
      <c r="G62" s="114">
        <v>490</v>
      </c>
      <c r="H62" s="114">
        <v>356</v>
      </c>
      <c r="I62" s="140">
        <v>343</v>
      </c>
      <c r="J62" s="115">
        <v>124</v>
      </c>
      <c r="K62" s="116">
        <v>36.151603498542272</v>
      </c>
    </row>
    <row r="63" spans="1:11" ht="14.1" customHeight="1" x14ac:dyDescent="0.2">
      <c r="A63" s="306"/>
      <c r="B63" s="307" t="s">
        <v>294</v>
      </c>
      <c r="C63" s="308"/>
      <c r="D63" s="113">
        <v>1.7755650526501299</v>
      </c>
      <c r="E63" s="115">
        <v>403</v>
      </c>
      <c r="F63" s="114">
        <v>438</v>
      </c>
      <c r="G63" s="114">
        <v>385</v>
      </c>
      <c r="H63" s="114">
        <v>309</v>
      </c>
      <c r="I63" s="140">
        <v>291</v>
      </c>
      <c r="J63" s="115">
        <v>112</v>
      </c>
      <c r="K63" s="116">
        <v>38.487972508591064</v>
      </c>
    </row>
    <row r="64" spans="1:11" ht="14.1" customHeight="1" x14ac:dyDescent="0.2">
      <c r="A64" s="306" t="s">
        <v>295</v>
      </c>
      <c r="B64" s="307" t="s">
        <v>296</v>
      </c>
      <c r="C64" s="308"/>
      <c r="D64" s="113">
        <v>1.00013217605851</v>
      </c>
      <c r="E64" s="115">
        <v>227</v>
      </c>
      <c r="F64" s="114">
        <v>135</v>
      </c>
      <c r="G64" s="114">
        <v>135</v>
      </c>
      <c r="H64" s="114">
        <v>154</v>
      </c>
      <c r="I64" s="140">
        <v>175</v>
      </c>
      <c r="J64" s="115">
        <v>52</v>
      </c>
      <c r="K64" s="116">
        <v>29.714285714285715</v>
      </c>
    </row>
    <row r="65" spans="1:11" ht="14.1" customHeight="1" x14ac:dyDescent="0.2">
      <c r="A65" s="306" t="s">
        <v>297</v>
      </c>
      <c r="B65" s="307" t="s">
        <v>298</v>
      </c>
      <c r="C65" s="308"/>
      <c r="D65" s="113">
        <v>0.43177512446578842</v>
      </c>
      <c r="E65" s="115">
        <v>98</v>
      </c>
      <c r="F65" s="114">
        <v>111</v>
      </c>
      <c r="G65" s="114">
        <v>135</v>
      </c>
      <c r="H65" s="114">
        <v>75</v>
      </c>
      <c r="I65" s="140">
        <v>114</v>
      </c>
      <c r="J65" s="115">
        <v>-16</v>
      </c>
      <c r="K65" s="116">
        <v>-14.035087719298245</v>
      </c>
    </row>
    <row r="66" spans="1:11" ht="14.1" customHeight="1" x14ac:dyDescent="0.2">
      <c r="A66" s="306">
        <v>82</v>
      </c>
      <c r="B66" s="307" t="s">
        <v>299</v>
      </c>
      <c r="C66" s="308"/>
      <c r="D66" s="113">
        <v>3.2999955941313832</v>
      </c>
      <c r="E66" s="115">
        <v>749</v>
      </c>
      <c r="F66" s="114">
        <v>538</v>
      </c>
      <c r="G66" s="114">
        <v>810</v>
      </c>
      <c r="H66" s="114">
        <v>481</v>
      </c>
      <c r="I66" s="140">
        <v>612</v>
      </c>
      <c r="J66" s="115">
        <v>137</v>
      </c>
      <c r="K66" s="116">
        <v>22.385620915032678</v>
      </c>
    </row>
    <row r="67" spans="1:11" ht="14.1" customHeight="1" x14ac:dyDescent="0.2">
      <c r="A67" s="306" t="s">
        <v>300</v>
      </c>
      <c r="B67" s="307" t="s">
        <v>301</v>
      </c>
      <c r="C67" s="308"/>
      <c r="D67" s="113">
        <v>1.7447239723311452</v>
      </c>
      <c r="E67" s="115">
        <v>396</v>
      </c>
      <c r="F67" s="114">
        <v>331</v>
      </c>
      <c r="G67" s="114">
        <v>507</v>
      </c>
      <c r="H67" s="114">
        <v>300</v>
      </c>
      <c r="I67" s="140">
        <v>340</v>
      </c>
      <c r="J67" s="115">
        <v>56</v>
      </c>
      <c r="K67" s="116">
        <v>16.470588235294116</v>
      </c>
    </row>
    <row r="68" spans="1:11" ht="14.1" customHeight="1" x14ac:dyDescent="0.2">
      <c r="A68" s="306" t="s">
        <v>302</v>
      </c>
      <c r="B68" s="307" t="s">
        <v>303</v>
      </c>
      <c r="C68" s="308"/>
      <c r="D68" s="113">
        <v>1.0794378111644711</v>
      </c>
      <c r="E68" s="115">
        <v>245</v>
      </c>
      <c r="F68" s="114">
        <v>151</v>
      </c>
      <c r="G68" s="114">
        <v>211</v>
      </c>
      <c r="H68" s="114">
        <v>112</v>
      </c>
      <c r="I68" s="140">
        <v>174</v>
      </c>
      <c r="J68" s="115">
        <v>71</v>
      </c>
      <c r="K68" s="116">
        <v>40.804597701149426</v>
      </c>
    </row>
    <row r="69" spans="1:11" ht="14.1" customHeight="1" x14ac:dyDescent="0.2">
      <c r="A69" s="306">
        <v>83</v>
      </c>
      <c r="B69" s="307" t="s">
        <v>304</v>
      </c>
      <c r="C69" s="308"/>
      <c r="D69" s="113">
        <v>3.6877120324271928</v>
      </c>
      <c r="E69" s="115">
        <v>837</v>
      </c>
      <c r="F69" s="114">
        <v>624</v>
      </c>
      <c r="G69" s="114">
        <v>1702</v>
      </c>
      <c r="H69" s="114">
        <v>596</v>
      </c>
      <c r="I69" s="140">
        <v>813</v>
      </c>
      <c r="J69" s="115">
        <v>24</v>
      </c>
      <c r="K69" s="116">
        <v>2.9520295202952029</v>
      </c>
    </row>
    <row r="70" spans="1:11" ht="14.1" customHeight="1" x14ac:dyDescent="0.2">
      <c r="A70" s="306" t="s">
        <v>305</v>
      </c>
      <c r="B70" s="307" t="s">
        <v>306</v>
      </c>
      <c r="C70" s="308"/>
      <c r="D70" s="113">
        <v>2.5069392430717716</v>
      </c>
      <c r="E70" s="115">
        <v>569</v>
      </c>
      <c r="F70" s="114">
        <v>445</v>
      </c>
      <c r="G70" s="114">
        <v>1507</v>
      </c>
      <c r="H70" s="114">
        <v>441</v>
      </c>
      <c r="I70" s="140">
        <v>641</v>
      </c>
      <c r="J70" s="115">
        <v>-72</v>
      </c>
      <c r="K70" s="116">
        <v>-11.232449297971918</v>
      </c>
    </row>
    <row r="71" spans="1:11" ht="14.1" customHeight="1" x14ac:dyDescent="0.2">
      <c r="A71" s="306"/>
      <c r="B71" s="307" t="s">
        <v>307</v>
      </c>
      <c r="C71" s="308"/>
      <c r="D71" s="113">
        <v>1.5156188042472574</v>
      </c>
      <c r="E71" s="115">
        <v>344</v>
      </c>
      <c r="F71" s="114">
        <v>260</v>
      </c>
      <c r="G71" s="114">
        <v>1080</v>
      </c>
      <c r="H71" s="114">
        <v>248</v>
      </c>
      <c r="I71" s="140">
        <v>362</v>
      </c>
      <c r="J71" s="115">
        <v>-18</v>
      </c>
      <c r="K71" s="116">
        <v>-4.972375690607735</v>
      </c>
    </row>
    <row r="72" spans="1:11" ht="14.1" customHeight="1" x14ac:dyDescent="0.2">
      <c r="A72" s="306">
        <v>84</v>
      </c>
      <c r="B72" s="307" t="s">
        <v>308</v>
      </c>
      <c r="C72" s="308"/>
      <c r="D72" s="113">
        <v>1.8945235053090717</v>
      </c>
      <c r="E72" s="115">
        <v>430</v>
      </c>
      <c r="F72" s="114">
        <v>314</v>
      </c>
      <c r="G72" s="114">
        <v>801</v>
      </c>
      <c r="H72" s="114">
        <v>321</v>
      </c>
      <c r="I72" s="140">
        <v>495</v>
      </c>
      <c r="J72" s="115">
        <v>-65</v>
      </c>
      <c r="K72" s="116">
        <v>-13.131313131313131</v>
      </c>
    </row>
    <row r="73" spans="1:11" ht="14.1" customHeight="1" x14ac:dyDescent="0.2">
      <c r="A73" s="306" t="s">
        <v>309</v>
      </c>
      <c r="B73" s="307" t="s">
        <v>310</v>
      </c>
      <c r="C73" s="308"/>
      <c r="D73" s="113">
        <v>0.30841080318984887</v>
      </c>
      <c r="E73" s="115">
        <v>70</v>
      </c>
      <c r="F73" s="114">
        <v>20</v>
      </c>
      <c r="G73" s="114">
        <v>288</v>
      </c>
      <c r="H73" s="114">
        <v>21</v>
      </c>
      <c r="I73" s="140">
        <v>59</v>
      </c>
      <c r="J73" s="115">
        <v>11</v>
      </c>
      <c r="K73" s="116">
        <v>18.64406779661017</v>
      </c>
    </row>
    <row r="74" spans="1:11" ht="14.1" customHeight="1" x14ac:dyDescent="0.2">
      <c r="A74" s="306" t="s">
        <v>311</v>
      </c>
      <c r="B74" s="307" t="s">
        <v>312</v>
      </c>
      <c r="C74" s="308"/>
      <c r="D74" s="113">
        <v>0.16301713882892013</v>
      </c>
      <c r="E74" s="115">
        <v>37</v>
      </c>
      <c r="F74" s="114">
        <v>26</v>
      </c>
      <c r="G74" s="114">
        <v>96</v>
      </c>
      <c r="H74" s="114">
        <v>17</v>
      </c>
      <c r="I74" s="140">
        <v>33</v>
      </c>
      <c r="J74" s="115">
        <v>4</v>
      </c>
      <c r="K74" s="116">
        <v>12.121212121212121</v>
      </c>
    </row>
    <row r="75" spans="1:11" ht="14.1" customHeight="1" x14ac:dyDescent="0.2">
      <c r="A75" s="306" t="s">
        <v>313</v>
      </c>
      <c r="B75" s="307" t="s">
        <v>314</v>
      </c>
      <c r="C75" s="308"/>
      <c r="D75" s="113">
        <v>1.057408468079482</v>
      </c>
      <c r="E75" s="115">
        <v>240</v>
      </c>
      <c r="F75" s="114">
        <v>189</v>
      </c>
      <c r="G75" s="114">
        <v>268</v>
      </c>
      <c r="H75" s="114">
        <v>205</v>
      </c>
      <c r="I75" s="140">
        <v>312</v>
      </c>
      <c r="J75" s="115">
        <v>-72</v>
      </c>
      <c r="K75" s="116">
        <v>-23.076923076923077</v>
      </c>
    </row>
    <row r="76" spans="1:11" ht="14.1" customHeight="1" x14ac:dyDescent="0.2">
      <c r="A76" s="306">
        <v>91</v>
      </c>
      <c r="B76" s="307" t="s">
        <v>315</v>
      </c>
      <c r="C76" s="308"/>
      <c r="D76" s="113">
        <v>0.14979953297792659</v>
      </c>
      <c r="E76" s="115">
        <v>34</v>
      </c>
      <c r="F76" s="114">
        <v>32</v>
      </c>
      <c r="G76" s="114">
        <v>75</v>
      </c>
      <c r="H76" s="114">
        <v>40</v>
      </c>
      <c r="I76" s="140">
        <v>40</v>
      </c>
      <c r="J76" s="115">
        <v>-6</v>
      </c>
      <c r="K76" s="116">
        <v>-15</v>
      </c>
    </row>
    <row r="77" spans="1:11" ht="14.1" customHeight="1" x14ac:dyDescent="0.2">
      <c r="A77" s="306">
        <v>92</v>
      </c>
      <c r="B77" s="307" t="s">
        <v>316</v>
      </c>
      <c r="C77" s="308"/>
      <c r="D77" s="113">
        <v>1.4142838260563071</v>
      </c>
      <c r="E77" s="115">
        <v>321</v>
      </c>
      <c r="F77" s="114">
        <v>335</v>
      </c>
      <c r="G77" s="114">
        <v>326</v>
      </c>
      <c r="H77" s="114">
        <v>271</v>
      </c>
      <c r="I77" s="140">
        <v>370</v>
      </c>
      <c r="J77" s="115">
        <v>-49</v>
      </c>
      <c r="K77" s="116">
        <v>-13.243243243243244</v>
      </c>
    </row>
    <row r="78" spans="1:11" ht="14.1" customHeight="1" x14ac:dyDescent="0.2">
      <c r="A78" s="306">
        <v>93</v>
      </c>
      <c r="B78" s="307" t="s">
        <v>317</v>
      </c>
      <c r="C78" s="308"/>
      <c r="D78" s="113">
        <v>0.21588756223289421</v>
      </c>
      <c r="E78" s="115">
        <v>49</v>
      </c>
      <c r="F78" s="114">
        <v>26</v>
      </c>
      <c r="G78" s="114">
        <v>44</v>
      </c>
      <c r="H78" s="114">
        <v>26</v>
      </c>
      <c r="I78" s="140">
        <v>31</v>
      </c>
      <c r="J78" s="115">
        <v>18</v>
      </c>
      <c r="K78" s="116">
        <v>58.064516129032256</v>
      </c>
    </row>
    <row r="79" spans="1:11" ht="14.1" customHeight="1" x14ac:dyDescent="0.2">
      <c r="A79" s="306">
        <v>94</v>
      </c>
      <c r="B79" s="307" t="s">
        <v>318</v>
      </c>
      <c r="C79" s="308"/>
      <c r="D79" s="113">
        <v>0.47583381063576685</v>
      </c>
      <c r="E79" s="115">
        <v>108</v>
      </c>
      <c r="F79" s="114">
        <v>126</v>
      </c>
      <c r="G79" s="114">
        <v>161</v>
      </c>
      <c r="H79" s="114">
        <v>87</v>
      </c>
      <c r="I79" s="140">
        <v>71</v>
      </c>
      <c r="J79" s="115">
        <v>37</v>
      </c>
      <c r="K79" s="116">
        <v>52.112676056338032</v>
      </c>
    </row>
    <row r="80" spans="1:11" ht="14.1" customHeight="1" x14ac:dyDescent="0.2">
      <c r="A80" s="306" t="s">
        <v>319</v>
      </c>
      <c r="B80" s="307" t="s">
        <v>320</v>
      </c>
      <c r="C80" s="308"/>
      <c r="D80" s="113" t="s">
        <v>514</v>
      </c>
      <c r="E80" s="115" t="s">
        <v>514</v>
      </c>
      <c r="F80" s="114" t="s">
        <v>514</v>
      </c>
      <c r="G80" s="114">
        <v>4</v>
      </c>
      <c r="H80" s="114">
        <v>5</v>
      </c>
      <c r="I80" s="140">
        <v>6</v>
      </c>
      <c r="J80" s="115" t="s">
        <v>514</v>
      </c>
      <c r="K80" s="116" t="s">
        <v>514</v>
      </c>
    </row>
    <row r="81" spans="1:11" ht="14.1" customHeight="1" x14ac:dyDescent="0.2">
      <c r="A81" s="310" t="s">
        <v>321</v>
      </c>
      <c r="B81" s="311" t="s">
        <v>334</v>
      </c>
      <c r="C81" s="312"/>
      <c r="D81" s="125" t="s">
        <v>514</v>
      </c>
      <c r="E81" s="143" t="s">
        <v>514</v>
      </c>
      <c r="F81" s="144" t="s">
        <v>514</v>
      </c>
      <c r="G81" s="144">
        <v>60</v>
      </c>
      <c r="H81" s="144">
        <v>13</v>
      </c>
      <c r="I81" s="145">
        <v>9</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209804</v>
      </c>
      <c r="C10" s="114">
        <v>110897</v>
      </c>
      <c r="D10" s="114">
        <v>98907</v>
      </c>
      <c r="E10" s="114">
        <v>160769</v>
      </c>
      <c r="F10" s="114">
        <v>47403</v>
      </c>
      <c r="G10" s="114">
        <v>30016</v>
      </c>
      <c r="H10" s="114">
        <v>51864</v>
      </c>
      <c r="I10" s="115">
        <v>60811</v>
      </c>
      <c r="J10" s="114">
        <v>39932</v>
      </c>
      <c r="K10" s="114">
        <v>20879</v>
      </c>
      <c r="L10" s="422">
        <v>16351</v>
      </c>
      <c r="M10" s="423">
        <v>17590</v>
      </c>
    </row>
    <row r="11" spans="1:13" ht="11.1" customHeight="1" x14ac:dyDescent="0.2">
      <c r="A11" s="421" t="s">
        <v>388</v>
      </c>
      <c r="B11" s="115">
        <v>212590</v>
      </c>
      <c r="C11" s="114">
        <v>113238</v>
      </c>
      <c r="D11" s="114">
        <v>99352</v>
      </c>
      <c r="E11" s="114">
        <v>162919</v>
      </c>
      <c r="F11" s="114">
        <v>48067</v>
      </c>
      <c r="G11" s="114">
        <v>29893</v>
      </c>
      <c r="H11" s="114">
        <v>53103</v>
      </c>
      <c r="I11" s="115">
        <v>61808</v>
      </c>
      <c r="J11" s="114">
        <v>40294</v>
      </c>
      <c r="K11" s="114">
        <v>21514</v>
      </c>
      <c r="L11" s="422">
        <v>15164</v>
      </c>
      <c r="M11" s="423">
        <v>12900</v>
      </c>
    </row>
    <row r="12" spans="1:13" ht="11.1" customHeight="1" x14ac:dyDescent="0.2">
      <c r="A12" s="421" t="s">
        <v>389</v>
      </c>
      <c r="B12" s="115">
        <v>216551</v>
      </c>
      <c r="C12" s="114">
        <v>115472</v>
      </c>
      <c r="D12" s="114">
        <v>101079</v>
      </c>
      <c r="E12" s="114">
        <v>165940</v>
      </c>
      <c r="F12" s="114">
        <v>48954</v>
      </c>
      <c r="G12" s="114">
        <v>32312</v>
      </c>
      <c r="H12" s="114">
        <v>54067</v>
      </c>
      <c r="I12" s="115">
        <v>62460</v>
      </c>
      <c r="J12" s="114">
        <v>39983</v>
      </c>
      <c r="K12" s="114">
        <v>22477</v>
      </c>
      <c r="L12" s="422">
        <v>23401</v>
      </c>
      <c r="M12" s="423">
        <v>20120</v>
      </c>
    </row>
    <row r="13" spans="1:13" s="110" customFormat="1" ht="11.1" customHeight="1" x14ac:dyDescent="0.2">
      <c r="A13" s="421" t="s">
        <v>390</v>
      </c>
      <c r="B13" s="115">
        <v>215971</v>
      </c>
      <c r="C13" s="114">
        <v>114555</v>
      </c>
      <c r="D13" s="114">
        <v>101416</v>
      </c>
      <c r="E13" s="114">
        <v>164378</v>
      </c>
      <c r="F13" s="114">
        <v>49945</v>
      </c>
      <c r="G13" s="114">
        <v>31386</v>
      </c>
      <c r="H13" s="114">
        <v>54752</v>
      </c>
      <c r="I13" s="115">
        <v>63310</v>
      </c>
      <c r="J13" s="114">
        <v>40662</v>
      </c>
      <c r="K13" s="114">
        <v>22648</v>
      </c>
      <c r="L13" s="422">
        <v>15300</v>
      </c>
      <c r="M13" s="423">
        <v>16492</v>
      </c>
    </row>
    <row r="14" spans="1:13" ht="15" customHeight="1" x14ac:dyDescent="0.2">
      <c r="A14" s="421" t="s">
        <v>391</v>
      </c>
      <c r="B14" s="115">
        <v>215715</v>
      </c>
      <c r="C14" s="114">
        <v>114617</v>
      </c>
      <c r="D14" s="114">
        <v>101098</v>
      </c>
      <c r="E14" s="114">
        <v>160121</v>
      </c>
      <c r="F14" s="114">
        <v>54289</v>
      </c>
      <c r="G14" s="114">
        <v>30399</v>
      </c>
      <c r="H14" s="114">
        <v>55339</v>
      </c>
      <c r="I14" s="115">
        <v>62652</v>
      </c>
      <c r="J14" s="114">
        <v>39909</v>
      </c>
      <c r="K14" s="114">
        <v>22743</v>
      </c>
      <c r="L14" s="422">
        <v>17018</v>
      </c>
      <c r="M14" s="423">
        <v>17635</v>
      </c>
    </row>
    <row r="15" spans="1:13" ht="11.1" customHeight="1" x14ac:dyDescent="0.2">
      <c r="A15" s="421" t="s">
        <v>388</v>
      </c>
      <c r="B15" s="115">
        <v>217966</v>
      </c>
      <c r="C15" s="114">
        <v>116366</v>
      </c>
      <c r="D15" s="114">
        <v>101600</v>
      </c>
      <c r="E15" s="114">
        <v>161019</v>
      </c>
      <c r="F15" s="114">
        <v>55696</v>
      </c>
      <c r="G15" s="114">
        <v>30131</v>
      </c>
      <c r="H15" s="114">
        <v>56542</v>
      </c>
      <c r="I15" s="115">
        <v>63835</v>
      </c>
      <c r="J15" s="114">
        <v>40635</v>
      </c>
      <c r="K15" s="114">
        <v>23200</v>
      </c>
      <c r="L15" s="422">
        <v>16286</v>
      </c>
      <c r="M15" s="423">
        <v>14311</v>
      </c>
    </row>
    <row r="16" spans="1:13" ht="11.1" customHeight="1" x14ac:dyDescent="0.2">
      <c r="A16" s="421" t="s">
        <v>389</v>
      </c>
      <c r="B16" s="115">
        <v>223011</v>
      </c>
      <c r="C16" s="114">
        <v>119036</v>
      </c>
      <c r="D16" s="114">
        <v>103975</v>
      </c>
      <c r="E16" s="114">
        <v>166054</v>
      </c>
      <c r="F16" s="114">
        <v>56682</v>
      </c>
      <c r="G16" s="114">
        <v>32915</v>
      </c>
      <c r="H16" s="114">
        <v>57679</v>
      </c>
      <c r="I16" s="115">
        <v>64418</v>
      </c>
      <c r="J16" s="114">
        <v>40100</v>
      </c>
      <c r="K16" s="114">
        <v>24318</v>
      </c>
      <c r="L16" s="422">
        <v>24968</v>
      </c>
      <c r="M16" s="423">
        <v>20780</v>
      </c>
    </row>
    <row r="17" spans="1:13" s="110" customFormat="1" ht="11.1" customHeight="1" x14ac:dyDescent="0.2">
      <c r="A17" s="421" t="s">
        <v>390</v>
      </c>
      <c r="B17" s="115">
        <v>225124</v>
      </c>
      <c r="C17" s="114">
        <v>119768</v>
      </c>
      <c r="D17" s="114">
        <v>105356</v>
      </c>
      <c r="E17" s="114">
        <v>167782</v>
      </c>
      <c r="F17" s="114">
        <v>57203</v>
      </c>
      <c r="G17" s="114">
        <v>32710</v>
      </c>
      <c r="H17" s="114">
        <v>58814</v>
      </c>
      <c r="I17" s="115">
        <v>64696</v>
      </c>
      <c r="J17" s="114">
        <v>40227</v>
      </c>
      <c r="K17" s="114">
        <v>24469</v>
      </c>
      <c r="L17" s="422">
        <v>18047</v>
      </c>
      <c r="M17" s="423">
        <v>16489</v>
      </c>
    </row>
    <row r="18" spans="1:13" ht="15" customHeight="1" x14ac:dyDescent="0.2">
      <c r="A18" s="421" t="s">
        <v>392</v>
      </c>
      <c r="B18" s="115">
        <v>224717</v>
      </c>
      <c r="C18" s="114">
        <v>119308</v>
      </c>
      <c r="D18" s="114">
        <v>105409</v>
      </c>
      <c r="E18" s="114">
        <v>166154</v>
      </c>
      <c r="F18" s="114">
        <v>58358</v>
      </c>
      <c r="G18" s="114">
        <v>31713</v>
      </c>
      <c r="H18" s="114">
        <v>59328</v>
      </c>
      <c r="I18" s="115">
        <v>63836</v>
      </c>
      <c r="J18" s="114">
        <v>39654</v>
      </c>
      <c r="K18" s="114">
        <v>24182</v>
      </c>
      <c r="L18" s="422">
        <v>23774</v>
      </c>
      <c r="M18" s="423">
        <v>24469</v>
      </c>
    </row>
    <row r="19" spans="1:13" ht="11.1" customHeight="1" x14ac:dyDescent="0.2">
      <c r="A19" s="421" t="s">
        <v>388</v>
      </c>
      <c r="B19" s="115">
        <v>226267</v>
      </c>
      <c r="C19" s="114">
        <v>120519</v>
      </c>
      <c r="D19" s="114">
        <v>105748</v>
      </c>
      <c r="E19" s="114">
        <v>167031</v>
      </c>
      <c r="F19" s="114">
        <v>59054</v>
      </c>
      <c r="G19" s="114">
        <v>31131</v>
      </c>
      <c r="H19" s="114">
        <v>60566</v>
      </c>
      <c r="I19" s="115">
        <v>65264</v>
      </c>
      <c r="J19" s="114">
        <v>40540</v>
      </c>
      <c r="K19" s="114">
        <v>24724</v>
      </c>
      <c r="L19" s="422">
        <v>16244</v>
      </c>
      <c r="M19" s="423">
        <v>15010</v>
      </c>
    </row>
    <row r="20" spans="1:13" ht="11.1" customHeight="1" x14ac:dyDescent="0.2">
      <c r="A20" s="421" t="s">
        <v>389</v>
      </c>
      <c r="B20" s="115">
        <v>230802</v>
      </c>
      <c r="C20" s="114">
        <v>122974</v>
      </c>
      <c r="D20" s="114">
        <v>107828</v>
      </c>
      <c r="E20" s="114">
        <v>171166</v>
      </c>
      <c r="F20" s="114">
        <v>59510</v>
      </c>
      <c r="G20" s="114">
        <v>33688</v>
      </c>
      <c r="H20" s="114">
        <v>61696</v>
      </c>
      <c r="I20" s="115">
        <v>65379</v>
      </c>
      <c r="J20" s="114">
        <v>39904</v>
      </c>
      <c r="K20" s="114">
        <v>25475</v>
      </c>
      <c r="L20" s="422">
        <v>24156</v>
      </c>
      <c r="M20" s="423">
        <v>20238</v>
      </c>
    </row>
    <row r="21" spans="1:13" s="110" customFormat="1" ht="11.1" customHeight="1" x14ac:dyDescent="0.2">
      <c r="A21" s="421" t="s">
        <v>390</v>
      </c>
      <c r="B21" s="115">
        <v>230560</v>
      </c>
      <c r="C21" s="114">
        <v>122035</v>
      </c>
      <c r="D21" s="114">
        <v>108525</v>
      </c>
      <c r="E21" s="114">
        <v>170652</v>
      </c>
      <c r="F21" s="114">
        <v>59860</v>
      </c>
      <c r="G21" s="114">
        <v>33093</v>
      </c>
      <c r="H21" s="114">
        <v>62284</v>
      </c>
      <c r="I21" s="115">
        <v>66945</v>
      </c>
      <c r="J21" s="114">
        <v>41038</v>
      </c>
      <c r="K21" s="114">
        <v>25907</v>
      </c>
      <c r="L21" s="422">
        <v>16053</v>
      </c>
      <c r="M21" s="423">
        <v>16786</v>
      </c>
    </row>
    <row r="22" spans="1:13" ht="15" customHeight="1" x14ac:dyDescent="0.2">
      <c r="A22" s="421" t="s">
        <v>393</v>
      </c>
      <c r="B22" s="115">
        <v>229267</v>
      </c>
      <c r="C22" s="114">
        <v>121523</v>
      </c>
      <c r="D22" s="114">
        <v>107744</v>
      </c>
      <c r="E22" s="114">
        <v>169334</v>
      </c>
      <c r="F22" s="114">
        <v>59659</v>
      </c>
      <c r="G22" s="114">
        <v>31593</v>
      </c>
      <c r="H22" s="114">
        <v>63016</v>
      </c>
      <c r="I22" s="115">
        <v>66087</v>
      </c>
      <c r="J22" s="114">
        <v>40577</v>
      </c>
      <c r="K22" s="114">
        <v>25510</v>
      </c>
      <c r="L22" s="422">
        <v>17679</v>
      </c>
      <c r="M22" s="423">
        <v>19229</v>
      </c>
    </row>
    <row r="23" spans="1:13" ht="11.1" customHeight="1" x14ac:dyDescent="0.2">
      <c r="A23" s="421" t="s">
        <v>388</v>
      </c>
      <c r="B23" s="115">
        <v>230554</v>
      </c>
      <c r="C23" s="114">
        <v>122767</v>
      </c>
      <c r="D23" s="114">
        <v>107787</v>
      </c>
      <c r="E23" s="114">
        <v>169951</v>
      </c>
      <c r="F23" s="114">
        <v>60306</v>
      </c>
      <c r="G23" s="114">
        <v>30789</v>
      </c>
      <c r="H23" s="114">
        <v>64180</v>
      </c>
      <c r="I23" s="115">
        <v>67168</v>
      </c>
      <c r="J23" s="114">
        <v>41275</v>
      </c>
      <c r="K23" s="114">
        <v>25893</v>
      </c>
      <c r="L23" s="422">
        <v>15260</v>
      </c>
      <c r="M23" s="423">
        <v>14244</v>
      </c>
    </row>
    <row r="24" spans="1:13" ht="11.1" customHeight="1" x14ac:dyDescent="0.2">
      <c r="A24" s="421" t="s">
        <v>389</v>
      </c>
      <c r="B24" s="115">
        <v>235376</v>
      </c>
      <c r="C24" s="114">
        <v>125292</v>
      </c>
      <c r="D24" s="114">
        <v>110084</v>
      </c>
      <c r="E24" s="114">
        <v>172628</v>
      </c>
      <c r="F24" s="114">
        <v>61155</v>
      </c>
      <c r="G24" s="114">
        <v>33374</v>
      </c>
      <c r="H24" s="114">
        <v>65327</v>
      </c>
      <c r="I24" s="115">
        <v>67431</v>
      </c>
      <c r="J24" s="114">
        <v>40659</v>
      </c>
      <c r="K24" s="114">
        <v>26772</v>
      </c>
      <c r="L24" s="422">
        <v>24399</v>
      </c>
      <c r="M24" s="423">
        <v>20279</v>
      </c>
    </row>
    <row r="25" spans="1:13" s="110" customFormat="1" ht="11.1" customHeight="1" x14ac:dyDescent="0.2">
      <c r="A25" s="421" t="s">
        <v>390</v>
      </c>
      <c r="B25" s="115">
        <v>234072</v>
      </c>
      <c r="C25" s="114">
        <v>123804</v>
      </c>
      <c r="D25" s="114">
        <v>110268</v>
      </c>
      <c r="E25" s="114">
        <v>170911</v>
      </c>
      <c r="F25" s="114">
        <v>61574</v>
      </c>
      <c r="G25" s="114">
        <v>32386</v>
      </c>
      <c r="H25" s="114">
        <v>65782</v>
      </c>
      <c r="I25" s="115">
        <v>68077</v>
      </c>
      <c r="J25" s="114">
        <v>41301</v>
      </c>
      <c r="K25" s="114">
        <v>26776</v>
      </c>
      <c r="L25" s="422">
        <v>15084</v>
      </c>
      <c r="M25" s="423">
        <v>16420</v>
      </c>
    </row>
    <row r="26" spans="1:13" ht="15" customHeight="1" x14ac:dyDescent="0.2">
      <c r="A26" s="421" t="s">
        <v>394</v>
      </c>
      <c r="B26" s="115">
        <v>233296</v>
      </c>
      <c r="C26" s="114">
        <v>123538</v>
      </c>
      <c r="D26" s="114">
        <v>109758</v>
      </c>
      <c r="E26" s="114">
        <v>169902</v>
      </c>
      <c r="F26" s="114">
        <v>61809</v>
      </c>
      <c r="G26" s="114">
        <v>31003</v>
      </c>
      <c r="H26" s="114">
        <v>66525</v>
      </c>
      <c r="I26" s="115">
        <v>67271</v>
      </c>
      <c r="J26" s="114">
        <v>40804</v>
      </c>
      <c r="K26" s="114">
        <v>26467</v>
      </c>
      <c r="L26" s="422">
        <v>17656</v>
      </c>
      <c r="M26" s="423">
        <v>18791</v>
      </c>
    </row>
    <row r="27" spans="1:13" ht="11.1" customHeight="1" x14ac:dyDescent="0.2">
      <c r="A27" s="421" t="s">
        <v>388</v>
      </c>
      <c r="B27" s="115">
        <v>234294</v>
      </c>
      <c r="C27" s="114">
        <v>124585</v>
      </c>
      <c r="D27" s="114">
        <v>109709</v>
      </c>
      <c r="E27" s="114">
        <v>170065</v>
      </c>
      <c r="F27" s="114">
        <v>62673</v>
      </c>
      <c r="G27" s="114">
        <v>30472</v>
      </c>
      <c r="H27" s="114">
        <v>67531</v>
      </c>
      <c r="I27" s="115">
        <v>68520</v>
      </c>
      <c r="J27" s="114">
        <v>41476</v>
      </c>
      <c r="K27" s="114">
        <v>27044</v>
      </c>
      <c r="L27" s="422">
        <v>17587</v>
      </c>
      <c r="M27" s="423">
        <v>16787</v>
      </c>
    </row>
    <row r="28" spans="1:13" ht="11.1" customHeight="1" x14ac:dyDescent="0.2">
      <c r="A28" s="421" t="s">
        <v>389</v>
      </c>
      <c r="B28" s="115">
        <v>238262</v>
      </c>
      <c r="C28" s="114">
        <v>126435</v>
      </c>
      <c r="D28" s="114">
        <v>111827</v>
      </c>
      <c r="E28" s="114">
        <v>174499</v>
      </c>
      <c r="F28" s="114">
        <v>63657</v>
      </c>
      <c r="G28" s="114">
        <v>32535</v>
      </c>
      <c r="H28" s="114">
        <v>68562</v>
      </c>
      <c r="I28" s="115">
        <v>69158</v>
      </c>
      <c r="J28" s="114">
        <v>41418</v>
      </c>
      <c r="K28" s="114">
        <v>27740</v>
      </c>
      <c r="L28" s="422">
        <v>23920</v>
      </c>
      <c r="M28" s="423">
        <v>21514</v>
      </c>
    </row>
    <row r="29" spans="1:13" s="110" customFormat="1" ht="11.1" customHeight="1" x14ac:dyDescent="0.2">
      <c r="A29" s="421" t="s">
        <v>390</v>
      </c>
      <c r="B29" s="115">
        <v>236618</v>
      </c>
      <c r="C29" s="114">
        <v>124674</v>
      </c>
      <c r="D29" s="114">
        <v>111944</v>
      </c>
      <c r="E29" s="114">
        <v>172620</v>
      </c>
      <c r="F29" s="114">
        <v>63958</v>
      </c>
      <c r="G29" s="114">
        <v>31529</v>
      </c>
      <c r="H29" s="114">
        <v>68862</v>
      </c>
      <c r="I29" s="115">
        <v>69689</v>
      </c>
      <c r="J29" s="114">
        <v>41971</v>
      </c>
      <c r="K29" s="114">
        <v>27718</v>
      </c>
      <c r="L29" s="422">
        <v>15694</v>
      </c>
      <c r="M29" s="423">
        <v>17310</v>
      </c>
    </row>
    <row r="30" spans="1:13" ht="15" customHeight="1" x14ac:dyDescent="0.2">
      <c r="A30" s="421" t="s">
        <v>395</v>
      </c>
      <c r="B30" s="115">
        <v>236319</v>
      </c>
      <c r="C30" s="114">
        <v>124519</v>
      </c>
      <c r="D30" s="114">
        <v>111800</v>
      </c>
      <c r="E30" s="114">
        <v>171517</v>
      </c>
      <c r="F30" s="114">
        <v>64775</v>
      </c>
      <c r="G30" s="114">
        <v>30429</v>
      </c>
      <c r="H30" s="114">
        <v>69471</v>
      </c>
      <c r="I30" s="115">
        <v>67422</v>
      </c>
      <c r="J30" s="114">
        <v>40350</v>
      </c>
      <c r="K30" s="114">
        <v>27072</v>
      </c>
      <c r="L30" s="422">
        <v>18925</v>
      </c>
      <c r="M30" s="423">
        <v>19523</v>
      </c>
    </row>
    <row r="31" spans="1:13" ht="11.1" customHeight="1" x14ac:dyDescent="0.2">
      <c r="A31" s="421" t="s">
        <v>388</v>
      </c>
      <c r="B31" s="115">
        <v>238516</v>
      </c>
      <c r="C31" s="114">
        <v>126262</v>
      </c>
      <c r="D31" s="114">
        <v>112254</v>
      </c>
      <c r="E31" s="114">
        <v>172472</v>
      </c>
      <c r="F31" s="114">
        <v>66021</v>
      </c>
      <c r="G31" s="114">
        <v>29976</v>
      </c>
      <c r="H31" s="114">
        <v>70688</v>
      </c>
      <c r="I31" s="115">
        <v>68541</v>
      </c>
      <c r="J31" s="114">
        <v>40863</v>
      </c>
      <c r="K31" s="114">
        <v>27678</v>
      </c>
      <c r="L31" s="422">
        <v>16513</v>
      </c>
      <c r="M31" s="423">
        <v>14660</v>
      </c>
    </row>
    <row r="32" spans="1:13" ht="11.1" customHeight="1" x14ac:dyDescent="0.2">
      <c r="A32" s="421" t="s">
        <v>389</v>
      </c>
      <c r="B32" s="115">
        <v>244056</v>
      </c>
      <c r="C32" s="114">
        <v>129286</v>
      </c>
      <c r="D32" s="114">
        <v>114770</v>
      </c>
      <c r="E32" s="114">
        <v>177152</v>
      </c>
      <c r="F32" s="114">
        <v>66898</v>
      </c>
      <c r="G32" s="114">
        <v>32737</v>
      </c>
      <c r="H32" s="114">
        <v>71603</v>
      </c>
      <c r="I32" s="115">
        <v>68701</v>
      </c>
      <c r="J32" s="114">
        <v>39989</v>
      </c>
      <c r="K32" s="114">
        <v>28712</v>
      </c>
      <c r="L32" s="422">
        <v>26432</v>
      </c>
      <c r="M32" s="423">
        <v>22017</v>
      </c>
    </row>
    <row r="33" spans="1:13" s="110" customFormat="1" ht="11.1" customHeight="1" x14ac:dyDescent="0.2">
      <c r="A33" s="421" t="s">
        <v>390</v>
      </c>
      <c r="B33" s="115">
        <v>243012</v>
      </c>
      <c r="C33" s="114">
        <v>127966</v>
      </c>
      <c r="D33" s="114">
        <v>115046</v>
      </c>
      <c r="E33" s="114">
        <v>175466</v>
      </c>
      <c r="F33" s="114">
        <v>67542</v>
      </c>
      <c r="G33" s="114">
        <v>31933</v>
      </c>
      <c r="H33" s="114">
        <v>71976</v>
      </c>
      <c r="I33" s="115">
        <v>69494</v>
      </c>
      <c r="J33" s="114">
        <v>40721</v>
      </c>
      <c r="K33" s="114">
        <v>28773</v>
      </c>
      <c r="L33" s="422">
        <v>16457</v>
      </c>
      <c r="M33" s="423">
        <v>17593</v>
      </c>
    </row>
    <row r="34" spans="1:13" ht="15" customHeight="1" x14ac:dyDescent="0.2">
      <c r="A34" s="421" t="s">
        <v>396</v>
      </c>
      <c r="B34" s="115">
        <v>242774</v>
      </c>
      <c r="C34" s="114">
        <v>127877</v>
      </c>
      <c r="D34" s="114">
        <v>114897</v>
      </c>
      <c r="E34" s="114">
        <v>174766</v>
      </c>
      <c r="F34" s="114">
        <v>68006</v>
      </c>
      <c r="G34" s="114">
        <v>30692</v>
      </c>
      <c r="H34" s="114">
        <v>72770</v>
      </c>
      <c r="I34" s="115">
        <v>69158</v>
      </c>
      <c r="J34" s="114">
        <v>40474</v>
      </c>
      <c r="K34" s="114">
        <v>28684</v>
      </c>
      <c r="L34" s="422">
        <v>19772</v>
      </c>
      <c r="M34" s="423">
        <v>20250</v>
      </c>
    </row>
    <row r="35" spans="1:13" ht="11.1" customHeight="1" x14ac:dyDescent="0.2">
      <c r="A35" s="421" t="s">
        <v>388</v>
      </c>
      <c r="B35" s="115">
        <v>244782</v>
      </c>
      <c r="C35" s="114">
        <v>129455</v>
      </c>
      <c r="D35" s="114">
        <v>115327</v>
      </c>
      <c r="E35" s="114">
        <v>175748</v>
      </c>
      <c r="F35" s="114">
        <v>69033</v>
      </c>
      <c r="G35" s="114">
        <v>30134</v>
      </c>
      <c r="H35" s="114">
        <v>74061</v>
      </c>
      <c r="I35" s="115">
        <v>70558</v>
      </c>
      <c r="J35" s="114">
        <v>41136</v>
      </c>
      <c r="K35" s="114">
        <v>29422</v>
      </c>
      <c r="L35" s="422">
        <v>17282</v>
      </c>
      <c r="M35" s="423">
        <v>15547</v>
      </c>
    </row>
    <row r="36" spans="1:13" ht="11.1" customHeight="1" x14ac:dyDescent="0.2">
      <c r="A36" s="421" t="s">
        <v>389</v>
      </c>
      <c r="B36" s="115">
        <v>249529</v>
      </c>
      <c r="C36" s="114">
        <v>132275</v>
      </c>
      <c r="D36" s="114">
        <v>117254</v>
      </c>
      <c r="E36" s="114">
        <v>179486</v>
      </c>
      <c r="F36" s="114">
        <v>70043</v>
      </c>
      <c r="G36" s="114">
        <v>32723</v>
      </c>
      <c r="H36" s="114">
        <v>75176</v>
      </c>
      <c r="I36" s="115">
        <v>70933</v>
      </c>
      <c r="J36" s="114">
        <v>40532</v>
      </c>
      <c r="K36" s="114">
        <v>30401</v>
      </c>
      <c r="L36" s="422">
        <v>26489</v>
      </c>
      <c r="M36" s="423">
        <v>22287</v>
      </c>
    </row>
    <row r="37" spans="1:13" s="110" customFormat="1" ht="11.1" customHeight="1" x14ac:dyDescent="0.2">
      <c r="A37" s="421" t="s">
        <v>390</v>
      </c>
      <c r="B37" s="115">
        <v>249603</v>
      </c>
      <c r="C37" s="114">
        <v>131970</v>
      </c>
      <c r="D37" s="114">
        <v>117633</v>
      </c>
      <c r="E37" s="114">
        <v>178890</v>
      </c>
      <c r="F37" s="114">
        <v>70713</v>
      </c>
      <c r="G37" s="114">
        <v>32272</v>
      </c>
      <c r="H37" s="114">
        <v>75670</v>
      </c>
      <c r="I37" s="115">
        <v>71410</v>
      </c>
      <c r="J37" s="114">
        <v>41121</v>
      </c>
      <c r="K37" s="114">
        <v>30289</v>
      </c>
      <c r="L37" s="422">
        <v>17142</v>
      </c>
      <c r="M37" s="423">
        <v>17289</v>
      </c>
    </row>
    <row r="38" spans="1:13" ht="15" customHeight="1" x14ac:dyDescent="0.2">
      <c r="A38" s="424" t="s">
        <v>397</v>
      </c>
      <c r="B38" s="115">
        <v>249555</v>
      </c>
      <c r="C38" s="114">
        <v>131858</v>
      </c>
      <c r="D38" s="114">
        <v>117697</v>
      </c>
      <c r="E38" s="114">
        <v>178237</v>
      </c>
      <c r="F38" s="114">
        <v>71318</v>
      </c>
      <c r="G38" s="114">
        <v>31017</v>
      </c>
      <c r="H38" s="114">
        <v>76524</v>
      </c>
      <c r="I38" s="115">
        <v>70878</v>
      </c>
      <c r="J38" s="114">
        <v>40608</v>
      </c>
      <c r="K38" s="114">
        <v>30270</v>
      </c>
      <c r="L38" s="422">
        <v>20572</v>
      </c>
      <c r="M38" s="423">
        <v>20792</v>
      </c>
    </row>
    <row r="39" spans="1:13" ht="11.1" customHeight="1" x14ac:dyDescent="0.2">
      <c r="A39" s="421" t="s">
        <v>388</v>
      </c>
      <c r="B39" s="115">
        <v>251144</v>
      </c>
      <c r="C39" s="114">
        <v>133022</v>
      </c>
      <c r="D39" s="114">
        <v>118122</v>
      </c>
      <c r="E39" s="114">
        <v>178708</v>
      </c>
      <c r="F39" s="114">
        <v>72436</v>
      </c>
      <c r="G39" s="114">
        <v>30524</v>
      </c>
      <c r="H39" s="114">
        <v>77667</v>
      </c>
      <c r="I39" s="115">
        <v>71990</v>
      </c>
      <c r="J39" s="114">
        <v>40924</v>
      </c>
      <c r="K39" s="114">
        <v>31066</v>
      </c>
      <c r="L39" s="422">
        <v>18694</v>
      </c>
      <c r="M39" s="423">
        <v>17352</v>
      </c>
    </row>
    <row r="40" spans="1:13" ht="11.1" customHeight="1" x14ac:dyDescent="0.2">
      <c r="A40" s="424" t="s">
        <v>389</v>
      </c>
      <c r="B40" s="115">
        <v>256249</v>
      </c>
      <c r="C40" s="114">
        <v>136037</v>
      </c>
      <c r="D40" s="114">
        <v>120212</v>
      </c>
      <c r="E40" s="114">
        <v>183192</v>
      </c>
      <c r="F40" s="114">
        <v>73057</v>
      </c>
      <c r="G40" s="114">
        <v>33362</v>
      </c>
      <c r="H40" s="114">
        <v>78751</v>
      </c>
      <c r="I40" s="115">
        <v>71936</v>
      </c>
      <c r="J40" s="114">
        <v>40104</v>
      </c>
      <c r="K40" s="114">
        <v>31832</v>
      </c>
      <c r="L40" s="422">
        <v>27338</v>
      </c>
      <c r="M40" s="423">
        <v>23087</v>
      </c>
    </row>
    <row r="41" spans="1:13" s="110" customFormat="1" ht="11.1" customHeight="1" x14ac:dyDescent="0.2">
      <c r="A41" s="421" t="s">
        <v>390</v>
      </c>
      <c r="B41" s="115">
        <v>256162</v>
      </c>
      <c r="C41" s="114">
        <v>135392</v>
      </c>
      <c r="D41" s="114">
        <v>120770</v>
      </c>
      <c r="E41" s="114">
        <v>182227</v>
      </c>
      <c r="F41" s="114">
        <v>73935</v>
      </c>
      <c r="G41" s="114">
        <v>32636</v>
      </c>
      <c r="H41" s="114">
        <v>79237</v>
      </c>
      <c r="I41" s="115">
        <v>72428</v>
      </c>
      <c r="J41" s="114">
        <v>40563</v>
      </c>
      <c r="K41" s="114">
        <v>31865</v>
      </c>
      <c r="L41" s="422">
        <v>18048</v>
      </c>
      <c r="M41" s="423">
        <v>18335</v>
      </c>
    </row>
    <row r="42" spans="1:13" ht="15" customHeight="1" x14ac:dyDescent="0.2">
      <c r="A42" s="421" t="s">
        <v>398</v>
      </c>
      <c r="B42" s="115">
        <v>255759</v>
      </c>
      <c r="C42" s="114">
        <v>135168</v>
      </c>
      <c r="D42" s="114">
        <v>120591</v>
      </c>
      <c r="E42" s="114">
        <v>181347</v>
      </c>
      <c r="F42" s="114">
        <v>74412</v>
      </c>
      <c r="G42" s="114">
        <v>31403</v>
      </c>
      <c r="H42" s="114">
        <v>79999</v>
      </c>
      <c r="I42" s="115">
        <v>71980</v>
      </c>
      <c r="J42" s="114">
        <v>40182</v>
      </c>
      <c r="K42" s="114">
        <v>31798</v>
      </c>
      <c r="L42" s="422">
        <v>21455</v>
      </c>
      <c r="M42" s="423">
        <v>21915</v>
      </c>
    </row>
    <row r="43" spans="1:13" ht="11.1" customHeight="1" x14ac:dyDescent="0.2">
      <c r="A43" s="421" t="s">
        <v>388</v>
      </c>
      <c r="B43" s="115">
        <v>257223</v>
      </c>
      <c r="C43" s="114">
        <v>136448</v>
      </c>
      <c r="D43" s="114">
        <v>120775</v>
      </c>
      <c r="E43" s="114">
        <v>182175</v>
      </c>
      <c r="F43" s="114">
        <v>75048</v>
      </c>
      <c r="G43" s="114">
        <v>30855</v>
      </c>
      <c r="H43" s="114">
        <v>81195</v>
      </c>
      <c r="I43" s="115">
        <v>73301</v>
      </c>
      <c r="J43" s="114">
        <v>40754</v>
      </c>
      <c r="K43" s="114">
        <v>32547</v>
      </c>
      <c r="L43" s="422">
        <v>19088</v>
      </c>
      <c r="M43" s="423">
        <v>17895</v>
      </c>
    </row>
    <row r="44" spans="1:13" ht="11.1" customHeight="1" x14ac:dyDescent="0.2">
      <c r="A44" s="421" t="s">
        <v>389</v>
      </c>
      <c r="B44" s="115">
        <v>261994</v>
      </c>
      <c r="C44" s="114">
        <v>139041</v>
      </c>
      <c r="D44" s="114">
        <v>122953</v>
      </c>
      <c r="E44" s="114">
        <v>186092</v>
      </c>
      <c r="F44" s="114">
        <v>75902</v>
      </c>
      <c r="G44" s="114">
        <v>33664</v>
      </c>
      <c r="H44" s="114">
        <v>82244</v>
      </c>
      <c r="I44" s="115">
        <v>72839</v>
      </c>
      <c r="J44" s="114">
        <v>39369</v>
      </c>
      <c r="K44" s="114">
        <v>33470</v>
      </c>
      <c r="L44" s="422">
        <v>29148</v>
      </c>
      <c r="M44" s="423">
        <v>25402</v>
      </c>
    </row>
    <row r="45" spans="1:13" s="110" customFormat="1" ht="11.1" customHeight="1" x14ac:dyDescent="0.2">
      <c r="A45" s="421" t="s">
        <v>390</v>
      </c>
      <c r="B45" s="115">
        <v>261332</v>
      </c>
      <c r="C45" s="114">
        <v>137985</v>
      </c>
      <c r="D45" s="114">
        <v>123347</v>
      </c>
      <c r="E45" s="114">
        <v>184462</v>
      </c>
      <c r="F45" s="114">
        <v>76870</v>
      </c>
      <c r="G45" s="114">
        <v>33114</v>
      </c>
      <c r="H45" s="114">
        <v>82499</v>
      </c>
      <c r="I45" s="115">
        <v>73355</v>
      </c>
      <c r="J45" s="114">
        <v>39919</v>
      </c>
      <c r="K45" s="114">
        <v>33436</v>
      </c>
      <c r="L45" s="422">
        <v>18866</v>
      </c>
      <c r="M45" s="423">
        <v>19760</v>
      </c>
    </row>
    <row r="46" spans="1:13" ht="15" customHeight="1" x14ac:dyDescent="0.2">
      <c r="A46" s="421" t="s">
        <v>399</v>
      </c>
      <c r="B46" s="115">
        <v>260964</v>
      </c>
      <c r="C46" s="114">
        <v>137893</v>
      </c>
      <c r="D46" s="114">
        <v>123071</v>
      </c>
      <c r="E46" s="114">
        <v>183710</v>
      </c>
      <c r="F46" s="114">
        <v>77254</v>
      </c>
      <c r="G46" s="114">
        <v>32134</v>
      </c>
      <c r="H46" s="114">
        <v>82986</v>
      </c>
      <c r="I46" s="115">
        <v>72056</v>
      </c>
      <c r="J46" s="114">
        <v>38873</v>
      </c>
      <c r="K46" s="114">
        <v>33183</v>
      </c>
      <c r="L46" s="422">
        <v>22140</v>
      </c>
      <c r="M46" s="423">
        <v>22892</v>
      </c>
    </row>
    <row r="47" spans="1:13" ht="11.1" customHeight="1" x14ac:dyDescent="0.2">
      <c r="A47" s="421" t="s">
        <v>388</v>
      </c>
      <c r="B47" s="115">
        <v>262128</v>
      </c>
      <c r="C47" s="114">
        <v>138670</v>
      </c>
      <c r="D47" s="114">
        <v>123458</v>
      </c>
      <c r="E47" s="114">
        <v>184076</v>
      </c>
      <c r="F47" s="114">
        <v>78052</v>
      </c>
      <c r="G47" s="114">
        <v>31680</v>
      </c>
      <c r="H47" s="114">
        <v>83947</v>
      </c>
      <c r="I47" s="115">
        <v>73377</v>
      </c>
      <c r="J47" s="114">
        <v>39551</v>
      </c>
      <c r="K47" s="114">
        <v>33826</v>
      </c>
      <c r="L47" s="422">
        <v>18349</v>
      </c>
      <c r="M47" s="423">
        <v>17636</v>
      </c>
    </row>
    <row r="48" spans="1:13" ht="11.1" customHeight="1" x14ac:dyDescent="0.2">
      <c r="A48" s="421" t="s">
        <v>389</v>
      </c>
      <c r="B48" s="115">
        <v>265821</v>
      </c>
      <c r="C48" s="114">
        <v>140803</v>
      </c>
      <c r="D48" s="114">
        <v>125018</v>
      </c>
      <c r="E48" s="114">
        <v>187221</v>
      </c>
      <c r="F48" s="114">
        <v>78600</v>
      </c>
      <c r="G48" s="114">
        <v>34113</v>
      </c>
      <c r="H48" s="114">
        <v>84662</v>
      </c>
      <c r="I48" s="115">
        <v>73313</v>
      </c>
      <c r="J48" s="114">
        <v>38696</v>
      </c>
      <c r="K48" s="114">
        <v>34617</v>
      </c>
      <c r="L48" s="422">
        <v>27296</v>
      </c>
      <c r="M48" s="423">
        <v>24030</v>
      </c>
    </row>
    <row r="49" spans="1:17" s="110" customFormat="1" ht="11.1" customHeight="1" x14ac:dyDescent="0.2">
      <c r="A49" s="421" t="s">
        <v>390</v>
      </c>
      <c r="B49" s="115">
        <v>264594</v>
      </c>
      <c r="C49" s="114">
        <v>139340</v>
      </c>
      <c r="D49" s="114">
        <v>125254</v>
      </c>
      <c r="E49" s="114">
        <v>185258</v>
      </c>
      <c r="F49" s="114">
        <v>79336</v>
      </c>
      <c r="G49" s="114">
        <v>33413</v>
      </c>
      <c r="H49" s="114">
        <v>84611</v>
      </c>
      <c r="I49" s="115">
        <v>73738</v>
      </c>
      <c r="J49" s="114">
        <v>39299</v>
      </c>
      <c r="K49" s="114">
        <v>34439</v>
      </c>
      <c r="L49" s="422">
        <v>18597</v>
      </c>
      <c r="M49" s="423">
        <v>20420</v>
      </c>
    </row>
    <row r="50" spans="1:17" ht="15" customHeight="1" x14ac:dyDescent="0.2">
      <c r="A50" s="421" t="s">
        <v>400</v>
      </c>
      <c r="B50" s="143">
        <v>263540</v>
      </c>
      <c r="C50" s="144">
        <v>138788</v>
      </c>
      <c r="D50" s="144">
        <v>124752</v>
      </c>
      <c r="E50" s="144">
        <v>184025</v>
      </c>
      <c r="F50" s="144">
        <v>79515</v>
      </c>
      <c r="G50" s="144">
        <v>32103</v>
      </c>
      <c r="H50" s="144">
        <v>84797</v>
      </c>
      <c r="I50" s="143">
        <v>71708</v>
      </c>
      <c r="J50" s="144">
        <v>38317</v>
      </c>
      <c r="K50" s="144">
        <v>33391</v>
      </c>
      <c r="L50" s="425">
        <v>21364</v>
      </c>
      <c r="M50" s="426">
        <v>22697</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0.98710933308808879</v>
      </c>
      <c r="C6" s="479">
        <f>'Tabelle 3.3'!J11</f>
        <v>-0.48295769956700346</v>
      </c>
      <c r="D6" s="480">
        <f t="shared" ref="D6:E9" si="0">IF(OR(AND(B6&gt;=-50,B6&lt;=50),ISNUMBER(B6)=FALSE),B6,"")</f>
        <v>0.98710933308808879</v>
      </c>
      <c r="E6" s="480">
        <f t="shared" si="0"/>
        <v>-0.48295769956700346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0.98710933308808879</v>
      </c>
      <c r="C14" s="479">
        <f>'Tabelle 3.3'!J11</f>
        <v>-0.48295769956700346</v>
      </c>
      <c r="D14" s="480">
        <f>IF(OR(AND(B14&gt;=-50,B14&lt;=50),ISNUMBER(B14)=FALSE),B14,"")</f>
        <v>0.98710933308808879</v>
      </c>
      <c r="E14" s="480">
        <f>IF(OR(AND(C14&gt;=-50,C14&lt;=50),ISNUMBER(C14)=FALSE),C14,"")</f>
        <v>-0.48295769956700346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-1.3404825737265416</v>
      </c>
      <c r="C15" s="479">
        <f>'Tabelle 3.3'!J12</f>
        <v>8.8888888888888893</v>
      </c>
      <c r="D15" s="480">
        <f t="shared" ref="D15:E45" si="3">IF(OR(AND(B15&gt;=-50,B15&lt;=50),ISNUMBER(B15)=FALSE),B15,"")</f>
        <v>-1.3404825737265416</v>
      </c>
      <c r="E15" s="480">
        <f t="shared" si="3"/>
        <v>8.8888888888888893</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2.0108695652173911</v>
      </c>
      <c r="C16" s="479">
        <f>'Tabelle 3.3'!J13</f>
        <v>0.2544529262086514</v>
      </c>
      <c r="D16" s="480">
        <f t="shared" si="3"/>
        <v>2.0108695652173911</v>
      </c>
      <c r="E16" s="480">
        <f t="shared" si="3"/>
        <v>0.2544529262086514</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-1.2799582054463527</v>
      </c>
      <c r="C17" s="479">
        <f>'Tabelle 3.3'!J14</f>
        <v>-4.7609794014768756</v>
      </c>
      <c r="D17" s="480">
        <f t="shared" si="3"/>
        <v>-1.2799582054463527</v>
      </c>
      <c r="E17" s="480">
        <f t="shared" si="3"/>
        <v>-4.7609794014768756</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-0.43855802122620824</v>
      </c>
      <c r="C18" s="479">
        <f>'Tabelle 3.3'!J15</f>
        <v>-4.8158640226628897</v>
      </c>
      <c r="D18" s="480">
        <f t="shared" si="3"/>
        <v>-0.43855802122620824</v>
      </c>
      <c r="E18" s="480">
        <f t="shared" si="3"/>
        <v>-4.8158640226628897</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-1.812004530011325</v>
      </c>
      <c r="C19" s="479">
        <f>'Tabelle 3.3'!J16</f>
        <v>-4.2662916080637601</v>
      </c>
      <c r="D19" s="480">
        <f t="shared" si="3"/>
        <v>-1.812004530011325</v>
      </c>
      <c r="E19" s="480">
        <f t="shared" si="3"/>
        <v>-4.2662916080637601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2.1661431820643343E-2</v>
      </c>
      <c r="C20" s="479">
        <f>'Tabelle 3.3'!J17</f>
        <v>-6.4575645756457565</v>
      </c>
      <c r="D20" s="480">
        <f t="shared" si="3"/>
        <v>2.1661431820643343E-2</v>
      </c>
      <c r="E20" s="480">
        <f t="shared" si="3"/>
        <v>-6.4575645756457565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4.290652748593506</v>
      </c>
      <c r="C21" s="479">
        <f>'Tabelle 3.3'!J18</f>
        <v>1.5518311607697082</v>
      </c>
      <c r="D21" s="480">
        <f t="shared" si="3"/>
        <v>4.290652748593506</v>
      </c>
      <c r="E21" s="480">
        <f t="shared" si="3"/>
        <v>1.5518311607697082</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1.0901341493401819</v>
      </c>
      <c r="C22" s="479">
        <f>'Tabelle 3.3'!J19</f>
        <v>0.94500854529003719</v>
      </c>
      <c r="D22" s="480">
        <f t="shared" si="3"/>
        <v>1.0901341493401819</v>
      </c>
      <c r="E22" s="480">
        <f t="shared" si="3"/>
        <v>0.94500854529003719</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0.30396984619125783</v>
      </c>
      <c r="C23" s="479">
        <f>'Tabelle 3.3'!J20</f>
        <v>-0.97694411879640486</v>
      </c>
      <c r="D23" s="480">
        <f t="shared" si="3"/>
        <v>0.30396984619125783</v>
      </c>
      <c r="E23" s="480">
        <f t="shared" si="3"/>
        <v>-0.97694411879640486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-1.0740369468709723</v>
      </c>
      <c r="C24" s="479">
        <f>'Tabelle 3.3'!J21</f>
        <v>-8.2484033156678898</v>
      </c>
      <c r="D24" s="480">
        <f t="shared" si="3"/>
        <v>-1.0740369468709723</v>
      </c>
      <c r="E24" s="480">
        <f t="shared" si="3"/>
        <v>-8.2484033156678898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3.1766200762388817</v>
      </c>
      <c r="C25" s="479">
        <f>'Tabelle 3.3'!J22</f>
        <v>-7.6452599388379205</v>
      </c>
      <c r="D25" s="480">
        <f t="shared" si="3"/>
        <v>3.1766200762388817</v>
      </c>
      <c r="E25" s="480">
        <f t="shared" si="3"/>
        <v>-7.6452599388379205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-3.3312674310505113</v>
      </c>
      <c r="C26" s="479">
        <f>'Tabelle 3.3'!J23</f>
        <v>-3.1767955801104972</v>
      </c>
      <c r="D26" s="480">
        <f t="shared" si="3"/>
        <v>-3.3312674310505113</v>
      </c>
      <c r="E26" s="480">
        <f t="shared" si="3"/>
        <v>-3.1767955801104972</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2.1948268909499395</v>
      </c>
      <c r="C27" s="479">
        <f>'Tabelle 3.3'!J24</f>
        <v>4.4405169557052915</v>
      </c>
      <c r="D27" s="480">
        <f t="shared" si="3"/>
        <v>2.1948268909499395</v>
      </c>
      <c r="E27" s="480">
        <f t="shared" si="3"/>
        <v>4.4405169557052915</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1.3021667200341551</v>
      </c>
      <c r="C28" s="479">
        <f>'Tabelle 3.3'!J25</f>
        <v>-0.77205172746574025</v>
      </c>
      <c r="D28" s="480">
        <f t="shared" si="3"/>
        <v>1.3021667200341551</v>
      </c>
      <c r="E28" s="480">
        <f t="shared" si="3"/>
        <v>-0.77205172746574025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-10.749442184013651</v>
      </c>
      <c r="C29" s="479">
        <f>'Tabelle 3.3'!J26</f>
        <v>9.872611464968152</v>
      </c>
      <c r="D29" s="480">
        <f t="shared" si="3"/>
        <v>-10.749442184013651</v>
      </c>
      <c r="E29" s="480">
        <f t="shared" si="3"/>
        <v>9.872611464968152</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5.1003086419753085</v>
      </c>
      <c r="C30" s="479">
        <f>'Tabelle 3.3'!J27</f>
        <v>0.57283142389525366</v>
      </c>
      <c r="D30" s="480">
        <f t="shared" si="3"/>
        <v>5.1003086419753085</v>
      </c>
      <c r="E30" s="480">
        <f t="shared" si="3"/>
        <v>0.57283142389525366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3.982843137254902</v>
      </c>
      <c r="C31" s="479">
        <f>'Tabelle 3.3'!J28</f>
        <v>-0.28629856850715746</v>
      </c>
      <c r="D31" s="480">
        <f t="shared" si="3"/>
        <v>3.982843137254902</v>
      </c>
      <c r="E31" s="480">
        <f t="shared" si="3"/>
        <v>-0.28629856850715746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3.5078823637872221</v>
      </c>
      <c r="C32" s="479">
        <f>'Tabelle 3.3'!J29</f>
        <v>0.92673037938024905</v>
      </c>
      <c r="D32" s="480">
        <f t="shared" si="3"/>
        <v>3.5078823637872221</v>
      </c>
      <c r="E32" s="480">
        <f t="shared" si="3"/>
        <v>0.92673037938024905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3.5711779976145372</v>
      </c>
      <c r="C33" s="479">
        <f>'Tabelle 3.3'!J30</f>
        <v>3.6258158085569252E-2</v>
      </c>
      <c r="D33" s="480">
        <f t="shared" si="3"/>
        <v>3.5711779976145372</v>
      </c>
      <c r="E33" s="480">
        <f t="shared" si="3"/>
        <v>3.6258158085569252E-2</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1.7081722556864156</v>
      </c>
      <c r="C34" s="479">
        <f>'Tabelle 3.3'!J31</f>
        <v>-0.17243502894445129</v>
      </c>
      <c r="D34" s="480">
        <f t="shared" si="3"/>
        <v>1.7081722556864156</v>
      </c>
      <c r="E34" s="480">
        <f t="shared" si="3"/>
        <v>-0.17243502894445129</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-1.3404825737265416</v>
      </c>
      <c r="C37" s="479">
        <f>'Tabelle 3.3'!J34</f>
        <v>8.8888888888888893</v>
      </c>
      <c r="D37" s="480">
        <f t="shared" si="3"/>
        <v>-1.3404825737265416</v>
      </c>
      <c r="E37" s="480">
        <f t="shared" si="3"/>
        <v>8.8888888888888893</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-9.6630482524941955E-2</v>
      </c>
      <c r="C38" s="479">
        <f>'Tabelle 3.3'!J35</f>
        <v>-2.214359091427919</v>
      </c>
      <c r="D38" s="480">
        <f t="shared" si="3"/>
        <v>-9.6630482524941955E-2</v>
      </c>
      <c r="E38" s="480">
        <f t="shared" si="3"/>
        <v>-2.214359091427919</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1.4814773698642303</v>
      </c>
      <c r="C39" s="479">
        <f>'Tabelle 3.3'!J36</f>
        <v>-0.36329881727829971</v>
      </c>
      <c r="D39" s="480">
        <f t="shared" si="3"/>
        <v>1.4814773698642303</v>
      </c>
      <c r="E39" s="480">
        <f t="shared" si="3"/>
        <v>-0.36329881727829971</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1.4814773698642303</v>
      </c>
      <c r="C45" s="479">
        <f>'Tabelle 3.3'!J36</f>
        <v>-0.36329881727829971</v>
      </c>
      <c r="D45" s="480">
        <f t="shared" si="3"/>
        <v>1.4814773698642303</v>
      </c>
      <c r="E45" s="480">
        <f t="shared" si="3"/>
        <v>-0.36329881727829971</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233296</v>
      </c>
      <c r="C51" s="486">
        <v>40804</v>
      </c>
      <c r="D51" s="486">
        <v>26467</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234294</v>
      </c>
      <c r="C52" s="486">
        <v>41476</v>
      </c>
      <c r="D52" s="486">
        <v>27044</v>
      </c>
      <c r="E52" s="487">
        <f t="shared" ref="E52:G70" si="11">IF($A$51=37802,IF(COUNTBLANK(B$51:B$70)&gt;0,#N/A,B52/B$51*100),IF(COUNTBLANK(B$51:B$75)&gt;0,#N/A,B52/B$51*100))</f>
        <v>100.42778273095124</v>
      </c>
      <c r="F52" s="487">
        <f t="shared" si="11"/>
        <v>101.64689736300363</v>
      </c>
      <c r="G52" s="487">
        <f t="shared" si="11"/>
        <v>102.18007329882495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238262</v>
      </c>
      <c r="C53" s="486">
        <v>41418</v>
      </c>
      <c r="D53" s="486">
        <v>27740</v>
      </c>
      <c r="E53" s="487">
        <f t="shared" si="11"/>
        <v>102.12862629449285</v>
      </c>
      <c r="F53" s="487">
        <f t="shared" si="11"/>
        <v>101.50475443583962</v>
      </c>
      <c r="G53" s="487">
        <f t="shared" si="11"/>
        <v>104.80976310122038</v>
      </c>
      <c r="H53" s="488">
        <f>IF(ISERROR(L53)=TRUE,IF(MONTH(A53)=MONTH(MAX(A$51:A$75)),A53,""),"")</f>
        <v>41883</v>
      </c>
      <c r="I53" s="487">
        <f t="shared" si="12"/>
        <v>102.12862629449285</v>
      </c>
      <c r="J53" s="487">
        <f t="shared" si="10"/>
        <v>101.50475443583962</v>
      </c>
      <c r="K53" s="487">
        <f t="shared" si="10"/>
        <v>104.80976310122038</v>
      </c>
      <c r="L53" s="487" t="e">
        <f t="shared" si="13"/>
        <v>#N/A</v>
      </c>
    </row>
    <row r="54" spans="1:14" ht="15" customHeight="1" x14ac:dyDescent="0.2">
      <c r="A54" s="489" t="s">
        <v>463</v>
      </c>
      <c r="B54" s="486">
        <v>236618</v>
      </c>
      <c r="C54" s="486">
        <v>41971</v>
      </c>
      <c r="D54" s="486">
        <v>27718</v>
      </c>
      <c r="E54" s="487">
        <f t="shared" si="11"/>
        <v>101.42394211645292</v>
      </c>
      <c r="F54" s="487">
        <f t="shared" si="11"/>
        <v>102.86001372414468</v>
      </c>
      <c r="G54" s="487">
        <f t="shared" si="11"/>
        <v>104.72664072240904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236319</v>
      </c>
      <c r="C55" s="486">
        <v>40350</v>
      </c>
      <c r="D55" s="486">
        <v>27072</v>
      </c>
      <c r="E55" s="487">
        <f t="shared" si="11"/>
        <v>101.29577875317193</v>
      </c>
      <c r="F55" s="487">
        <f t="shared" si="11"/>
        <v>98.887363983923152</v>
      </c>
      <c r="G55" s="487">
        <f t="shared" si="11"/>
        <v>102.28586541731212</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238516</v>
      </c>
      <c r="C56" s="486">
        <v>40863</v>
      </c>
      <c r="D56" s="486">
        <v>27678</v>
      </c>
      <c r="E56" s="487">
        <f t="shared" si="11"/>
        <v>102.23750085728003</v>
      </c>
      <c r="F56" s="487">
        <f t="shared" si="11"/>
        <v>100.14459366728752</v>
      </c>
      <c r="G56" s="487">
        <f t="shared" si="11"/>
        <v>104.5755091245702</v>
      </c>
      <c r="H56" s="488" t="str">
        <f t="shared" si="14"/>
        <v/>
      </c>
      <c r="I56" s="487" t="str">
        <f t="shared" si="12"/>
        <v/>
      </c>
      <c r="J56" s="487" t="str">
        <f t="shared" si="10"/>
        <v/>
      </c>
      <c r="K56" s="487" t="str">
        <f t="shared" si="10"/>
        <v/>
      </c>
      <c r="L56" s="487" t="e">
        <f t="shared" si="13"/>
        <v>#N/A</v>
      </c>
    </row>
    <row r="57" spans="1:14" ht="15" customHeight="1" x14ac:dyDescent="0.2">
      <c r="A57" s="489">
        <v>42248</v>
      </c>
      <c r="B57" s="486">
        <v>244056</v>
      </c>
      <c r="C57" s="486">
        <v>39989</v>
      </c>
      <c r="D57" s="486">
        <v>28712</v>
      </c>
      <c r="E57" s="487">
        <f t="shared" si="11"/>
        <v>104.61216651807146</v>
      </c>
      <c r="F57" s="487">
        <f t="shared" si="11"/>
        <v>98.002646799333405</v>
      </c>
      <c r="G57" s="487">
        <f t="shared" si="11"/>
        <v>108.48226092870368</v>
      </c>
      <c r="H57" s="488">
        <f t="shared" si="14"/>
        <v>42248</v>
      </c>
      <c r="I57" s="487">
        <f t="shared" si="12"/>
        <v>104.61216651807146</v>
      </c>
      <c r="J57" s="487">
        <f t="shared" si="10"/>
        <v>98.002646799333405</v>
      </c>
      <c r="K57" s="487">
        <f t="shared" si="10"/>
        <v>108.48226092870368</v>
      </c>
      <c r="L57" s="487" t="e">
        <f t="shared" si="13"/>
        <v>#N/A</v>
      </c>
    </row>
    <row r="58" spans="1:14" ht="15" customHeight="1" x14ac:dyDescent="0.2">
      <c r="A58" s="489" t="s">
        <v>466</v>
      </c>
      <c r="B58" s="486">
        <v>243012</v>
      </c>
      <c r="C58" s="486">
        <v>40721</v>
      </c>
      <c r="D58" s="486">
        <v>28773</v>
      </c>
      <c r="E58" s="487">
        <f t="shared" si="11"/>
        <v>104.16466634661545</v>
      </c>
      <c r="F58" s="487">
        <f t="shared" si="11"/>
        <v>99.796588569748067</v>
      </c>
      <c r="G58" s="487">
        <f t="shared" si="11"/>
        <v>108.71273661540786</v>
      </c>
      <c r="H58" s="488" t="str">
        <f t="shared" si="14"/>
        <v/>
      </c>
      <c r="I58" s="487" t="str">
        <f t="shared" si="12"/>
        <v/>
      </c>
      <c r="J58" s="487" t="str">
        <f t="shared" si="10"/>
        <v/>
      </c>
      <c r="K58" s="487" t="str">
        <f t="shared" si="10"/>
        <v/>
      </c>
      <c r="L58" s="487" t="e">
        <f t="shared" si="13"/>
        <v>#N/A</v>
      </c>
    </row>
    <row r="59" spans="1:14" ht="15" customHeight="1" x14ac:dyDescent="0.2">
      <c r="A59" s="489" t="s">
        <v>467</v>
      </c>
      <c r="B59" s="486">
        <v>242774</v>
      </c>
      <c r="C59" s="486">
        <v>40474</v>
      </c>
      <c r="D59" s="486">
        <v>28684</v>
      </c>
      <c r="E59" s="487">
        <f t="shared" si="11"/>
        <v>104.06265002400383</v>
      </c>
      <c r="F59" s="487">
        <f t="shared" si="11"/>
        <v>99.191255759239297</v>
      </c>
      <c r="G59" s="487">
        <f t="shared" si="11"/>
        <v>108.37646881021649</v>
      </c>
      <c r="H59" s="488" t="str">
        <f t="shared" si="14"/>
        <v/>
      </c>
      <c r="I59" s="487" t="str">
        <f t="shared" si="12"/>
        <v/>
      </c>
      <c r="J59" s="487" t="str">
        <f t="shared" si="10"/>
        <v/>
      </c>
      <c r="K59" s="487" t="str">
        <f t="shared" si="10"/>
        <v/>
      </c>
      <c r="L59" s="487" t="e">
        <f t="shared" si="13"/>
        <v>#N/A</v>
      </c>
    </row>
    <row r="60" spans="1:14" ht="15" customHeight="1" x14ac:dyDescent="0.2">
      <c r="A60" s="489" t="s">
        <v>468</v>
      </c>
      <c r="B60" s="486">
        <v>244782</v>
      </c>
      <c r="C60" s="486">
        <v>41136</v>
      </c>
      <c r="D60" s="486">
        <v>29422</v>
      </c>
      <c r="E60" s="487">
        <f t="shared" si="11"/>
        <v>104.92335916603798</v>
      </c>
      <c r="F60" s="487">
        <f t="shared" si="11"/>
        <v>100.81364572100775</v>
      </c>
      <c r="G60" s="487">
        <f t="shared" si="11"/>
        <v>111.16484679034269</v>
      </c>
      <c r="H60" s="488" t="str">
        <f t="shared" si="14"/>
        <v/>
      </c>
      <c r="I60" s="487" t="str">
        <f t="shared" si="12"/>
        <v/>
      </c>
      <c r="J60" s="487" t="str">
        <f t="shared" si="10"/>
        <v/>
      </c>
      <c r="K60" s="487" t="str">
        <f t="shared" si="10"/>
        <v/>
      </c>
      <c r="L60" s="487" t="e">
        <f t="shared" si="13"/>
        <v>#N/A</v>
      </c>
    </row>
    <row r="61" spans="1:14" ht="15" customHeight="1" x14ac:dyDescent="0.2">
      <c r="A61" s="489">
        <v>42614</v>
      </c>
      <c r="B61" s="486">
        <v>249529</v>
      </c>
      <c r="C61" s="486">
        <v>40532</v>
      </c>
      <c r="D61" s="486">
        <v>30401</v>
      </c>
      <c r="E61" s="487">
        <f t="shared" si="11"/>
        <v>106.9581132981277</v>
      </c>
      <c r="F61" s="487">
        <f t="shared" si="11"/>
        <v>99.333398686403299</v>
      </c>
      <c r="G61" s="487">
        <f t="shared" si="11"/>
        <v>114.86379264744777</v>
      </c>
      <c r="H61" s="488">
        <f t="shared" si="14"/>
        <v>42614</v>
      </c>
      <c r="I61" s="487">
        <f t="shared" si="12"/>
        <v>106.9581132981277</v>
      </c>
      <c r="J61" s="487">
        <f t="shared" si="10"/>
        <v>99.333398686403299</v>
      </c>
      <c r="K61" s="487">
        <f t="shared" si="10"/>
        <v>114.86379264744777</v>
      </c>
      <c r="L61" s="487" t="e">
        <f t="shared" si="13"/>
        <v>#N/A</v>
      </c>
    </row>
    <row r="62" spans="1:14" ht="15" customHeight="1" x14ac:dyDescent="0.2">
      <c r="A62" s="489" t="s">
        <v>469</v>
      </c>
      <c r="B62" s="486">
        <v>249603</v>
      </c>
      <c r="C62" s="486">
        <v>41121</v>
      </c>
      <c r="D62" s="486">
        <v>30289</v>
      </c>
      <c r="E62" s="487">
        <f t="shared" si="11"/>
        <v>106.9898326589397</v>
      </c>
      <c r="F62" s="487">
        <f t="shared" si="11"/>
        <v>100.776884619155</v>
      </c>
      <c r="G62" s="487">
        <f t="shared" si="11"/>
        <v>114.44062417349907</v>
      </c>
      <c r="H62" s="488" t="str">
        <f t="shared" si="14"/>
        <v/>
      </c>
      <c r="I62" s="487" t="str">
        <f t="shared" si="12"/>
        <v/>
      </c>
      <c r="J62" s="487" t="str">
        <f t="shared" si="10"/>
        <v/>
      </c>
      <c r="K62" s="487" t="str">
        <f t="shared" si="10"/>
        <v/>
      </c>
      <c r="L62" s="487" t="e">
        <f t="shared" si="13"/>
        <v>#N/A</v>
      </c>
    </row>
    <row r="63" spans="1:14" ht="15" customHeight="1" x14ac:dyDescent="0.2">
      <c r="A63" s="489" t="s">
        <v>470</v>
      </c>
      <c r="B63" s="486">
        <v>249555</v>
      </c>
      <c r="C63" s="486">
        <v>40608</v>
      </c>
      <c r="D63" s="486">
        <v>30270</v>
      </c>
      <c r="E63" s="487">
        <f t="shared" si="11"/>
        <v>106.96925793841301</v>
      </c>
      <c r="F63" s="487">
        <f t="shared" si="11"/>
        <v>99.519654935790612</v>
      </c>
      <c r="G63" s="487">
        <f t="shared" si="11"/>
        <v>114.36883666452565</v>
      </c>
      <c r="H63" s="488" t="str">
        <f t="shared" si="14"/>
        <v/>
      </c>
      <c r="I63" s="487" t="str">
        <f t="shared" si="12"/>
        <v/>
      </c>
      <c r="J63" s="487" t="str">
        <f t="shared" si="10"/>
        <v/>
      </c>
      <c r="K63" s="487" t="str">
        <f t="shared" si="10"/>
        <v/>
      </c>
      <c r="L63" s="487" t="e">
        <f t="shared" si="13"/>
        <v>#N/A</v>
      </c>
    </row>
    <row r="64" spans="1:14" ht="15" customHeight="1" x14ac:dyDescent="0.2">
      <c r="A64" s="489" t="s">
        <v>471</v>
      </c>
      <c r="B64" s="486">
        <v>251144</v>
      </c>
      <c r="C64" s="486">
        <v>40924</v>
      </c>
      <c r="D64" s="486">
        <v>31066</v>
      </c>
      <c r="E64" s="487">
        <f t="shared" si="11"/>
        <v>107.65036691584939</v>
      </c>
      <c r="F64" s="487">
        <f t="shared" si="11"/>
        <v>100.29408881482208</v>
      </c>
      <c r="G64" s="487">
        <f t="shared" si="11"/>
        <v>117.37635546151812</v>
      </c>
      <c r="H64" s="488" t="str">
        <f t="shared" si="14"/>
        <v/>
      </c>
      <c r="I64" s="487" t="str">
        <f t="shared" si="12"/>
        <v/>
      </c>
      <c r="J64" s="487" t="str">
        <f t="shared" si="10"/>
        <v/>
      </c>
      <c r="K64" s="487" t="str">
        <f t="shared" si="10"/>
        <v/>
      </c>
      <c r="L64" s="487" t="e">
        <f t="shared" si="13"/>
        <v>#N/A</v>
      </c>
    </row>
    <row r="65" spans="1:12" ht="15" customHeight="1" x14ac:dyDescent="0.2">
      <c r="A65" s="489">
        <v>42979</v>
      </c>
      <c r="B65" s="486">
        <v>256249</v>
      </c>
      <c r="C65" s="486">
        <v>40104</v>
      </c>
      <c r="D65" s="486">
        <v>31832</v>
      </c>
      <c r="E65" s="487">
        <f t="shared" si="11"/>
        <v>109.83857417186751</v>
      </c>
      <c r="F65" s="487">
        <f t="shared" si="11"/>
        <v>98.284481913537888</v>
      </c>
      <c r="G65" s="487">
        <f t="shared" si="11"/>
        <v>120.27052556013149</v>
      </c>
      <c r="H65" s="488">
        <f t="shared" si="14"/>
        <v>42979</v>
      </c>
      <c r="I65" s="487">
        <f t="shared" si="12"/>
        <v>109.83857417186751</v>
      </c>
      <c r="J65" s="487">
        <f t="shared" si="10"/>
        <v>98.284481913537888</v>
      </c>
      <c r="K65" s="487">
        <f t="shared" si="10"/>
        <v>120.27052556013149</v>
      </c>
      <c r="L65" s="487" t="e">
        <f t="shared" si="13"/>
        <v>#N/A</v>
      </c>
    </row>
    <row r="66" spans="1:12" ht="15" customHeight="1" x14ac:dyDescent="0.2">
      <c r="A66" s="489" t="s">
        <v>472</v>
      </c>
      <c r="B66" s="486">
        <v>256162</v>
      </c>
      <c r="C66" s="486">
        <v>40563</v>
      </c>
      <c r="D66" s="486">
        <v>31865</v>
      </c>
      <c r="E66" s="487">
        <f t="shared" si="11"/>
        <v>109.80128249091283</v>
      </c>
      <c r="F66" s="487">
        <f t="shared" si="11"/>
        <v>99.409371630232329</v>
      </c>
      <c r="G66" s="487">
        <f t="shared" si="11"/>
        <v>120.39520912834851</v>
      </c>
      <c r="H66" s="488" t="str">
        <f t="shared" si="14"/>
        <v/>
      </c>
      <c r="I66" s="487" t="str">
        <f t="shared" si="12"/>
        <v/>
      </c>
      <c r="J66" s="487" t="str">
        <f t="shared" si="10"/>
        <v/>
      </c>
      <c r="K66" s="487" t="str">
        <f t="shared" si="10"/>
        <v/>
      </c>
      <c r="L66" s="487" t="e">
        <f t="shared" si="13"/>
        <v>#N/A</v>
      </c>
    </row>
    <row r="67" spans="1:12" ht="15" customHeight="1" x14ac:dyDescent="0.2">
      <c r="A67" s="489" t="s">
        <v>473</v>
      </c>
      <c r="B67" s="486">
        <v>255759</v>
      </c>
      <c r="C67" s="486">
        <v>40182</v>
      </c>
      <c r="D67" s="486">
        <v>31798</v>
      </c>
      <c r="E67" s="487">
        <f t="shared" si="11"/>
        <v>109.62854056649063</v>
      </c>
      <c r="F67" s="487">
        <f t="shared" si="11"/>
        <v>98.475639643172244</v>
      </c>
      <c r="G67" s="487">
        <f t="shared" si="11"/>
        <v>120.1420637019685</v>
      </c>
      <c r="H67" s="488" t="str">
        <f t="shared" si="14"/>
        <v/>
      </c>
      <c r="I67" s="487" t="str">
        <f t="shared" si="12"/>
        <v/>
      </c>
      <c r="J67" s="487" t="str">
        <f t="shared" si="12"/>
        <v/>
      </c>
      <c r="K67" s="487" t="str">
        <f t="shared" si="12"/>
        <v/>
      </c>
      <c r="L67" s="487" t="e">
        <f t="shared" si="13"/>
        <v>#N/A</v>
      </c>
    </row>
    <row r="68" spans="1:12" ht="15" customHeight="1" x14ac:dyDescent="0.2">
      <c r="A68" s="489" t="s">
        <v>474</v>
      </c>
      <c r="B68" s="486">
        <v>257223</v>
      </c>
      <c r="C68" s="486">
        <v>40754</v>
      </c>
      <c r="D68" s="486">
        <v>32547</v>
      </c>
      <c r="E68" s="487">
        <f t="shared" si="11"/>
        <v>110.25606954255538</v>
      </c>
      <c r="F68" s="487">
        <f t="shared" si="11"/>
        <v>99.877462993824139</v>
      </c>
      <c r="G68" s="487">
        <f t="shared" si="11"/>
        <v>122.97200287150037</v>
      </c>
      <c r="H68" s="488" t="str">
        <f t="shared" si="14"/>
        <v/>
      </c>
      <c r="I68" s="487" t="str">
        <f t="shared" si="12"/>
        <v/>
      </c>
      <c r="J68" s="487" t="str">
        <f t="shared" si="12"/>
        <v/>
      </c>
      <c r="K68" s="487" t="str">
        <f t="shared" si="12"/>
        <v/>
      </c>
      <c r="L68" s="487" t="e">
        <f t="shared" si="13"/>
        <v>#N/A</v>
      </c>
    </row>
    <row r="69" spans="1:12" ht="15" customHeight="1" x14ac:dyDescent="0.2">
      <c r="A69" s="489">
        <v>43344</v>
      </c>
      <c r="B69" s="486">
        <v>261994</v>
      </c>
      <c r="C69" s="486">
        <v>39369</v>
      </c>
      <c r="D69" s="486">
        <v>33470</v>
      </c>
      <c r="E69" s="487">
        <f t="shared" si="11"/>
        <v>112.30111103490844</v>
      </c>
      <c r="F69" s="487">
        <f t="shared" si="11"/>
        <v>96.483187922752663</v>
      </c>
      <c r="G69" s="487">
        <f t="shared" si="11"/>
        <v>126.45936449163109</v>
      </c>
      <c r="H69" s="488">
        <f t="shared" si="14"/>
        <v>43344</v>
      </c>
      <c r="I69" s="487">
        <f t="shared" si="12"/>
        <v>112.30111103490844</v>
      </c>
      <c r="J69" s="487">
        <f t="shared" si="12"/>
        <v>96.483187922752663</v>
      </c>
      <c r="K69" s="487">
        <f t="shared" si="12"/>
        <v>126.45936449163109</v>
      </c>
      <c r="L69" s="487" t="e">
        <f t="shared" si="13"/>
        <v>#N/A</v>
      </c>
    </row>
    <row r="70" spans="1:12" ht="15" customHeight="1" x14ac:dyDescent="0.2">
      <c r="A70" s="489" t="s">
        <v>475</v>
      </c>
      <c r="B70" s="486">
        <v>261332</v>
      </c>
      <c r="C70" s="486">
        <v>39919</v>
      </c>
      <c r="D70" s="486">
        <v>33436</v>
      </c>
      <c r="E70" s="487">
        <f t="shared" si="11"/>
        <v>112.01735134764419</v>
      </c>
      <c r="F70" s="487">
        <f t="shared" si="11"/>
        <v>97.831094990687177</v>
      </c>
      <c r="G70" s="487">
        <f t="shared" si="11"/>
        <v>126.33090263346809</v>
      </c>
      <c r="H70" s="488" t="str">
        <f t="shared" si="14"/>
        <v/>
      </c>
      <c r="I70" s="487" t="str">
        <f t="shared" si="12"/>
        <v/>
      </c>
      <c r="J70" s="487" t="str">
        <f t="shared" si="12"/>
        <v/>
      </c>
      <c r="K70" s="487" t="str">
        <f t="shared" si="12"/>
        <v/>
      </c>
      <c r="L70" s="487" t="e">
        <f t="shared" si="13"/>
        <v>#N/A</v>
      </c>
    </row>
    <row r="71" spans="1:12" ht="15" customHeight="1" x14ac:dyDescent="0.2">
      <c r="A71" s="489" t="s">
        <v>476</v>
      </c>
      <c r="B71" s="486">
        <v>260964</v>
      </c>
      <c r="C71" s="486">
        <v>38873</v>
      </c>
      <c r="D71" s="486">
        <v>33183</v>
      </c>
      <c r="E71" s="490">
        <f t="shared" ref="E71:G75" si="15">IF($A$51=37802,IF(COUNTBLANK(B$51:B$70)&gt;0,#N/A,IF(ISBLANK(B71)=FALSE,B71/B$51*100,#N/A)),IF(COUNTBLANK(B$51:B$75)&gt;0,#N/A,B71/B$51*100))</f>
        <v>111.85961182360606</v>
      </c>
      <c r="F71" s="490">
        <f t="shared" si="15"/>
        <v>95.26762082148808</v>
      </c>
      <c r="G71" s="490">
        <f t="shared" si="15"/>
        <v>125.37499527713756</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262128</v>
      </c>
      <c r="C72" s="486">
        <v>39551</v>
      </c>
      <c r="D72" s="486">
        <v>33826</v>
      </c>
      <c r="E72" s="490">
        <f t="shared" si="15"/>
        <v>112.35854879637886</v>
      </c>
      <c r="F72" s="490">
        <f t="shared" si="15"/>
        <v>96.929222625232825</v>
      </c>
      <c r="G72" s="490">
        <f t="shared" si="15"/>
        <v>127.80443571239657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265821</v>
      </c>
      <c r="C73" s="486">
        <v>38696</v>
      </c>
      <c r="D73" s="486">
        <v>34617</v>
      </c>
      <c r="E73" s="490">
        <f t="shared" si="15"/>
        <v>113.94151635690281</v>
      </c>
      <c r="F73" s="490">
        <f t="shared" si="15"/>
        <v>94.833839819625538</v>
      </c>
      <c r="G73" s="490">
        <f t="shared" si="15"/>
        <v>130.7930630596592</v>
      </c>
      <c r="H73" s="491">
        <f>IF(A$51=37802,IF(ISERROR(L73)=TRUE,IF(ISBLANK(A73)=FALSE,IF(MONTH(A73)=MONTH(MAX(A$51:A$75)),A73,""),""),""),IF(ISERROR(L73)=TRUE,IF(MONTH(A73)=MONTH(MAX(A$51:A$75)),A73,""),""))</f>
        <v>43709</v>
      </c>
      <c r="I73" s="487">
        <f t="shared" si="12"/>
        <v>113.94151635690281</v>
      </c>
      <c r="J73" s="487">
        <f t="shared" si="12"/>
        <v>94.833839819625538</v>
      </c>
      <c r="K73" s="487">
        <f t="shared" si="12"/>
        <v>130.7930630596592</v>
      </c>
      <c r="L73" s="487" t="e">
        <f t="shared" si="13"/>
        <v>#N/A</v>
      </c>
    </row>
    <row r="74" spans="1:12" ht="15" customHeight="1" x14ac:dyDescent="0.2">
      <c r="A74" s="489" t="s">
        <v>478</v>
      </c>
      <c r="B74" s="486">
        <v>264594</v>
      </c>
      <c r="C74" s="486">
        <v>39299</v>
      </c>
      <c r="D74" s="486">
        <v>34439</v>
      </c>
      <c r="E74" s="490">
        <f t="shared" si="15"/>
        <v>113.41557506343871</v>
      </c>
      <c r="F74" s="490">
        <f t="shared" si="15"/>
        <v>96.311636114106463</v>
      </c>
      <c r="G74" s="490">
        <f t="shared" si="15"/>
        <v>130.12052744927647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263540</v>
      </c>
      <c r="C75" s="492">
        <v>38317</v>
      </c>
      <c r="D75" s="492">
        <v>33391</v>
      </c>
      <c r="E75" s="490">
        <f t="shared" si="15"/>
        <v>112.96378849187299</v>
      </c>
      <c r="F75" s="490">
        <f t="shared" si="15"/>
        <v>93.905009312812467</v>
      </c>
      <c r="G75" s="490">
        <f t="shared" si="15"/>
        <v>126.16087958589944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113.94151635690281</v>
      </c>
      <c r="J77" s="487">
        <f>IF(J75&lt;&gt;"",J75,IF(J74&lt;&gt;"",J74,IF(J73&lt;&gt;"",J73,IF(J72&lt;&gt;"",J72,IF(J71&lt;&gt;"",J71,IF(J70&lt;&gt;"",J70,""))))))</f>
        <v>94.833839819625538</v>
      </c>
      <c r="K77" s="487">
        <f>IF(K75&lt;&gt;"",K75,IF(K74&lt;&gt;"",K74,IF(K73&lt;&gt;"",K73,IF(K72&lt;&gt;"",K72,IF(K71&lt;&gt;"",K71,IF(K70&lt;&gt;"",K70,""))))))</f>
        <v>130.7930630596592</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+13,9%</v>
      </c>
      <c r="J79" s="487" t="str">
        <f>"GeB - ausschließlich: "&amp;IF(J77&gt;100,"+","")&amp;TEXT(J77-100,"0,0")&amp;"%"</f>
        <v>GeB - ausschließlich: -5,2%</v>
      </c>
      <c r="K79" s="487" t="str">
        <f>"GeB - im Nebenjob: "&amp;IF(K77&gt;100,"+","")&amp;TEXT(K77-100,"0,0")&amp;"%"</f>
        <v>GeB - im Nebenjob: +30,8%</v>
      </c>
    </row>
    <row r="81" spans="9:9" ht="15" customHeight="1" x14ac:dyDescent="0.2">
      <c r="I81" s="487" t="str">
        <f>IF(ISERROR(HLOOKUP(1,I$78:K$79,2,FALSE)),"",HLOOKUP(1,I$78:K$79,2,FALSE))</f>
        <v>GeB - im Nebenjob: +30,8%</v>
      </c>
    </row>
    <row r="82" spans="9:9" ht="15" customHeight="1" x14ac:dyDescent="0.2">
      <c r="I82" s="487" t="str">
        <f>IF(ISERROR(HLOOKUP(2,I$78:K$79,2,FALSE)),"",HLOOKUP(2,I$78:K$79,2,FALSE))</f>
        <v>SvB: +13,9%</v>
      </c>
    </row>
    <row r="83" spans="9:9" ht="15" customHeight="1" x14ac:dyDescent="0.2">
      <c r="I83" s="487" t="str">
        <f>IF(ISERROR(HLOOKUP(3,I$78:K$79,2,FALSE)),"",HLOOKUP(3,I$78:K$79,2,FALSE))</f>
        <v>GeB - ausschließlich: -5,2%</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263540</v>
      </c>
      <c r="E12" s="114">
        <v>264594</v>
      </c>
      <c r="F12" s="114">
        <v>265821</v>
      </c>
      <c r="G12" s="114">
        <v>262128</v>
      </c>
      <c r="H12" s="114">
        <v>260964</v>
      </c>
      <c r="I12" s="115">
        <v>2576</v>
      </c>
      <c r="J12" s="116">
        <v>0.98710933308808879</v>
      </c>
      <c r="N12" s="117"/>
    </row>
    <row r="13" spans="1:15" s="110" customFormat="1" ht="13.5" customHeight="1" x14ac:dyDescent="0.2">
      <c r="A13" s="118" t="s">
        <v>105</v>
      </c>
      <c r="B13" s="119" t="s">
        <v>106</v>
      </c>
      <c r="C13" s="113">
        <v>52.662973362677391</v>
      </c>
      <c r="D13" s="114">
        <v>138788</v>
      </c>
      <c r="E13" s="114">
        <v>139340</v>
      </c>
      <c r="F13" s="114">
        <v>140803</v>
      </c>
      <c r="G13" s="114">
        <v>138670</v>
      </c>
      <c r="H13" s="114">
        <v>137893</v>
      </c>
      <c r="I13" s="115">
        <v>895</v>
      </c>
      <c r="J13" s="116">
        <v>0.64905397663405684</v>
      </c>
    </row>
    <row r="14" spans="1:15" s="110" customFormat="1" ht="13.5" customHeight="1" x14ac:dyDescent="0.2">
      <c r="A14" s="120"/>
      <c r="B14" s="119" t="s">
        <v>107</v>
      </c>
      <c r="C14" s="113">
        <v>47.337026637322609</v>
      </c>
      <c r="D14" s="114">
        <v>124752</v>
      </c>
      <c r="E14" s="114">
        <v>125254</v>
      </c>
      <c r="F14" s="114">
        <v>125018</v>
      </c>
      <c r="G14" s="114">
        <v>123458</v>
      </c>
      <c r="H14" s="114">
        <v>123071</v>
      </c>
      <c r="I14" s="115">
        <v>1681</v>
      </c>
      <c r="J14" s="116">
        <v>1.3658782328899579</v>
      </c>
    </row>
    <row r="15" spans="1:15" s="110" customFormat="1" ht="13.5" customHeight="1" x14ac:dyDescent="0.2">
      <c r="A15" s="118" t="s">
        <v>105</v>
      </c>
      <c r="B15" s="121" t="s">
        <v>108</v>
      </c>
      <c r="C15" s="113">
        <v>12.181452530925096</v>
      </c>
      <c r="D15" s="114">
        <v>32103</v>
      </c>
      <c r="E15" s="114">
        <v>33413</v>
      </c>
      <c r="F15" s="114">
        <v>34113</v>
      </c>
      <c r="G15" s="114">
        <v>31680</v>
      </c>
      <c r="H15" s="114">
        <v>32134</v>
      </c>
      <c r="I15" s="115">
        <v>-31</v>
      </c>
      <c r="J15" s="116">
        <v>-9.6471027572042067E-2</v>
      </c>
    </row>
    <row r="16" spans="1:15" s="110" customFormat="1" ht="13.5" customHeight="1" x14ac:dyDescent="0.2">
      <c r="A16" s="118"/>
      <c r="B16" s="121" t="s">
        <v>109</v>
      </c>
      <c r="C16" s="113">
        <v>67.407983607801469</v>
      </c>
      <c r="D16" s="114">
        <v>177647</v>
      </c>
      <c r="E16" s="114">
        <v>177951</v>
      </c>
      <c r="F16" s="114">
        <v>178843</v>
      </c>
      <c r="G16" s="114">
        <v>178432</v>
      </c>
      <c r="H16" s="114">
        <v>177873</v>
      </c>
      <c r="I16" s="115">
        <v>-226</v>
      </c>
      <c r="J16" s="116">
        <v>-0.12705694512376808</v>
      </c>
    </row>
    <row r="17" spans="1:10" s="110" customFormat="1" ht="13.5" customHeight="1" x14ac:dyDescent="0.2">
      <c r="A17" s="118"/>
      <c r="B17" s="121" t="s">
        <v>110</v>
      </c>
      <c r="C17" s="113">
        <v>19.238825225772178</v>
      </c>
      <c r="D17" s="114">
        <v>50702</v>
      </c>
      <c r="E17" s="114">
        <v>50201</v>
      </c>
      <c r="F17" s="114">
        <v>49902</v>
      </c>
      <c r="G17" s="114">
        <v>49130</v>
      </c>
      <c r="H17" s="114">
        <v>48174</v>
      </c>
      <c r="I17" s="115">
        <v>2528</v>
      </c>
      <c r="J17" s="116">
        <v>5.2476439573213769</v>
      </c>
    </row>
    <row r="18" spans="1:10" s="110" customFormat="1" ht="13.5" customHeight="1" x14ac:dyDescent="0.2">
      <c r="A18" s="120"/>
      <c r="B18" s="121" t="s">
        <v>111</v>
      </c>
      <c r="C18" s="113">
        <v>1.1717386355012522</v>
      </c>
      <c r="D18" s="114">
        <v>3088</v>
      </c>
      <c r="E18" s="114">
        <v>3029</v>
      </c>
      <c r="F18" s="114">
        <v>2963</v>
      </c>
      <c r="G18" s="114">
        <v>2886</v>
      </c>
      <c r="H18" s="114">
        <v>2783</v>
      </c>
      <c r="I18" s="115">
        <v>305</v>
      </c>
      <c r="J18" s="116">
        <v>10.959396334890407</v>
      </c>
    </row>
    <row r="19" spans="1:10" s="110" customFormat="1" ht="13.5" customHeight="1" x14ac:dyDescent="0.2">
      <c r="A19" s="120"/>
      <c r="B19" s="121" t="s">
        <v>112</v>
      </c>
      <c r="C19" s="113">
        <v>0.314563254154967</v>
      </c>
      <c r="D19" s="114">
        <v>829</v>
      </c>
      <c r="E19" s="114">
        <v>739</v>
      </c>
      <c r="F19" s="114">
        <v>761</v>
      </c>
      <c r="G19" s="114">
        <v>681</v>
      </c>
      <c r="H19" s="114">
        <v>659</v>
      </c>
      <c r="I19" s="115">
        <v>170</v>
      </c>
      <c r="J19" s="116">
        <v>25.796661608497725</v>
      </c>
    </row>
    <row r="20" spans="1:10" s="110" customFormat="1" ht="13.5" customHeight="1" x14ac:dyDescent="0.2">
      <c r="A20" s="118" t="s">
        <v>113</v>
      </c>
      <c r="B20" s="122" t="s">
        <v>114</v>
      </c>
      <c r="C20" s="113">
        <v>69.828109584882753</v>
      </c>
      <c r="D20" s="114">
        <v>184025</v>
      </c>
      <c r="E20" s="114">
        <v>185258</v>
      </c>
      <c r="F20" s="114">
        <v>187221</v>
      </c>
      <c r="G20" s="114">
        <v>184076</v>
      </c>
      <c r="H20" s="114">
        <v>183710</v>
      </c>
      <c r="I20" s="115">
        <v>315</v>
      </c>
      <c r="J20" s="116">
        <v>0.17146589733819606</v>
      </c>
    </row>
    <row r="21" spans="1:10" s="110" customFormat="1" ht="13.5" customHeight="1" x14ac:dyDescent="0.2">
      <c r="A21" s="120"/>
      <c r="B21" s="122" t="s">
        <v>115</v>
      </c>
      <c r="C21" s="113">
        <v>30.17189041511725</v>
      </c>
      <c r="D21" s="114">
        <v>79515</v>
      </c>
      <c r="E21" s="114">
        <v>79336</v>
      </c>
      <c r="F21" s="114">
        <v>78600</v>
      </c>
      <c r="G21" s="114">
        <v>78052</v>
      </c>
      <c r="H21" s="114">
        <v>77254</v>
      </c>
      <c r="I21" s="115">
        <v>2261</v>
      </c>
      <c r="J21" s="116">
        <v>2.9267092966060009</v>
      </c>
    </row>
    <row r="22" spans="1:10" s="110" customFormat="1" ht="13.5" customHeight="1" x14ac:dyDescent="0.2">
      <c r="A22" s="118" t="s">
        <v>113</v>
      </c>
      <c r="B22" s="122" t="s">
        <v>116</v>
      </c>
      <c r="C22" s="113">
        <v>83.231767473628295</v>
      </c>
      <c r="D22" s="114">
        <v>219349</v>
      </c>
      <c r="E22" s="114">
        <v>220767</v>
      </c>
      <c r="F22" s="114">
        <v>221600</v>
      </c>
      <c r="G22" s="114">
        <v>218959</v>
      </c>
      <c r="H22" s="114">
        <v>218719</v>
      </c>
      <c r="I22" s="115">
        <v>630</v>
      </c>
      <c r="J22" s="116">
        <v>0.28804081949899185</v>
      </c>
    </row>
    <row r="23" spans="1:10" s="110" customFormat="1" ht="13.5" customHeight="1" x14ac:dyDescent="0.2">
      <c r="A23" s="123"/>
      <c r="B23" s="124" t="s">
        <v>117</v>
      </c>
      <c r="C23" s="125">
        <v>16.729149275252333</v>
      </c>
      <c r="D23" s="114">
        <v>44088</v>
      </c>
      <c r="E23" s="114">
        <v>43738</v>
      </c>
      <c r="F23" s="114">
        <v>44120</v>
      </c>
      <c r="G23" s="114">
        <v>43075</v>
      </c>
      <c r="H23" s="114">
        <v>42148</v>
      </c>
      <c r="I23" s="115">
        <v>1940</v>
      </c>
      <c r="J23" s="116">
        <v>4.6028281294486098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71708</v>
      </c>
      <c r="E26" s="114">
        <v>73738</v>
      </c>
      <c r="F26" s="114">
        <v>73313</v>
      </c>
      <c r="G26" s="114">
        <v>73377</v>
      </c>
      <c r="H26" s="140">
        <v>72056</v>
      </c>
      <c r="I26" s="115">
        <v>-348</v>
      </c>
      <c r="J26" s="116">
        <v>-0.48295769956700346</v>
      </c>
    </row>
    <row r="27" spans="1:10" s="110" customFormat="1" ht="13.5" customHeight="1" x14ac:dyDescent="0.2">
      <c r="A27" s="118" t="s">
        <v>105</v>
      </c>
      <c r="B27" s="119" t="s">
        <v>106</v>
      </c>
      <c r="C27" s="113">
        <v>41.277123891337091</v>
      </c>
      <c r="D27" s="115">
        <v>29599</v>
      </c>
      <c r="E27" s="114">
        <v>30332</v>
      </c>
      <c r="F27" s="114">
        <v>30221</v>
      </c>
      <c r="G27" s="114">
        <v>30056</v>
      </c>
      <c r="H27" s="140">
        <v>29386</v>
      </c>
      <c r="I27" s="115">
        <v>213</v>
      </c>
      <c r="J27" s="116">
        <v>0.72483495542094878</v>
      </c>
    </row>
    <row r="28" spans="1:10" s="110" customFormat="1" ht="13.5" customHeight="1" x14ac:dyDescent="0.2">
      <c r="A28" s="120"/>
      <c r="B28" s="119" t="s">
        <v>107</v>
      </c>
      <c r="C28" s="113">
        <v>58.722876108662909</v>
      </c>
      <c r="D28" s="115">
        <v>42109</v>
      </c>
      <c r="E28" s="114">
        <v>43406</v>
      </c>
      <c r="F28" s="114">
        <v>43092</v>
      </c>
      <c r="G28" s="114">
        <v>43321</v>
      </c>
      <c r="H28" s="140">
        <v>42670</v>
      </c>
      <c r="I28" s="115">
        <v>-561</v>
      </c>
      <c r="J28" s="116">
        <v>-1.3147410358565736</v>
      </c>
    </row>
    <row r="29" spans="1:10" s="110" customFormat="1" ht="13.5" customHeight="1" x14ac:dyDescent="0.2">
      <c r="A29" s="118" t="s">
        <v>105</v>
      </c>
      <c r="B29" s="121" t="s">
        <v>108</v>
      </c>
      <c r="C29" s="113">
        <v>17.413677692865509</v>
      </c>
      <c r="D29" s="115">
        <v>12487</v>
      </c>
      <c r="E29" s="114">
        <v>13037</v>
      </c>
      <c r="F29" s="114">
        <v>12682</v>
      </c>
      <c r="G29" s="114">
        <v>12855</v>
      </c>
      <c r="H29" s="140">
        <v>12269</v>
      </c>
      <c r="I29" s="115">
        <v>218</v>
      </c>
      <c r="J29" s="116">
        <v>1.776835927948488</v>
      </c>
    </row>
    <row r="30" spans="1:10" s="110" customFormat="1" ht="13.5" customHeight="1" x14ac:dyDescent="0.2">
      <c r="A30" s="118"/>
      <c r="B30" s="121" t="s">
        <v>109</v>
      </c>
      <c r="C30" s="113">
        <v>52.87555084509399</v>
      </c>
      <c r="D30" s="115">
        <v>37916</v>
      </c>
      <c r="E30" s="114">
        <v>39013</v>
      </c>
      <c r="F30" s="114">
        <v>39068</v>
      </c>
      <c r="G30" s="114">
        <v>39095</v>
      </c>
      <c r="H30" s="140">
        <v>38706</v>
      </c>
      <c r="I30" s="115">
        <v>-790</v>
      </c>
      <c r="J30" s="116">
        <v>-2.0410272309202706</v>
      </c>
    </row>
    <row r="31" spans="1:10" s="110" customFormat="1" ht="13.5" customHeight="1" x14ac:dyDescent="0.2">
      <c r="A31" s="118"/>
      <c r="B31" s="121" t="s">
        <v>110</v>
      </c>
      <c r="C31" s="113">
        <v>16.388687454677303</v>
      </c>
      <c r="D31" s="115">
        <v>11752</v>
      </c>
      <c r="E31" s="114">
        <v>11935</v>
      </c>
      <c r="F31" s="114">
        <v>11956</v>
      </c>
      <c r="G31" s="114">
        <v>11847</v>
      </c>
      <c r="H31" s="140">
        <v>11642</v>
      </c>
      <c r="I31" s="115">
        <v>110</v>
      </c>
      <c r="J31" s="116">
        <v>0.94485483593884212</v>
      </c>
    </row>
    <row r="32" spans="1:10" s="110" customFormat="1" ht="13.5" customHeight="1" x14ac:dyDescent="0.2">
      <c r="A32" s="120"/>
      <c r="B32" s="121" t="s">
        <v>111</v>
      </c>
      <c r="C32" s="113">
        <v>13.322084007363195</v>
      </c>
      <c r="D32" s="115">
        <v>9553</v>
      </c>
      <c r="E32" s="114">
        <v>9753</v>
      </c>
      <c r="F32" s="114">
        <v>9607</v>
      </c>
      <c r="G32" s="114">
        <v>9580</v>
      </c>
      <c r="H32" s="140">
        <v>9439</v>
      </c>
      <c r="I32" s="115">
        <v>114</v>
      </c>
      <c r="J32" s="116">
        <v>1.2077550587986015</v>
      </c>
    </row>
    <row r="33" spans="1:10" s="110" customFormat="1" ht="13.5" customHeight="1" x14ac:dyDescent="0.2">
      <c r="A33" s="120"/>
      <c r="B33" s="121" t="s">
        <v>112</v>
      </c>
      <c r="C33" s="113">
        <v>1.2132537513248174</v>
      </c>
      <c r="D33" s="115">
        <v>870</v>
      </c>
      <c r="E33" s="114">
        <v>878</v>
      </c>
      <c r="F33" s="114">
        <v>870</v>
      </c>
      <c r="G33" s="114">
        <v>753</v>
      </c>
      <c r="H33" s="140">
        <v>729</v>
      </c>
      <c r="I33" s="115">
        <v>141</v>
      </c>
      <c r="J33" s="116">
        <v>19.34156378600823</v>
      </c>
    </row>
    <row r="34" spans="1:10" s="110" customFormat="1" ht="13.5" customHeight="1" x14ac:dyDescent="0.2">
      <c r="A34" s="118" t="s">
        <v>113</v>
      </c>
      <c r="B34" s="122" t="s">
        <v>116</v>
      </c>
      <c r="C34" s="113">
        <v>81.024432420371511</v>
      </c>
      <c r="D34" s="115">
        <v>58101</v>
      </c>
      <c r="E34" s="114">
        <v>59829</v>
      </c>
      <c r="F34" s="114">
        <v>59712</v>
      </c>
      <c r="G34" s="114">
        <v>59842</v>
      </c>
      <c r="H34" s="140">
        <v>58914</v>
      </c>
      <c r="I34" s="115">
        <v>-813</v>
      </c>
      <c r="J34" s="116">
        <v>-1.379977594459721</v>
      </c>
    </row>
    <row r="35" spans="1:10" s="110" customFormat="1" ht="13.5" customHeight="1" x14ac:dyDescent="0.2">
      <c r="A35" s="118"/>
      <c r="B35" s="119" t="s">
        <v>117</v>
      </c>
      <c r="C35" s="113">
        <v>18.820773135493948</v>
      </c>
      <c r="D35" s="115">
        <v>13496</v>
      </c>
      <c r="E35" s="114">
        <v>13813</v>
      </c>
      <c r="F35" s="114">
        <v>13490</v>
      </c>
      <c r="G35" s="114">
        <v>13424</v>
      </c>
      <c r="H35" s="140">
        <v>13042</v>
      </c>
      <c r="I35" s="115">
        <v>454</v>
      </c>
      <c r="J35" s="116">
        <v>3.4810611869345194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38317</v>
      </c>
      <c r="E37" s="114">
        <v>39299</v>
      </c>
      <c r="F37" s="114">
        <v>38696</v>
      </c>
      <c r="G37" s="114">
        <v>39551</v>
      </c>
      <c r="H37" s="140">
        <v>38873</v>
      </c>
      <c r="I37" s="115">
        <v>-556</v>
      </c>
      <c r="J37" s="116">
        <v>-1.4302986648830809</v>
      </c>
    </row>
    <row r="38" spans="1:10" s="110" customFormat="1" ht="13.5" customHeight="1" x14ac:dyDescent="0.2">
      <c r="A38" s="118" t="s">
        <v>105</v>
      </c>
      <c r="B38" s="119" t="s">
        <v>106</v>
      </c>
      <c r="C38" s="113">
        <v>37.046219693608585</v>
      </c>
      <c r="D38" s="115">
        <v>14195</v>
      </c>
      <c r="E38" s="114">
        <v>14447</v>
      </c>
      <c r="F38" s="114">
        <v>14092</v>
      </c>
      <c r="G38" s="114">
        <v>14360</v>
      </c>
      <c r="H38" s="140">
        <v>13980</v>
      </c>
      <c r="I38" s="115">
        <v>215</v>
      </c>
      <c r="J38" s="116">
        <v>1.5379113018597996</v>
      </c>
    </row>
    <row r="39" spans="1:10" s="110" customFormat="1" ht="13.5" customHeight="1" x14ac:dyDescent="0.2">
      <c r="A39" s="120"/>
      <c r="B39" s="119" t="s">
        <v>107</v>
      </c>
      <c r="C39" s="113">
        <v>62.953780306391415</v>
      </c>
      <c r="D39" s="115">
        <v>24122</v>
      </c>
      <c r="E39" s="114">
        <v>24852</v>
      </c>
      <c r="F39" s="114">
        <v>24604</v>
      </c>
      <c r="G39" s="114">
        <v>25191</v>
      </c>
      <c r="H39" s="140">
        <v>24893</v>
      </c>
      <c r="I39" s="115">
        <v>-771</v>
      </c>
      <c r="J39" s="116">
        <v>-3.0972562567790143</v>
      </c>
    </row>
    <row r="40" spans="1:10" s="110" customFormat="1" ht="13.5" customHeight="1" x14ac:dyDescent="0.2">
      <c r="A40" s="118" t="s">
        <v>105</v>
      </c>
      <c r="B40" s="121" t="s">
        <v>108</v>
      </c>
      <c r="C40" s="113">
        <v>22.230341623822323</v>
      </c>
      <c r="D40" s="115">
        <v>8518</v>
      </c>
      <c r="E40" s="114">
        <v>8734</v>
      </c>
      <c r="F40" s="114">
        <v>8310</v>
      </c>
      <c r="G40" s="114">
        <v>8777</v>
      </c>
      <c r="H40" s="140">
        <v>8253</v>
      </c>
      <c r="I40" s="115">
        <v>265</v>
      </c>
      <c r="J40" s="116">
        <v>3.2109535926329817</v>
      </c>
    </row>
    <row r="41" spans="1:10" s="110" customFormat="1" ht="13.5" customHeight="1" x14ac:dyDescent="0.2">
      <c r="A41" s="118"/>
      <c r="B41" s="121" t="s">
        <v>109</v>
      </c>
      <c r="C41" s="113">
        <v>36.432914894172299</v>
      </c>
      <c r="D41" s="115">
        <v>13960</v>
      </c>
      <c r="E41" s="114">
        <v>14431</v>
      </c>
      <c r="F41" s="114">
        <v>14301</v>
      </c>
      <c r="G41" s="114">
        <v>14681</v>
      </c>
      <c r="H41" s="140">
        <v>14687</v>
      </c>
      <c r="I41" s="115">
        <v>-727</v>
      </c>
      <c r="J41" s="116">
        <v>-4.949955743174236</v>
      </c>
    </row>
    <row r="42" spans="1:10" s="110" customFormat="1" ht="13.5" customHeight="1" x14ac:dyDescent="0.2">
      <c r="A42" s="118"/>
      <c r="B42" s="121" t="s">
        <v>110</v>
      </c>
      <c r="C42" s="113">
        <v>17.19341284547329</v>
      </c>
      <c r="D42" s="115">
        <v>6588</v>
      </c>
      <c r="E42" s="114">
        <v>6683</v>
      </c>
      <c r="F42" s="114">
        <v>6782</v>
      </c>
      <c r="G42" s="114">
        <v>6809</v>
      </c>
      <c r="H42" s="140">
        <v>6792</v>
      </c>
      <c r="I42" s="115">
        <v>-204</v>
      </c>
      <c r="J42" s="116">
        <v>-3.0035335689045937</v>
      </c>
    </row>
    <row r="43" spans="1:10" s="110" customFormat="1" ht="13.5" customHeight="1" x14ac:dyDescent="0.2">
      <c r="A43" s="120"/>
      <c r="B43" s="121" t="s">
        <v>111</v>
      </c>
      <c r="C43" s="113">
        <v>24.143330636532088</v>
      </c>
      <c r="D43" s="115">
        <v>9251</v>
      </c>
      <c r="E43" s="114">
        <v>9451</v>
      </c>
      <c r="F43" s="114">
        <v>9303</v>
      </c>
      <c r="G43" s="114">
        <v>9284</v>
      </c>
      <c r="H43" s="140">
        <v>9141</v>
      </c>
      <c r="I43" s="115">
        <v>110</v>
      </c>
      <c r="J43" s="116">
        <v>1.2033694344163659</v>
      </c>
    </row>
    <row r="44" spans="1:10" s="110" customFormat="1" ht="13.5" customHeight="1" x14ac:dyDescent="0.2">
      <c r="A44" s="120"/>
      <c r="B44" s="121" t="s">
        <v>112</v>
      </c>
      <c r="C44" s="113">
        <v>2.0956755487120597</v>
      </c>
      <c r="D44" s="115">
        <v>803</v>
      </c>
      <c r="E44" s="114">
        <v>811</v>
      </c>
      <c r="F44" s="114">
        <v>795</v>
      </c>
      <c r="G44" s="114">
        <v>687</v>
      </c>
      <c r="H44" s="140">
        <v>664</v>
      </c>
      <c r="I44" s="115">
        <v>139</v>
      </c>
      <c r="J44" s="116">
        <v>20.933734939759034</v>
      </c>
    </row>
    <row r="45" spans="1:10" s="110" customFormat="1" ht="13.5" customHeight="1" x14ac:dyDescent="0.2">
      <c r="A45" s="118" t="s">
        <v>113</v>
      </c>
      <c r="B45" s="122" t="s">
        <v>116</v>
      </c>
      <c r="C45" s="113">
        <v>83.482527337735206</v>
      </c>
      <c r="D45" s="115">
        <v>31988</v>
      </c>
      <c r="E45" s="114">
        <v>32805</v>
      </c>
      <c r="F45" s="114">
        <v>32464</v>
      </c>
      <c r="G45" s="114">
        <v>33130</v>
      </c>
      <c r="H45" s="140">
        <v>32543</v>
      </c>
      <c r="I45" s="115">
        <v>-555</v>
      </c>
      <c r="J45" s="116">
        <v>-1.7054358848293028</v>
      </c>
    </row>
    <row r="46" spans="1:10" s="110" customFormat="1" ht="13.5" customHeight="1" x14ac:dyDescent="0.2">
      <c r="A46" s="118"/>
      <c r="B46" s="119" t="s">
        <v>117</v>
      </c>
      <c r="C46" s="113">
        <v>16.235613435289817</v>
      </c>
      <c r="D46" s="115">
        <v>6221</v>
      </c>
      <c r="E46" s="114">
        <v>6401</v>
      </c>
      <c r="F46" s="114">
        <v>6124</v>
      </c>
      <c r="G46" s="114">
        <v>6313</v>
      </c>
      <c r="H46" s="140">
        <v>6233</v>
      </c>
      <c r="I46" s="115">
        <v>-12</v>
      </c>
      <c r="J46" s="116">
        <v>-0.19252366436707846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33391</v>
      </c>
      <c r="E48" s="114">
        <v>34439</v>
      </c>
      <c r="F48" s="114">
        <v>34617</v>
      </c>
      <c r="G48" s="114">
        <v>33826</v>
      </c>
      <c r="H48" s="140">
        <v>33183</v>
      </c>
      <c r="I48" s="115">
        <v>208</v>
      </c>
      <c r="J48" s="116">
        <v>0.62682698972365369</v>
      </c>
    </row>
    <row r="49" spans="1:12" s="110" customFormat="1" ht="13.5" customHeight="1" x14ac:dyDescent="0.2">
      <c r="A49" s="118" t="s">
        <v>105</v>
      </c>
      <c r="B49" s="119" t="s">
        <v>106</v>
      </c>
      <c r="C49" s="113">
        <v>46.13219130903537</v>
      </c>
      <c r="D49" s="115">
        <v>15404</v>
      </c>
      <c r="E49" s="114">
        <v>15885</v>
      </c>
      <c r="F49" s="114">
        <v>16129</v>
      </c>
      <c r="G49" s="114">
        <v>15696</v>
      </c>
      <c r="H49" s="140">
        <v>15406</v>
      </c>
      <c r="I49" s="115">
        <v>-2</v>
      </c>
      <c r="J49" s="116">
        <v>-1.2981955082435414E-2</v>
      </c>
    </row>
    <row r="50" spans="1:12" s="110" customFormat="1" ht="13.5" customHeight="1" x14ac:dyDescent="0.2">
      <c r="A50" s="120"/>
      <c r="B50" s="119" t="s">
        <v>107</v>
      </c>
      <c r="C50" s="113">
        <v>53.86780869096463</v>
      </c>
      <c r="D50" s="115">
        <v>17987</v>
      </c>
      <c r="E50" s="114">
        <v>18554</v>
      </c>
      <c r="F50" s="114">
        <v>18488</v>
      </c>
      <c r="G50" s="114">
        <v>18130</v>
      </c>
      <c r="H50" s="140">
        <v>17777</v>
      </c>
      <c r="I50" s="115">
        <v>210</v>
      </c>
      <c r="J50" s="116">
        <v>1.1813016819485853</v>
      </c>
    </row>
    <row r="51" spans="1:12" s="110" customFormat="1" ht="13.5" customHeight="1" x14ac:dyDescent="0.2">
      <c r="A51" s="118" t="s">
        <v>105</v>
      </c>
      <c r="B51" s="121" t="s">
        <v>108</v>
      </c>
      <c r="C51" s="113">
        <v>11.886436464915695</v>
      </c>
      <c r="D51" s="115">
        <v>3969</v>
      </c>
      <c r="E51" s="114">
        <v>4303</v>
      </c>
      <c r="F51" s="114">
        <v>4372</v>
      </c>
      <c r="G51" s="114">
        <v>4078</v>
      </c>
      <c r="H51" s="140">
        <v>4016</v>
      </c>
      <c r="I51" s="115">
        <v>-47</v>
      </c>
      <c r="J51" s="116">
        <v>-1.1703187250996017</v>
      </c>
    </row>
    <row r="52" spans="1:12" s="110" customFormat="1" ht="13.5" customHeight="1" x14ac:dyDescent="0.2">
      <c r="A52" s="118"/>
      <c r="B52" s="121" t="s">
        <v>109</v>
      </c>
      <c r="C52" s="113">
        <v>71.743883082267672</v>
      </c>
      <c r="D52" s="115">
        <v>23956</v>
      </c>
      <c r="E52" s="114">
        <v>24582</v>
      </c>
      <c r="F52" s="114">
        <v>24767</v>
      </c>
      <c r="G52" s="114">
        <v>24414</v>
      </c>
      <c r="H52" s="140">
        <v>24019</v>
      </c>
      <c r="I52" s="115">
        <v>-63</v>
      </c>
      <c r="J52" s="116">
        <v>-0.26229235188808858</v>
      </c>
    </row>
    <row r="53" spans="1:12" s="110" customFormat="1" ht="13.5" customHeight="1" x14ac:dyDescent="0.2">
      <c r="A53" s="118"/>
      <c r="B53" s="121" t="s">
        <v>110</v>
      </c>
      <c r="C53" s="113">
        <v>15.465245125932137</v>
      </c>
      <c r="D53" s="115">
        <v>5164</v>
      </c>
      <c r="E53" s="114">
        <v>5252</v>
      </c>
      <c r="F53" s="114">
        <v>5174</v>
      </c>
      <c r="G53" s="114">
        <v>5038</v>
      </c>
      <c r="H53" s="140">
        <v>4850</v>
      </c>
      <c r="I53" s="115">
        <v>314</v>
      </c>
      <c r="J53" s="116">
        <v>6.4742268041237114</v>
      </c>
    </row>
    <row r="54" spans="1:12" s="110" customFormat="1" ht="13.5" customHeight="1" x14ac:dyDescent="0.2">
      <c r="A54" s="120"/>
      <c r="B54" s="121" t="s">
        <v>111</v>
      </c>
      <c r="C54" s="113">
        <v>0.9044353268844898</v>
      </c>
      <c r="D54" s="115">
        <v>302</v>
      </c>
      <c r="E54" s="114">
        <v>302</v>
      </c>
      <c r="F54" s="114">
        <v>304</v>
      </c>
      <c r="G54" s="114">
        <v>296</v>
      </c>
      <c r="H54" s="140">
        <v>298</v>
      </c>
      <c r="I54" s="115">
        <v>4</v>
      </c>
      <c r="J54" s="116">
        <v>1.3422818791946309</v>
      </c>
    </row>
    <row r="55" spans="1:12" s="110" customFormat="1" ht="13.5" customHeight="1" x14ac:dyDescent="0.2">
      <c r="A55" s="120"/>
      <c r="B55" s="121" t="s">
        <v>112</v>
      </c>
      <c r="C55" s="113">
        <v>0.20065287053397621</v>
      </c>
      <c r="D55" s="115">
        <v>67</v>
      </c>
      <c r="E55" s="114">
        <v>67</v>
      </c>
      <c r="F55" s="114">
        <v>75</v>
      </c>
      <c r="G55" s="114">
        <v>66</v>
      </c>
      <c r="H55" s="140">
        <v>65</v>
      </c>
      <c r="I55" s="115">
        <v>2</v>
      </c>
      <c r="J55" s="116">
        <v>3.0769230769230771</v>
      </c>
    </row>
    <row r="56" spans="1:12" s="110" customFormat="1" ht="13.5" customHeight="1" x14ac:dyDescent="0.2">
      <c r="A56" s="118" t="s">
        <v>113</v>
      </c>
      <c r="B56" s="122" t="s">
        <v>116</v>
      </c>
      <c r="C56" s="113">
        <v>78.20370758587643</v>
      </c>
      <c r="D56" s="115">
        <v>26113</v>
      </c>
      <c r="E56" s="114">
        <v>27024</v>
      </c>
      <c r="F56" s="114">
        <v>27248</v>
      </c>
      <c r="G56" s="114">
        <v>26712</v>
      </c>
      <c r="H56" s="140">
        <v>26371</v>
      </c>
      <c r="I56" s="115">
        <v>-258</v>
      </c>
      <c r="J56" s="116">
        <v>-0.97834742709794853</v>
      </c>
    </row>
    <row r="57" spans="1:12" s="110" customFormat="1" ht="13.5" customHeight="1" x14ac:dyDescent="0.2">
      <c r="A57" s="142"/>
      <c r="B57" s="124" t="s">
        <v>117</v>
      </c>
      <c r="C57" s="125">
        <v>21.787307957233985</v>
      </c>
      <c r="D57" s="143">
        <v>7275</v>
      </c>
      <c r="E57" s="144">
        <v>7412</v>
      </c>
      <c r="F57" s="144">
        <v>7366</v>
      </c>
      <c r="G57" s="144">
        <v>7111</v>
      </c>
      <c r="H57" s="145">
        <v>6809</v>
      </c>
      <c r="I57" s="143">
        <v>466</v>
      </c>
      <c r="J57" s="146">
        <v>6.8438830959024823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263540</v>
      </c>
      <c r="E12" s="236">
        <v>264594</v>
      </c>
      <c r="F12" s="114">
        <v>265821</v>
      </c>
      <c r="G12" s="114">
        <v>262128</v>
      </c>
      <c r="H12" s="140">
        <v>260964</v>
      </c>
      <c r="I12" s="115">
        <v>2576</v>
      </c>
      <c r="J12" s="116">
        <v>0.98710933308808879</v>
      </c>
    </row>
    <row r="13" spans="1:15" s="110" customFormat="1" ht="12" customHeight="1" x14ac:dyDescent="0.2">
      <c r="A13" s="118" t="s">
        <v>105</v>
      </c>
      <c r="B13" s="119" t="s">
        <v>106</v>
      </c>
      <c r="C13" s="113">
        <v>52.662973362677391</v>
      </c>
      <c r="D13" s="115">
        <v>138788</v>
      </c>
      <c r="E13" s="114">
        <v>139340</v>
      </c>
      <c r="F13" s="114">
        <v>140803</v>
      </c>
      <c r="G13" s="114">
        <v>138670</v>
      </c>
      <c r="H13" s="140">
        <v>137893</v>
      </c>
      <c r="I13" s="115">
        <v>895</v>
      </c>
      <c r="J13" s="116">
        <v>0.64905397663405684</v>
      </c>
    </row>
    <row r="14" spans="1:15" s="110" customFormat="1" ht="12" customHeight="1" x14ac:dyDescent="0.2">
      <c r="A14" s="118"/>
      <c r="B14" s="119" t="s">
        <v>107</v>
      </c>
      <c r="C14" s="113">
        <v>47.337026637322609</v>
      </c>
      <c r="D14" s="115">
        <v>124752</v>
      </c>
      <c r="E14" s="114">
        <v>125254</v>
      </c>
      <c r="F14" s="114">
        <v>125018</v>
      </c>
      <c r="G14" s="114">
        <v>123458</v>
      </c>
      <c r="H14" s="140">
        <v>123071</v>
      </c>
      <c r="I14" s="115">
        <v>1681</v>
      </c>
      <c r="J14" s="116">
        <v>1.3658782328899579</v>
      </c>
    </row>
    <row r="15" spans="1:15" s="110" customFormat="1" ht="12" customHeight="1" x14ac:dyDescent="0.2">
      <c r="A15" s="118" t="s">
        <v>105</v>
      </c>
      <c r="B15" s="121" t="s">
        <v>108</v>
      </c>
      <c r="C15" s="113">
        <v>12.181452530925096</v>
      </c>
      <c r="D15" s="115">
        <v>32103</v>
      </c>
      <c r="E15" s="114">
        <v>33413</v>
      </c>
      <c r="F15" s="114">
        <v>34113</v>
      </c>
      <c r="G15" s="114">
        <v>31680</v>
      </c>
      <c r="H15" s="140">
        <v>32134</v>
      </c>
      <c r="I15" s="115">
        <v>-31</v>
      </c>
      <c r="J15" s="116">
        <v>-9.6471027572042067E-2</v>
      </c>
    </row>
    <row r="16" spans="1:15" s="110" customFormat="1" ht="12" customHeight="1" x14ac:dyDescent="0.2">
      <c r="A16" s="118"/>
      <c r="B16" s="121" t="s">
        <v>109</v>
      </c>
      <c r="C16" s="113">
        <v>67.407983607801469</v>
      </c>
      <c r="D16" s="115">
        <v>177647</v>
      </c>
      <c r="E16" s="114">
        <v>177951</v>
      </c>
      <c r="F16" s="114">
        <v>178843</v>
      </c>
      <c r="G16" s="114">
        <v>178432</v>
      </c>
      <c r="H16" s="140">
        <v>177873</v>
      </c>
      <c r="I16" s="115">
        <v>-226</v>
      </c>
      <c r="J16" s="116">
        <v>-0.12705694512376808</v>
      </c>
    </row>
    <row r="17" spans="1:10" s="110" customFormat="1" ht="12" customHeight="1" x14ac:dyDescent="0.2">
      <c r="A17" s="118"/>
      <c r="B17" s="121" t="s">
        <v>110</v>
      </c>
      <c r="C17" s="113">
        <v>19.238825225772178</v>
      </c>
      <c r="D17" s="115">
        <v>50702</v>
      </c>
      <c r="E17" s="114">
        <v>50201</v>
      </c>
      <c r="F17" s="114">
        <v>49902</v>
      </c>
      <c r="G17" s="114">
        <v>49130</v>
      </c>
      <c r="H17" s="140">
        <v>48174</v>
      </c>
      <c r="I17" s="115">
        <v>2528</v>
      </c>
      <c r="J17" s="116">
        <v>5.2476439573213769</v>
      </c>
    </row>
    <row r="18" spans="1:10" s="110" customFormat="1" ht="12" customHeight="1" x14ac:dyDescent="0.2">
      <c r="A18" s="120"/>
      <c r="B18" s="121" t="s">
        <v>111</v>
      </c>
      <c r="C18" s="113">
        <v>1.1717386355012522</v>
      </c>
      <c r="D18" s="115">
        <v>3088</v>
      </c>
      <c r="E18" s="114">
        <v>3029</v>
      </c>
      <c r="F18" s="114">
        <v>2963</v>
      </c>
      <c r="G18" s="114">
        <v>2886</v>
      </c>
      <c r="H18" s="140">
        <v>2783</v>
      </c>
      <c r="I18" s="115">
        <v>305</v>
      </c>
      <c r="J18" s="116">
        <v>10.959396334890407</v>
      </c>
    </row>
    <row r="19" spans="1:10" s="110" customFormat="1" ht="12" customHeight="1" x14ac:dyDescent="0.2">
      <c r="A19" s="120"/>
      <c r="B19" s="121" t="s">
        <v>112</v>
      </c>
      <c r="C19" s="113">
        <v>0.314563254154967</v>
      </c>
      <c r="D19" s="115">
        <v>829</v>
      </c>
      <c r="E19" s="114">
        <v>739</v>
      </c>
      <c r="F19" s="114">
        <v>761</v>
      </c>
      <c r="G19" s="114">
        <v>681</v>
      </c>
      <c r="H19" s="140">
        <v>659</v>
      </c>
      <c r="I19" s="115">
        <v>170</v>
      </c>
      <c r="J19" s="116">
        <v>25.796661608497725</v>
      </c>
    </row>
    <row r="20" spans="1:10" s="110" customFormat="1" ht="12" customHeight="1" x14ac:dyDescent="0.2">
      <c r="A20" s="118" t="s">
        <v>113</v>
      </c>
      <c r="B20" s="119" t="s">
        <v>181</v>
      </c>
      <c r="C20" s="113">
        <v>69.828109584882753</v>
      </c>
      <c r="D20" s="115">
        <v>184025</v>
      </c>
      <c r="E20" s="114">
        <v>185258</v>
      </c>
      <c r="F20" s="114">
        <v>187221</v>
      </c>
      <c r="G20" s="114">
        <v>184076</v>
      </c>
      <c r="H20" s="140">
        <v>183710</v>
      </c>
      <c r="I20" s="115">
        <v>315</v>
      </c>
      <c r="J20" s="116">
        <v>0.17146589733819606</v>
      </c>
    </row>
    <row r="21" spans="1:10" s="110" customFormat="1" ht="12" customHeight="1" x14ac:dyDescent="0.2">
      <c r="A21" s="118"/>
      <c r="B21" s="119" t="s">
        <v>182</v>
      </c>
      <c r="C21" s="113">
        <v>30.17189041511725</v>
      </c>
      <c r="D21" s="115">
        <v>79515</v>
      </c>
      <c r="E21" s="114">
        <v>79336</v>
      </c>
      <c r="F21" s="114">
        <v>78600</v>
      </c>
      <c r="G21" s="114">
        <v>78052</v>
      </c>
      <c r="H21" s="140">
        <v>77254</v>
      </c>
      <c r="I21" s="115">
        <v>2261</v>
      </c>
      <c r="J21" s="116">
        <v>2.9267092966060009</v>
      </c>
    </row>
    <row r="22" spans="1:10" s="110" customFormat="1" ht="12" customHeight="1" x14ac:dyDescent="0.2">
      <c r="A22" s="118" t="s">
        <v>113</v>
      </c>
      <c r="B22" s="119" t="s">
        <v>116</v>
      </c>
      <c r="C22" s="113">
        <v>83.231767473628295</v>
      </c>
      <c r="D22" s="115">
        <v>219349</v>
      </c>
      <c r="E22" s="114">
        <v>220767</v>
      </c>
      <c r="F22" s="114">
        <v>221600</v>
      </c>
      <c r="G22" s="114">
        <v>218959</v>
      </c>
      <c r="H22" s="140">
        <v>218719</v>
      </c>
      <c r="I22" s="115">
        <v>630</v>
      </c>
      <c r="J22" s="116">
        <v>0.28804081949899185</v>
      </c>
    </row>
    <row r="23" spans="1:10" s="110" customFormat="1" ht="12" customHeight="1" x14ac:dyDescent="0.2">
      <c r="A23" s="118"/>
      <c r="B23" s="119" t="s">
        <v>117</v>
      </c>
      <c r="C23" s="113">
        <v>16.729149275252333</v>
      </c>
      <c r="D23" s="115">
        <v>44088</v>
      </c>
      <c r="E23" s="114">
        <v>43738</v>
      </c>
      <c r="F23" s="114">
        <v>44120</v>
      </c>
      <c r="G23" s="114">
        <v>43075</v>
      </c>
      <c r="H23" s="140">
        <v>42148</v>
      </c>
      <c r="I23" s="115">
        <v>1940</v>
      </c>
      <c r="J23" s="116">
        <v>4.6028281294486098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287861</v>
      </c>
      <c r="E64" s="236">
        <v>288328</v>
      </c>
      <c r="F64" s="236">
        <v>289514</v>
      </c>
      <c r="G64" s="236">
        <v>285432</v>
      </c>
      <c r="H64" s="140">
        <v>283806</v>
      </c>
      <c r="I64" s="115">
        <v>4055</v>
      </c>
      <c r="J64" s="116">
        <v>1.4287929078314059</v>
      </c>
    </row>
    <row r="65" spans="1:12" s="110" customFormat="1" ht="12" customHeight="1" x14ac:dyDescent="0.2">
      <c r="A65" s="118" t="s">
        <v>105</v>
      </c>
      <c r="B65" s="119" t="s">
        <v>106</v>
      </c>
      <c r="C65" s="113">
        <v>54.236245965934948</v>
      </c>
      <c r="D65" s="235">
        <v>156125</v>
      </c>
      <c r="E65" s="236">
        <v>156170</v>
      </c>
      <c r="F65" s="236">
        <v>157654</v>
      </c>
      <c r="G65" s="236">
        <v>155311</v>
      </c>
      <c r="H65" s="140">
        <v>154161</v>
      </c>
      <c r="I65" s="115">
        <v>1964</v>
      </c>
      <c r="J65" s="116">
        <v>1.273992773788442</v>
      </c>
    </row>
    <row r="66" spans="1:12" s="110" customFormat="1" ht="12" customHeight="1" x14ac:dyDescent="0.2">
      <c r="A66" s="118"/>
      <c r="B66" s="119" t="s">
        <v>107</v>
      </c>
      <c r="C66" s="113">
        <v>45.763754034065052</v>
      </c>
      <c r="D66" s="235">
        <v>131736</v>
      </c>
      <c r="E66" s="236">
        <v>132158</v>
      </c>
      <c r="F66" s="236">
        <v>131860</v>
      </c>
      <c r="G66" s="236">
        <v>130121</v>
      </c>
      <c r="H66" s="140">
        <v>129645</v>
      </c>
      <c r="I66" s="115">
        <v>2091</v>
      </c>
      <c r="J66" s="116">
        <v>1.6128659030429249</v>
      </c>
    </row>
    <row r="67" spans="1:12" s="110" customFormat="1" ht="12" customHeight="1" x14ac:dyDescent="0.2">
      <c r="A67" s="118" t="s">
        <v>105</v>
      </c>
      <c r="B67" s="121" t="s">
        <v>108</v>
      </c>
      <c r="C67" s="113">
        <v>11.86579633920538</v>
      </c>
      <c r="D67" s="235">
        <v>34157</v>
      </c>
      <c r="E67" s="236">
        <v>35429</v>
      </c>
      <c r="F67" s="236">
        <v>36102</v>
      </c>
      <c r="G67" s="236">
        <v>33745</v>
      </c>
      <c r="H67" s="140">
        <v>34206</v>
      </c>
      <c r="I67" s="115">
        <v>-49</v>
      </c>
      <c r="J67" s="116">
        <v>-0.14324972227094662</v>
      </c>
    </row>
    <row r="68" spans="1:12" s="110" customFormat="1" ht="12" customHeight="1" x14ac:dyDescent="0.2">
      <c r="A68" s="118"/>
      <c r="B68" s="121" t="s">
        <v>109</v>
      </c>
      <c r="C68" s="113">
        <v>68.550098832422591</v>
      </c>
      <c r="D68" s="235">
        <v>197329</v>
      </c>
      <c r="E68" s="236">
        <v>197189</v>
      </c>
      <c r="F68" s="236">
        <v>198159</v>
      </c>
      <c r="G68" s="236">
        <v>197397</v>
      </c>
      <c r="H68" s="140">
        <v>196479</v>
      </c>
      <c r="I68" s="115">
        <v>850</v>
      </c>
      <c r="J68" s="116">
        <v>0.43261620834796594</v>
      </c>
    </row>
    <row r="69" spans="1:12" s="110" customFormat="1" ht="12" customHeight="1" x14ac:dyDescent="0.2">
      <c r="A69" s="118"/>
      <c r="B69" s="121" t="s">
        <v>110</v>
      </c>
      <c r="C69" s="113">
        <v>18.524913065681005</v>
      </c>
      <c r="D69" s="235">
        <v>53326</v>
      </c>
      <c r="E69" s="236">
        <v>52729</v>
      </c>
      <c r="F69" s="236">
        <v>52348</v>
      </c>
      <c r="G69" s="236">
        <v>51486</v>
      </c>
      <c r="H69" s="140">
        <v>50414</v>
      </c>
      <c r="I69" s="115">
        <v>2912</v>
      </c>
      <c r="J69" s="116">
        <v>5.7761732851985563</v>
      </c>
    </row>
    <row r="70" spans="1:12" s="110" customFormat="1" ht="12" customHeight="1" x14ac:dyDescent="0.2">
      <c r="A70" s="120"/>
      <c r="B70" s="121" t="s">
        <v>111</v>
      </c>
      <c r="C70" s="113">
        <v>1.059191762691021</v>
      </c>
      <c r="D70" s="235">
        <v>3049</v>
      </c>
      <c r="E70" s="236">
        <v>2981</v>
      </c>
      <c r="F70" s="236">
        <v>2905</v>
      </c>
      <c r="G70" s="236">
        <v>2804</v>
      </c>
      <c r="H70" s="140">
        <v>2707</v>
      </c>
      <c r="I70" s="115">
        <v>342</v>
      </c>
      <c r="J70" s="116">
        <v>12.633912079793129</v>
      </c>
    </row>
    <row r="71" spans="1:12" s="110" customFormat="1" ht="12" customHeight="1" x14ac:dyDescent="0.2">
      <c r="A71" s="120"/>
      <c r="B71" s="121" t="s">
        <v>112</v>
      </c>
      <c r="C71" s="113">
        <v>0.29597618294940964</v>
      </c>
      <c r="D71" s="235">
        <v>852</v>
      </c>
      <c r="E71" s="236">
        <v>773</v>
      </c>
      <c r="F71" s="236">
        <v>774</v>
      </c>
      <c r="G71" s="236">
        <v>674</v>
      </c>
      <c r="H71" s="140">
        <v>655</v>
      </c>
      <c r="I71" s="115">
        <v>197</v>
      </c>
      <c r="J71" s="116">
        <v>30.076335877862597</v>
      </c>
    </row>
    <row r="72" spans="1:12" s="110" customFormat="1" ht="12" customHeight="1" x14ac:dyDescent="0.2">
      <c r="A72" s="118" t="s">
        <v>113</v>
      </c>
      <c r="B72" s="119" t="s">
        <v>181</v>
      </c>
      <c r="C72" s="113">
        <v>71.821469389740187</v>
      </c>
      <c r="D72" s="235">
        <v>206746</v>
      </c>
      <c r="E72" s="236">
        <v>207499</v>
      </c>
      <c r="F72" s="236">
        <v>209450</v>
      </c>
      <c r="G72" s="236">
        <v>206077</v>
      </c>
      <c r="H72" s="140">
        <v>205235</v>
      </c>
      <c r="I72" s="115">
        <v>1511</v>
      </c>
      <c r="J72" s="116">
        <v>0.73622920067239994</v>
      </c>
    </row>
    <row r="73" spans="1:12" s="110" customFormat="1" ht="12" customHeight="1" x14ac:dyDescent="0.2">
      <c r="A73" s="118"/>
      <c r="B73" s="119" t="s">
        <v>182</v>
      </c>
      <c r="C73" s="113">
        <v>28.178530610259813</v>
      </c>
      <c r="D73" s="115">
        <v>81115</v>
      </c>
      <c r="E73" s="114">
        <v>80829</v>
      </c>
      <c r="F73" s="114">
        <v>80064</v>
      </c>
      <c r="G73" s="114">
        <v>79355</v>
      </c>
      <c r="H73" s="140">
        <v>78571</v>
      </c>
      <c r="I73" s="115">
        <v>2544</v>
      </c>
      <c r="J73" s="116">
        <v>3.2378358427409606</v>
      </c>
    </row>
    <row r="74" spans="1:12" s="110" customFormat="1" ht="12" customHeight="1" x14ac:dyDescent="0.2">
      <c r="A74" s="118" t="s">
        <v>113</v>
      </c>
      <c r="B74" s="119" t="s">
        <v>116</v>
      </c>
      <c r="C74" s="113">
        <v>83.674064913274108</v>
      </c>
      <c r="D74" s="115">
        <v>240865</v>
      </c>
      <c r="E74" s="114">
        <v>241888</v>
      </c>
      <c r="F74" s="114">
        <v>242801</v>
      </c>
      <c r="G74" s="114">
        <v>239874</v>
      </c>
      <c r="H74" s="140">
        <v>239441</v>
      </c>
      <c r="I74" s="115">
        <v>1424</v>
      </c>
      <c r="J74" s="116">
        <v>0.59471853191391622</v>
      </c>
    </row>
    <row r="75" spans="1:12" s="110" customFormat="1" ht="12" customHeight="1" x14ac:dyDescent="0.2">
      <c r="A75" s="142"/>
      <c r="B75" s="124" t="s">
        <v>117</v>
      </c>
      <c r="C75" s="125">
        <v>16.284943080167164</v>
      </c>
      <c r="D75" s="143">
        <v>46878</v>
      </c>
      <c r="E75" s="144">
        <v>46336</v>
      </c>
      <c r="F75" s="144">
        <v>46602</v>
      </c>
      <c r="G75" s="144">
        <v>45449</v>
      </c>
      <c r="H75" s="145">
        <v>44258</v>
      </c>
      <c r="I75" s="143">
        <v>2620</v>
      </c>
      <c r="J75" s="146">
        <v>5.9198337023814904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263540</v>
      </c>
      <c r="G11" s="114">
        <v>264594</v>
      </c>
      <c r="H11" s="114">
        <v>265821</v>
      </c>
      <c r="I11" s="114">
        <v>262128</v>
      </c>
      <c r="J11" s="140">
        <v>260964</v>
      </c>
      <c r="K11" s="114">
        <v>2576</v>
      </c>
      <c r="L11" s="116">
        <v>0.98710933308808879</v>
      </c>
    </row>
    <row r="12" spans="1:17" s="110" customFormat="1" ht="24.95" customHeight="1" x14ac:dyDescent="0.2">
      <c r="A12" s="606" t="s">
        <v>185</v>
      </c>
      <c r="B12" s="607"/>
      <c r="C12" s="607"/>
      <c r="D12" s="608"/>
      <c r="E12" s="113">
        <v>52.662973362677391</v>
      </c>
      <c r="F12" s="115">
        <v>138788</v>
      </c>
      <c r="G12" s="114">
        <v>139340</v>
      </c>
      <c r="H12" s="114">
        <v>140803</v>
      </c>
      <c r="I12" s="114">
        <v>138670</v>
      </c>
      <c r="J12" s="140">
        <v>137893</v>
      </c>
      <c r="K12" s="114">
        <v>895</v>
      </c>
      <c r="L12" s="116">
        <v>0.64905397663405684</v>
      </c>
    </row>
    <row r="13" spans="1:17" s="110" customFormat="1" ht="15" customHeight="1" x14ac:dyDescent="0.2">
      <c r="A13" s="120"/>
      <c r="B13" s="609" t="s">
        <v>107</v>
      </c>
      <c r="C13" s="609"/>
      <c r="E13" s="113">
        <v>47.337026637322609</v>
      </c>
      <c r="F13" s="115">
        <v>124752</v>
      </c>
      <c r="G13" s="114">
        <v>125254</v>
      </c>
      <c r="H13" s="114">
        <v>125018</v>
      </c>
      <c r="I13" s="114">
        <v>123458</v>
      </c>
      <c r="J13" s="140">
        <v>123071</v>
      </c>
      <c r="K13" s="114">
        <v>1681</v>
      </c>
      <c r="L13" s="116">
        <v>1.3658782328899579</v>
      </c>
    </row>
    <row r="14" spans="1:17" s="110" customFormat="1" ht="24.95" customHeight="1" x14ac:dyDescent="0.2">
      <c r="A14" s="606" t="s">
        <v>186</v>
      </c>
      <c r="B14" s="607"/>
      <c r="C14" s="607"/>
      <c r="D14" s="608"/>
      <c r="E14" s="113">
        <v>12.181452530925096</v>
      </c>
      <c r="F14" s="115">
        <v>32103</v>
      </c>
      <c r="G14" s="114">
        <v>33413</v>
      </c>
      <c r="H14" s="114">
        <v>34113</v>
      </c>
      <c r="I14" s="114">
        <v>31680</v>
      </c>
      <c r="J14" s="140">
        <v>32134</v>
      </c>
      <c r="K14" s="114">
        <v>-31</v>
      </c>
      <c r="L14" s="116">
        <v>-9.6471027572042067E-2</v>
      </c>
    </row>
    <row r="15" spans="1:17" s="110" customFormat="1" ht="15" customHeight="1" x14ac:dyDescent="0.2">
      <c r="A15" s="120"/>
      <c r="B15" s="119"/>
      <c r="C15" s="258" t="s">
        <v>106</v>
      </c>
      <c r="E15" s="113">
        <v>53.966918979534626</v>
      </c>
      <c r="F15" s="115">
        <v>17325</v>
      </c>
      <c r="G15" s="114">
        <v>18109</v>
      </c>
      <c r="H15" s="114">
        <v>18709</v>
      </c>
      <c r="I15" s="114">
        <v>17239</v>
      </c>
      <c r="J15" s="140">
        <v>17528</v>
      </c>
      <c r="K15" s="114">
        <v>-203</v>
      </c>
      <c r="L15" s="116">
        <v>-1.1581469648562299</v>
      </c>
    </row>
    <row r="16" spans="1:17" s="110" customFormat="1" ht="15" customHeight="1" x14ac:dyDescent="0.2">
      <c r="A16" s="120"/>
      <c r="B16" s="119"/>
      <c r="C16" s="258" t="s">
        <v>107</v>
      </c>
      <c r="E16" s="113">
        <v>46.033081020465374</v>
      </c>
      <c r="F16" s="115">
        <v>14778</v>
      </c>
      <c r="G16" s="114">
        <v>15304</v>
      </c>
      <c r="H16" s="114">
        <v>15404</v>
      </c>
      <c r="I16" s="114">
        <v>14441</v>
      </c>
      <c r="J16" s="140">
        <v>14606</v>
      </c>
      <c r="K16" s="114">
        <v>172</v>
      </c>
      <c r="L16" s="116">
        <v>1.1775982472956319</v>
      </c>
    </row>
    <row r="17" spans="1:12" s="110" customFormat="1" ht="15" customHeight="1" x14ac:dyDescent="0.2">
      <c r="A17" s="120"/>
      <c r="B17" s="121" t="s">
        <v>109</v>
      </c>
      <c r="C17" s="258"/>
      <c r="E17" s="113">
        <v>67.407983607801469</v>
      </c>
      <c r="F17" s="115">
        <v>177647</v>
      </c>
      <c r="G17" s="114">
        <v>177951</v>
      </c>
      <c r="H17" s="114">
        <v>178843</v>
      </c>
      <c r="I17" s="114">
        <v>178432</v>
      </c>
      <c r="J17" s="140">
        <v>177873</v>
      </c>
      <c r="K17" s="114">
        <v>-226</v>
      </c>
      <c r="L17" s="116">
        <v>-0.12705694512376808</v>
      </c>
    </row>
    <row r="18" spans="1:12" s="110" customFormat="1" ht="15" customHeight="1" x14ac:dyDescent="0.2">
      <c r="A18" s="120"/>
      <c r="B18" s="119"/>
      <c r="C18" s="258" t="s">
        <v>106</v>
      </c>
      <c r="E18" s="113">
        <v>52.853130083817909</v>
      </c>
      <c r="F18" s="115">
        <v>93892</v>
      </c>
      <c r="G18" s="114">
        <v>93972</v>
      </c>
      <c r="H18" s="114">
        <v>94891</v>
      </c>
      <c r="I18" s="114">
        <v>94683</v>
      </c>
      <c r="J18" s="140">
        <v>94191</v>
      </c>
      <c r="K18" s="114">
        <v>-299</v>
      </c>
      <c r="L18" s="116">
        <v>-0.3174400951258613</v>
      </c>
    </row>
    <row r="19" spans="1:12" s="110" customFormat="1" ht="15" customHeight="1" x14ac:dyDescent="0.2">
      <c r="A19" s="120"/>
      <c r="B19" s="119"/>
      <c r="C19" s="258" t="s">
        <v>107</v>
      </c>
      <c r="E19" s="113">
        <v>47.146869916182091</v>
      </c>
      <c r="F19" s="115">
        <v>83755</v>
      </c>
      <c r="G19" s="114">
        <v>83979</v>
      </c>
      <c r="H19" s="114">
        <v>83952</v>
      </c>
      <c r="I19" s="114">
        <v>83749</v>
      </c>
      <c r="J19" s="140">
        <v>83682</v>
      </c>
      <c r="K19" s="114">
        <v>73</v>
      </c>
      <c r="L19" s="116">
        <v>8.7235008723500873E-2</v>
      </c>
    </row>
    <row r="20" spans="1:12" s="110" customFormat="1" ht="15" customHeight="1" x14ac:dyDescent="0.2">
      <c r="A20" s="120"/>
      <c r="B20" s="121" t="s">
        <v>110</v>
      </c>
      <c r="C20" s="258"/>
      <c r="E20" s="113">
        <v>19.238825225772178</v>
      </c>
      <c r="F20" s="115">
        <v>50702</v>
      </c>
      <c r="G20" s="114">
        <v>50201</v>
      </c>
      <c r="H20" s="114">
        <v>49902</v>
      </c>
      <c r="I20" s="114">
        <v>49130</v>
      </c>
      <c r="J20" s="140">
        <v>48174</v>
      </c>
      <c r="K20" s="114">
        <v>2528</v>
      </c>
      <c r="L20" s="116">
        <v>5.2476439573213769</v>
      </c>
    </row>
    <row r="21" spans="1:12" s="110" customFormat="1" ht="15" customHeight="1" x14ac:dyDescent="0.2">
      <c r="A21" s="120"/>
      <c r="B21" s="119"/>
      <c r="C21" s="258" t="s">
        <v>106</v>
      </c>
      <c r="E21" s="113">
        <v>50.832314307127923</v>
      </c>
      <c r="F21" s="115">
        <v>25773</v>
      </c>
      <c r="G21" s="114">
        <v>25497</v>
      </c>
      <c r="H21" s="114">
        <v>25445</v>
      </c>
      <c r="I21" s="114">
        <v>25039</v>
      </c>
      <c r="J21" s="140">
        <v>24523</v>
      </c>
      <c r="K21" s="114">
        <v>1250</v>
      </c>
      <c r="L21" s="116">
        <v>5.0972556375647349</v>
      </c>
    </row>
    <row r="22" spans="1:12" s="110" customFormat="1" ht="15" customHeight="1" x14ac:dyDescent="0.2">
      <c r="A22" s="120"/>
      <c r="B22" s="119"/>
      <c r="C22" s="258" t="s">
        <v>107</v>
      </c>
      <c r="E22" s="113">
        <v>49.167685692872077</v>
      </c>
      <c r="F22" s="115">
        <v>24929</v>
      </c>
      <c r="G22" s="114">
        <v>24704</v>
      </c>
      <c r="H22" s="114">
        <v>24457</v>
      </c>
      <c r="I22" s="114">
        <v>24091</v>
      </c>
      <c r="J22" s="140">
        <v>23651</v>
      </c>
      <c r="K22" s="114">
        <v>1278</v>
      </c>
      <c r="L22" s="116">
        <v>5.4035770157710035</v>
      </c>
    </row>
    <row r="23" spans="1:12" s="110" customFormat="1" ht="15" customHeight="1" x14ac:dyDescent="0.2">
      <c r="A23" s="120"/>
      <c r="B23" s="121" t="s">
        <v>111</v>
      </c>
      <c r="C23" s="258"/>
      <c r="E23" s="113">
        <v>1.1717386355012522</v>
      </c>
      <c r="F23" s="115">
        <v>3088</v>
      </c>
      <c r="G23" s="114">
        <v>3029</v>
      </c>
      <c r="H23" s="114">
        <v>2963</v>
      </c>
      <c r="I23" s="114">
        <v>2886</v>
      </c>
      <c r="J23" s="140">
        <v>2783</v>
      </c>
      <c r="K23" s="114">
        <v>305</v>
      </c>
      <c r="L23" s="116">
        <v>10.959396334890407</v>
      </c>
    </row>
    <row r="24" spans="1:12" s="110" customFormat="1" ht="15" customHeight="1" x14ac:dyDescent="0.2">
      <c r="A24" s="120"/>
      <c r="B24" s="119"/>
      <c r="C24" s="258" t="s">
        <v>106</v>
      </c>
      <c r="E24" s="113">
        <v>58.225388601036272</v>
      </c>
      <c r="F24" s="115">
        <v>1798</v>
      </c>
      <c r="G24" s="114">
        <v>1762</v>
      </c>
      <c r="H24" s="114">
        <v>1758</v>
      </c>
      <c r="I24" s="114">
        <v>1709</v>
      </c>
      <c r="J24" s="140">
        <v>1651</v>
      </c>
      <c r="K24" s="114">
        <v>147</v>
      </c>
      <c r="L24" s="116">
        <v>8.903694730466384</v>
      </c>
    </row>
    <row r="25" spans="1:12" s="110" customFormat="1" ht="15" customHeight="1" x14ac:dyDescent="0.2">
      <c r="A25" s="120"/>
      <c r="B25" s="119"/>
      <c r="C25" s="258" t="s">
        <v>107</v>
      </c>
      <c r="E25" s="113">
        <v>41.774611398963728</v>
      </c>
      <c r="F25" s="115">
        <v>1290</v>
      </c>
      <c r="G25" s="114">
        <v>1267</v>
      </c>
      <c r="H25" s="114">
        <v>1205</v>
      </c>
      <c r="I25" s="114">
        <v>1177</v>
      </c>
      <c r="J25" s="140">
        <v>1132</v>
      </c>
      <c r="K25" s="114">
        <v>158</v>
      </c>
      <c r="L25" s="116">
        <v>13.957597173144876</v>
      </c>
    </row>
    <row r="26" spans="1:12" s="110" customFormat="1" ht="15" customHeight="1" x14ac:dyDescent="0.2">
      <c r="A26" s="120"/>
      <c r="C26" s="121" t="s">
        <v>187</v>
      </c>
      <c r="D26" s="110" t="s">
        <v>188</v>
      </c>
      <c r="E26" s="113">
        <v>0.314563254154967</v>
      </c>
      <c r="F26" s="115">
        <v>829</v>
      </c>
      <c r="G26" s="114">
        <v>739</v>
      </c>
      <c r="H26" s="114">
        <v>761</v>
      </c>
      <c r="I26" s="114">
        <v>681</v>
      </c>
      <c r="J26" s="140">
        <v>659</v>
      </c>
      <c r="K26" s="114">
        <v>170</v>
      </c>
      <c r="L26" s="116">
        <v>25.796661608497725</v>
      </c>
    </row>
    <row r="27" spans="1:12" s="110" customFormat="1" ht="15" customHeight="1" x14ac:dyDescent="0.2">
      <c r="A27" s="120"/>
      <c r="B27" s="119"/>
      <c r="D27" s="259" t="s">
        <v>106</v>
      </c>
      <c r="E27" s="113">
        <v>52.110977080820263</v>
      </c>
      <c r="F27" s="115">
        <v>432</v>
      </c>
      <c r="G27" s="114">
        <v>370</v>
      </c>
      <c r="H27" s="114">
        <v>406</v>
      </c>
      <c r="I27" s="114">
        <v>357</v>
      </c>
      <c r="J27" s="140">
        <v>347</v>
      </c>
      <c r="K27" s="114">
        <v>85</v>
      </c>
      <c r="L27" s="116">
        <v>24.495677233429394</v>
      </c>
    </row>
    <row r="28" spans="1:12" s="110" customFormat="1" ht="15" customHeight="1" x14ac:dyDescent="0.2">
      <c r="A28" s="120"/>
      <c r="B28" s="119"/>
      <c r="D28" s="259" t="s">
        <v>107</v>
      </c>
      <c r="E28" s="113">
        <v>47.889022919179737</v>
      </c>
      <c r="F28" s="115">
        <v>397</v>
      </c>
      <c r="G28" s="114">
        <v>369</v>
      </c>
      <c r="H28" s="114">
        <v>355</v>
      </c>
      <c r="I28" s="114">
        <v>324</v>
      </c>
      <c r="J28" s="140">
        <v>312</v>
      </c>
      <c r="K28" s="114">
        <v>85</v>
      </c>
      <c r="L28" s="116">
        <v>27.243589743589745</v>
      </c>
    </row>
    <row r="29" spans="1:12" s="110" customFormat="1" ht="24.95" customHeight="1" x14ac:dyDescent="0.2">
      <c r="A29" s="606" t="s">
        <v>189</v>
      </c>
      <c r="B29" s="607"/>
      <c r="C29" s="607"/>
      <c r="D29" s="608"/>
      <c r="E29" s="113">
        <v>83.231767473628295</v>
      </c>
      <c r="F29" s="115">
        <v>219349</v>
      </c>
      <c r="G29" s="114">
        <v>220767</v>
      </c>
      <c r="H29" s="114">
        <v>221600</v>
      </c>
      <c r="I29" s="114">
        <v>218959</v>
      </c>
      <c r="J29" s="140">
        <v>218719</v>
      </c>
      <c r="K29" s="114">
        <v>630</v>
      </c>
      <c r="L29" s="116">
        <v>0.28804081949899185</v>
      </c>
    </row>
    <row r="30" spans="1:12" s="110" customFormat="1" ht="15" customHeight="1" x14ac:dyDescent="0.2">
      <c r="A30" s="120"/>
      <c r="B30" s="119"/>
      <c r="C30" s="258" t="s">
        <v>106</v>
      </c>
      <c r="E30" s="113">
        <v>50.725556077301469</v>
      </c>
      <c r="F30" s="115">
        <v>111266</v>
      </c>
      <c r="G30" s="114">
        <v>112155</v>
      </c>
      <c r="H30" s="114">
        <v>113169</v>
      </c>
      <c r="I30" s="114">
        <v>111747</v>
      </c>
      <c r="J30" s="140">
        <v>111626</v>
      </c>
      <c r="K30" s="114">
        <v>-360</v>
      </c>
      <c r="L30" s="116">
        <v>-0.3225055094691201</v>
      </c>
    </row>
    <row r="31" spans="1:12" s="110" customFormat="1" ht="15" customHeight="1" x14ac:dyDescent="0.2">
      <c r="A31" s="120"/>
      <c r="B31" s="119"/>
      <c r="C31" s="258" t="s">
        <v>107</v>
      </c>
      <c r="E31" s="113">
        <v>49.274443922698531</v>
      </c>
      <c r="F31" s="115">
        <v>108083</v>
      </c>
      <c r="G31" s="114">
        <v>108612</v>
      </c>
      <c r="H31" s="114">
        <v>108431</v>
      </c>
      <c r="I31" s="114">
        <v>107212</v>
      </c>
      <c r="J31" s="140">
        <v>107093</v>
      </c>
      <c r="K31" s="114">
        <v>990</v>
      </c>
      <c r="L31" s="116">
        <v>0.92443016817158918</v>
      </c>
    </row>
    <row r="32" spans="1:12" s="110" customFormat="1" ht="15" customHeight="1" x14ac:dyDescent="0.2">
      <c r="A32" s="120"/>
      <c r="B32" s="119" t="s">
        <v>117</v>
      </c>
      <c r="C32" s="258"/>
      <c r="E32" s="113">
        <v>16.729149275252333</v>
      </c>
      <c r="F32" s="115">
        <v>44088</v>
      </c>
      <c r="G32" s="114">
        <v>43738</v>
      </c>
      <c r="H32" s="114">
        <v>44120</v>
      </c>
      <c r="I32" s="114">
        <v>43075</v>
      </c>
      <c r="J32" s="140">
        <v>42148</v>
      </c>
      <c r="K32" s="114">
        <v>1940</v>
      </c>
      <c r="L32" s="116">
        <v>4.6028281294486098</v>
      </c>
    </row>
    <row r="33" spans="1:12" s="110" customFormat="1" ht="15" customHeight="1" x14ac:dyDescent="0.2">
      <c r="A33" s="120"/>
      <c r="B33" s="119"/>
      <c r="C33" s="258" t="s">
        <v>106</v>
      </c>
      <c r="E33" s="113">
        <v>62.28905824714208</v>
      </c>
      <c r="F33" s="115">
        <v>27462</v>
      </c>
      <c r="G33" s="114">
        <v>27131</v>
      </c>
      <c r="H33" s="114">
        <v>27572</v>
      </c>
      <c r="I33" s="114">
        <v>26870</v>
      </c>
      <c r="J33" s="140">
        <v>26210</v>
      </c>
      <c r="K33" s="114">
        <v>1252</v>
      </c>
      <c r="L33" s="116">
        <v>4.7768027470431136</v>
      </c>
    </row>
    <row r="34" spans="1:12" s="110" customFormat="1" ht="15" customHeight="1" x14ac:dyDescent="0.2">
      <c r="A34" s="120"/>
      <c r="B34" s="119"/>
      <c r="C34" s="258" t="s">
        <v>107</v>
      </c>
      <c r="E34" s="113">
        <v>37.71094175285792</v>
      </c>
      <c r="F34" s="115">
        <v>16626</v>
      </c>
      <c r="G34" s="114">
        <v>16607</v>
      </c>
      <c r="H34" s="114">
        <v>16548</v>
      </c>
      <c r="I34" s="114">
        <v>16205</v>
      </c>
      <c r="J34" s="140">
        <v>15938</v>
      </c>
      <c r="K34" s="114">
        <v>688</v>
      </c>
      <c r="L34" s="116">
        <v>4.3167273183586401</v>
      </c>
    </row>
    <row r="35" spans="1:12" s="110" customFormat="1" ht="24.95" customHeight="1" x14ac:dyDescent="0.2">
      <c r="A35" s="606" t="s">
        <v>190</v>
      </c>
      <c r="B35" s="607"/>
      <c r="C35" s="607"/>
      <c r="D35" s="608"/>
      <c r="E35" s="113">
        <v>69.828109584882753</v>
      </c>
      <c r="F35" s="115">
        <v>184025</v>
      </c>
      <c r="G35" s="114">
        <v>185258</v>
      </c>
      <c r="H35" s="114">
        <v>187221</v>
      </c>
      <c r="I35" s="114">
        <v>184076</v>
      </c>
      <c r="J35" s="140">
        <v>183710</v>
      </c>
      <c r="K35" s="114">
        <v>315</v>
      </c>
      <c r="L35" s="116">
        <v>0.17146589733819606</v>
      </c>
    </row>
    <row r="36" spans="1:12" s="110" customFormat="1" ht="15" customHeight="1" x14ac:dyDescent="0.2">
      <c r="A36" s="120"/>
      <c r="B36" s="119"/>
      <c r="C36" s="258" t="s">
        <v>106</v>
      </c>
      <c r="E36" s="113">
        <v>67.175112077163433</v>
      </c>
      <c r="F36" s="115">
        <v>123619</v>
      </c>
      <c r="G36" s="114">
        <v>124282</v>
      </c>
      <c r="H36" s="114">
        <v>125845</v>
      </c>
      <c r="I36" s="114">
        <v>123902</v>
      </c>
      <c r="J36" s="140">
        <v>123416</v>
      </c>
      <c r="K36" s="114">
        <v>203</v>
      </c>
      <c r="L36" s="116">
        <v>0.16448434562779543</v>
      </c>
    </row>
    <row r="37" spans="1:12" s="110" customFormat="1" ht="15" customHeight="1" x14ac:dyDescent="0.2">
      <c r="A37" s="120"/>
      <c r="B37" s="119"/>
      <c r="C37" s="258" t="s">
        <v>107</v>
      </c>
      <c r="E37" s="113">
        <v>32.824887922836574</v>
      </c>
      <c r="F37" s="115">
        <v>60406</v>
      </c>
      <c r="G37" s="114">
        <v>60976</v>
      </c>
      <c r="H37" s="114">
        <v>61376</v>
      </c>
      <c r="I37" s="114">
        <v>60174</v>
      </c>
      <c r="J37" s="140">
        <v>60294</v>
      </c>
      <c r="K37" s="114">
        <v>112</v>
      </c>
      <c r="L37" s="116">
        <v>0.1857564600126049</v>
      </c>
    </row>
    <row r="38" spans="1:12" s="110" customFormat="1" ht="15" customHeight="1" x14ac:dyDescent="0.2">
      <c r="A38" s="120"/>
      <c r="B38" s="119" t="s">
        <v>182</v>
      </c>
      <c r="C38" s="258"/>
      <c r="E38" s="113">
        <v>30.17189041511725</v>
      </c>
      <c r="F38" s="115">
        <v>79515</v>
      </c>
      <c r="G38" s="114">
        <v>79336</v>
      </c>
      <c r="H38" s="114">
        <v>78600</v>
      </c>
      <c r="I38" s="114">
        <v>78052</v>
      </c>
      <c r="J38" s="140">
        <v>77254</v>
      </c>
      <c r="K38" s="114">
        <v>2261</v>
      </c>
      <c r="L38" s="116">
        <v>2.9267092966060009</v>
      </c>
    </row>
    <row r="39" spans="1:12" s="110" customFormat="1" ht="15" customHeight="1" x14ac:dyDescent="0.2">
      <c r="A39" s="120"/>
      <c r="B39" s="119"/>
      <c r="C39" s="258" t="s">
        <v>106</v>
      </c>
      <c r="E39" s="113">
        <v>19.076903728856191</v>
      </c>
      <c r="F39" s="115">
        <v>15169</v>
      </c>
      <c r="G39" s="114">
        <v>15058</v>
      </c>
      <c r="H39" s="114">
        <v>14958</v>
      </c>
      <c r="I39" s="114">
        <v>14768</v>
      </c>
      <c r="J39" s="140">
        <v>14477</v>
      </c>
      <c r="K39" s="114">
        <v>692</v>
      </c>
      <c r="L39" s="116">
        <v>4.7799958554949233</v>
      </c>
    </row>
    <row r="40" spans="1:12" s="110" customFormat="1" ht="15" customHeight="1" x14ac:dyDescent="0.2">
      <c r="A40" s="120"/>
      <c r="B40" s="119"/>
      <c r="C40" s="258" t="s">
        <v>107</v>
      </c>
      <c r="E40" s="113">
        <v>80.923096271143805</v>
      </c>
      <c r="F40" s="115">
        <v>64346</v>
      </c>
      <c r="G40" s="114">
        <v>64278</v>
      </c>
      <c r="H40" s="114">
        <v>63642</v>
      </c>
      <c r="I40" s="114">
        <v>63284</v>
      </c>
      <c r="J40" s="140">
        <v>62777</v>
      </c>
      <c r="K40" s="114">
        <v>1569</v>
      </c>
      <c r="L40" s="116">
        <v>2.4993230004619527</v>
      </c>
    </row>
    <row r="41" spans="1:12" s="110" customFormat="1" ht="24.75" customHeight="1" x14ac:dyDescent="0.2">
      <c r="A41" s="606" t="s">
        <v>518</v>
      </c>
      <c r="B41" s="607"/>
      <c r="C41" s="607"/>
      <c r="D41" s="608"/>
      <c r="E41" s="113">
        <v>4.8759201639219851</v>
      </c>
      <c r="F41" s="115">
        <v>12850</v>
      </c>
      <c r="G41" s="114">
        <v>14399</v>
      </c>
      <c r="H41" s="114">
        <v>14627</v>
      </c>
      <c r="I41" s="114">
        <v>12406</v>
      </c>
      <c r="J41" s="140">
        <v>12798</v>
      </c>
      <c r="K41" s="114">
        <v>52</v>
      </c>
      <c r="L41" s="116">
        <v>0.40631348648226284</v>
      </c>
    </row>
    <row r="42" spans="1:12" s="110" customFormat="1" ht="15" customHeight="1" x14ac:dyDescent="0.2">
      <c r="A42" s="120"/>
      <c r="B42" s="119"/>
      <c r="C42" s="258" t="s">
        <v>106</v>
      </c>
      <c r="E42" s="113">
        <v>56.575875486381321</v>
      </c>
      <c r="F42" s="115">
        <v>7270</v>
      </c>
      <c r="G42" s="114">
        <v>8273</v>
      </c>
      <c r="H42" s="114">
        <v>8438</v>
      </c>
      <c r="I42" s="114">
        <v>7000</v>
      </c>
      <c r="J42" s="140">
        <v>7257</v>
      </c>
      <c r="K42" s="114">
        <v>13</v>
      </c>
      <c r="L42" s="116">
        <v>0.17913738459418493</v>
      </c>
    </row>
    <row r="43" spans="1:12" s="110" customFormat="1" ht="15" customHeight="1" x14ac:dyDescent="0.2">
      <c r="A43" s="123"/>
      <c r="B43" s="124"/>
      <c r="C43" s="260" t="s">
        <v>107</v>
      </c>
      <c r="D43" s="261"/>
      <c r="E43" s="125">
        <v>43.424124513618679</v>
      </c>
      <c r="F43" s="143">
        <v>5580</v>
      </c>
      <c r="G43" s="144">
        <v>6126</v>
      </c>
      <c r="H43" s="144">
        <v>6189</v>
      </c>
      <c r="I43" s="144">
        <v>5406</v>
      </c>
      <c r="J43" s="145">
        <v>5541</v>
      </c>
      <c r="K43" s="144">
        <v>39</v>
      </c>
      <c r="L43" s="146">
        <v>0.70384407146724415</v>
      </c>
    </row>
    <row r="44" spans="1:12" s="110" customFormat="1" ht="45.75" customHeight="1" x14ac:dyDescent="0.2">
      <c r="A44" s="606" t="s">
        <v>191</v>
      </c>
      <c r="B44" s="607"/>
      <c r="C44" s="607"/>
      <c r="D44" s="608"/>
      <c r="E44" s="113">
        <v>0.61015405631023756</v>
      </c>
      <c r="F44" s="115">
        <v>1608</v>
      </c>
      <c r="G44" s="114">
        <v>1640</v>
      </c>
      <c r="H44" s="114">
        <v>1636</v>
      </c>
      <c r="I44" s="114">
        <v>1599</v>
      </c>
      <c r="J44" s="140">
        <v>1628</v>
      </c>
      <c r="K44" s="114">
        <v>-20</v>
      </c>
      <c r="L44" s="116">
        <v>-1.2285012285012284</v>
      </c>
    </row>
    <row r="45" spans="1:12" s="110" customFormat="1" ht="15" customHeight="1" x14ac:dyDescent="0.2">
      <c r="A45" s="120"/>
      <c r="B45" s="119"/>
      <c r="C45" s="258" t="s">
        <v>106</v>
      </c>
      <c r="E45" s="113">
        <v>56.965174129353237</v>
      </c>
      <c r="F45" s="115">
        <v>916</v>
      </c>
      <c r="G45" s="114">
        <v>934</v>
      </c>
      <c r="H45" s="114">
        <v>935</v>
      </c>
      <c r="I45" s="114">
        <v>915</v>
      </c>
      <c r="J45" s="140">
        <v>926</v>
      </c>
      <c r="K45" s="114">
        <v>-10</v>
      </c>
      <c r="L45" s="116">
        <v>-1.079913606911447</v>
      </c>
    </row>
    <row r="46" spans="1:12" s="110" customFormat="1" ht="15" customHeight="1" x14ac:dyDescent="0.2">
      <c r="A46" s="123"/>
      <c r="B46" s="124"/>
      <c r="C46" s="260" t="s">
        <v>107</v>
      </c>
      <c r="D46" s="261"/>
      <c r="E46" s="125">
        <v>43.034825870646763</v>
      </c>
      <c r="F46" s="143">
        <v>692</v>
      </c>
      <c r="G46" s="144">
        <v>706</v>
      </c>
      <c r="H46" s="144">
        <v>701</v>
      </c>
      <c r="I46" s="144">
        <v>684</v>
      </c>
      <c r="J46" s="145">
        <v>702</v>
      </c>
      <c r="K46" s="144">
        <v>-10</v>
      </c>
      <c r="L46" s="146">
        <v>-1.4245014245014245</v>
      </c>
    </row>
    <row r="47" spans="1:12" s="110" customFormat="1" ht="39" customHeight="1" x14ac:dyDescent="0.2">
      <c r="A47" s="606" t="s">
        <v>519</v>
      </c>
      <c r="B47" s="610"/>
      <c r="C47" s="610"/>
      <c r="D47" s="611"/>
      <c r="E47" s="113">
        <v>0.13204826591788724</v>
      </c>
      <c r="F47" s="115">
        <v>348</v>
      </c>
      <c r="G47" s="114">
        <v>370</v>
      </c>
      <c r="H47" s="114">
        <v>305</v>
      </c>
      <c r="I47" s="114">
        <v>333</v>
      </c>
      <c r="J47" s="140">
        <v>362</v>
      </c>
      <c r="K47" s="114">
        <v>-14</v>
      </c>
      <c r="L47" s="116">
        <v>-3.867403314917127</v>
      </c>
    </row>
    <row r="48" spans="1:12" s="110" customFormat="1" ht="15" customHeight="1" x14ac:dyDescent="0.2">
      <c r="A48" s="120"/>
      <c r="B48" s="119"/>
      <c r="C48" s="258" t="s">
        <v>106</v>
      </c>
      <c r="E48" s="113">
        <v>41.666666666666664</v>
      </c>
      <c r="F48" s="115">
        <v>145</v>
      </c>
      <c r="G48" s="114">
        <v>156</v>
      </c>
      <c r="H48" s="114">
        <v>129</v>
      </c>
      <c r="I48" s="114">
        <v>133</v>
      </c>
      <c r="J48" s="140">
        <v>144</v>
      </c>
      <c r="K48" s="114">
        <v>1</v>
      </c>
      <c r="L48" s="116">
        <v>0.69444444444444442</v>
      </c>
    </row>
    <row r="49" spans="1:12" s="110" customFormat="1" ht="15" customHeight="1" x14ac:dyDescent="0.2">
      <c r="A49" s="123"/>
      <c r="B49" s="124"/>
      <c r="C49" s="260" t="s">
        <v>107</v>
      </c>
      <c r="D49" s="261"/>
      <c r="E49" s="125">
        <v>58.333333333333336</v>
      </c>
      <c r="F49" s="143">
        <v>203</v>
      </c>
      <c r="G49" s="144">
        <v>214</v>
      </c>
      <c r="H49" s="144">
        <v>176</v>
      </c>
      <c r="I49" s="144">
        <v>200</v>
      </c>
      <c r="J49" s="145">
        <v>218</v>
      </c>
      <c r="K49" s="144">
        <v>-15</v>
      </c>
      <c r="L49" s="146">
        <v>-6.8807339449541285</v>
      </c>
    </row>
    <row r="50" spans="1:12" s="110" customFormat="1" ht="24.95" customHeight="1" x14ac:dyDescent="0.2">
      <c r="A50" s="612" t="s">
        <v>192</v>
      </c>
      <c r="B50" s="613"/>
      <c r="C50" s="613"/>
      <c r="D50" s="614"/>
      <c r="E50" s="262">
        <v>13.040525157471352</v>
      </c>
      <c r="F50" s="263">
        <v>34367</v>
      </c>
      <c r="G50" s="264">
        <v>35777</v>
      </c>
      <c r="H50" s="264">
        <v>36325</v>
      </c>
      <c r="I50" s="264">
        <v>33676</v>
      </c>
      <c r="J50" s="265">
        <v>33895</v>
      </c>
      <c r="K50" s="263">
        <v>472</v>
      </c>
      <c r="L50" s="266">
        <v>1.3925357722377931</v>
      </c>
    </row>
    <row r="51" spans="1:12" s="110" customFormat="1" ht="15" customHeight="1" x14ac:dyDescent="0.2">
      <c r="A51" s="120"/>
      <c r="B51" s="119"/>
      <c r="C51" s="258" t="s">
        <v>106</v>
      </c>
      <c r="E51" s="113">
        <v>55.59984869205924</v>
      </c>
      <c r="F51" s="115">
        <v>19108</v>
      </c>
      <c r="G51" s="114">
        <v>19938</v>
      </c>
      <c r="H51" s="114">
        <v>20455</v>
      </c>
      <c r="I51" s="114">
        <v>18901</v>
      </c>
      <c r="J51" s="140">
        <v>18863</v>
      </c>
      <c r="K51" s="114">
        <v>245</v>
      </c>
      <c r="L51" s="116">
        <v>1.2988389969782113</v>
      </c>
    </row>
    <row r="52" spans="1:12" s="110" customFormat="1" ht="15" customHeight="1" x14ac:dyDescent="0.2">
      <c r="A52" s="120"/>
      <c r="B52" s="119"/>
      <c r="C52" s="258" t="s">
        <v>107</v>
      </c>
      <c r="E52" s="113">
        <v>44.40015130794076</v>
      </c>
      <c r="F52" s="115">
        <v>15259</v>
      </c>
      <c r="G52" s="114">
        <v>15839</v>
      </c>
      <c r="H52" s="114">
        <v>15870</v>
      </c>
      <c r="I52" s="114">
        <v>14775</v>
      </c>
      <c r="J52" s="140">
        <v>15032</v>
      </c>
      <c r="K52" s="114">
        <v>227</v>
      </c>
      <c r="L52" s="116">
        <v>1.5101117615753059</v>
      </c>
    </row>
    <row r="53" spans="1:12" s="110" customFormat="1" ht="15" customHeight="1" x14ac:dyDescent="0.2">
      <c r="A53" s="120"/>
      <c r="B53" s="119"/>
      <c r="C53" s="258" t="s">
        <v>187</v>
      </c>
      <c r="D53" s="110" t="s">
        <v>193</v>
      </c>
      <c r="E53" s="113">
        <v>26.924084150493204</v>
      </c>
      <c r="F53" s="115">
        <v>9253</v>
      </c>
      <c r="G53" s="114">
        <v>10635</v>
      </c>
      <c r="H53" s="114">
        <v>11062</v>
      </c>
      <c r="I53" s="114">
        <v>8441</v>
      </c>
      <c r="J53" s="140">
        <v>9076</v>
      </c>
      <c r="K53" s="114">
        <v>177</v>
      </c>
      <c r="L53" s="116">
        <v>1.9501983252534156</v>
      </c>
    </row>
    <row r="54" spans="1:12" s="110" customFormat="1" ht="15" customHeight="1" x14ac:dyDescent="0.2">
      <c r="A54" s="120"/>
      <c r="B54" s="119"/>
      <c r="D54" s="267" t="s">
        <v>194</v>
      </c>
      <c r="E54" s="113">
        <v>58.402680211823196</v>
      </c>
      <c r="F54" s="115">
        <v>5404</v>
      </c>
      <c r="G54" s="114">
        <v>6222</v>
      </c>
      <c r="H54" s="114">
        <v>6603</v>
      </c>
      <c r="I54" s="114">
        <v>5038</v>
      </c>
      <c r="J54" s="140">
        <v>5350</v>
      </c>
      <c r="K54" s="114">
        <v>54</v>
      </c>
      <c r="L54" s="116">
        <v>1.0093457943925233</v>
      </c>
    </row>
    <row r="55" spans="1:12" s="110" customFormat="1" ht="15" customHeight="1" x14ac:dyDescent="0.2">
      <c r="A55" s="120"/>
      <c r="B55" s="119"/>
      <c r="D55" s="267" t="s">
        <v>195</v>
      </c>
      <c r="E55" s="113">
        <v>41.597319788176804</v>
      </c>
      <c r="F55" s="115">
        <v>3849</v>
      </c>
      <c r="G55" s="114">
        <v>4413</v>
      </c>
      <c r="H55" s="114">
        <v>4459</v>
      </c>
      <c r="I55" s="114">
        <v>3403</v>
      </c>
      <c r="J55" s="140">
        <v>3726</v>
      </c>
      <c r="K55" s="114">
        <v>123</v>
      </c>
      <c r="L55" s="116">
        <v>3.3011272141706924</v>
      </c>
    </row>
    <row r="56" spans="1:12" s="110" customFormat="1" ht="15" customHeight="1" x14ac:dyDescent="0.2">
      <c r="A56" s="120"/>
      <c r="B56" s="119" t="s">
        <v>196</v>
      </c>
      <c r="C56" s="258"/>
      <c r="E56" s="113">
        <v>62.788950443955379</v>
      </c>
      <c r="F56" s="115">
        <v>165474</v>
      </c>
      <c r="G56" s="114">
        <v>165309</v>
      </c>
      <c r="H56" s="114">
        <v>166082</v>
      </c>
      <c r="I56" s="114">
        <v>165347</v>
      </c>
      <c r="J56" s="140">
        <v>164489</v>
      </c>
      <c r="K56" s="114">
        <v>985</v>
      </c>
      <c r="L56" s="116">
        <v>0.5988242374870052</v>
      </c>
    </row>
    <row r="57" spans="1:12" s="110" customFormat="1" ht="15" customHeight="1" x14ac:dyDescent="0.2">
      <c r="A57" s="120"/>
      <c r="B57" s="119"/>
      <c r="C57" s="258" t="s">
        <v>106</v>
      </c>
      <c r="E57" s="113">
        <v>50.627288879219698</v>
      </c>
      <c r="F57" s="115">
        <v>83775</v>
      </c>
      <c r="G57" s="114">
        <v>83656</v>
      </c>
      <c r="H57" s="114">
        <v>84408</v>
      </c>
      <c r="I57" s="114">
        <v>84033</v>
      </c>
      <c r="J57" s="140">
        <v>83538</v>
      </c>
      <c r="K57" s="114">
        <v>237</v>
      </c>
      <c r="L57" s="116">
        <v>0.28370322487969546</v>
      </c>
    </row>
    <row r="58" spans="1:12" s="110" customFormat="1" ht="15" customHeight="1" x14ac:dyDescent="0.2">
      <c r="A58" s="120"/>
      <c r="B58" s="119"/>
      <c r="C58" s="258" t="s">
        <v>107</v>
      </c>
      <c r="E58" s="113">
        <v>49.372711120780302</v>
      </c>
      <c r="F58" s="115">
        <v>81699</v>
      </c>
      <c r="G58" s="114">
        <v>81653</v>
      </c>
      <c r="H58" s="114">
        <v>81674</v>
      </c>
      <c r="I58" s="114">
        <v>81314</v>
      </c>
      <c r="J58" s="140">
        <v>80951</v>
      </c>
      <c r="K58" s="114">
        <v>748</v>
      </c>
      <c r="L58" s="116">
        <v>0.92401576262183294</v>
      </c>
    </row>
    <row r="59" spans="1:12" s="110" customFormat="1" ht="15" customHeight="1" x14ac:dyDescent="0.2">
      <c r="A59" s="120"/>
      <c r="B59" s="119"/>
      <c r="C59" s="258" t="s">
        <v>105</v>
      </c>
      <c r="D59" s="110" t="s">
        <v>197</v>
      </c>
      <c r="E59" s="113">
        <v>90.616048442655639</v>
      </c>
      <c r="F59" s="115">
        <v>149946</v>
      </c>
      <c r="G59" s="114">
        <v>149852</v>
      </c>
      <c r="H59" s="114">
        <v>150689</v>
      </c>
      <c r="I59" s="114">
        <v>150109</v>
      </c>
      <c r="J59" s="140">
        <v>149415</v>
      </c>
      <c r="K59" s="114">
        <v>531</v>
      </c>
      <c r="L59" s="116">
        <v>0.35538600542114246</v>
      </c>
    </row>
    <row r="60" spans="1:12" s="110" customFormat="1" ht="15" customHeight="1" x14ac:dyDescent="0.2">
      <c r="A60" s="120"/>
      <c r="B60" s="119"/>
      <c r="C60" s="258"/>
      <c r="D60" s="267" t="s">
        <v>198</v>
      </c>
      <c r="E60" s="113">
        <v>48.491456924492816</v>
      </c>
      <c r="F60" s="115">
        <v>72711</v>
      </c>
      <c r="G60" s="114">
        <v>72616</v>
      </c>
      <c r="H60" s="114">
        <v>73409</v>
      </c>
      <c r="I60" s="114">
        <v>73099</v>
      </c>
      <c r="J60" s="140">
        <v>72683</v>
      </c>
      <c r="K60" s="114">
        <v>28</v>
      </c>
      <c r="L60" s="116">
        <v>3.8523451150888101E-2</v>
      </c>
    </row>
    <row r="61" spans="1:12" s="110" customFormat="1" ht="15" customHeight="1" x14ac:dyDescent="0.2">
      <c r="A61" s="120"/>
      <c r="B61" s="119"/>
      <c r="C61" s="258"/>
      <c r="D61" s="267" t="s">
        <v>199</v>
      </c>
      <c r="E61" s="113">
        <v>51.508543075507184</v>
      </c>
      <c r="F61" s="115">
        <v>77235</v>
      </c>
      <c r="G61" s="114">
        <v>77236</v>
      </c>
      <c r="H61" s="114">
        <v>77280</v>
      </c>
      <c r="I61" s="114">
        <v>77010</v>
      </c>
      <c r="J61" s="140">
        <v>76732</v>
      </c>
      <c r="K61" s="114">
        <v>503</v>
      </c>
      <c r="L61" s="116">
        <v>0.65552833237762598</v>
      </c>
    </row>
    <row r="62" spans="1:12" s="110" customFormat="1" ht="15" customHeight="1" x14ac:dyDescent="0.2">
      <c r="A62" s="120"/>
      <c r="B62" s="119"/>
      <c r="C62" s="258"/>
      <c r="D62" s="258" t="s">
        <v>200</v>
      </c>
      <c r="E62" s="113">
        <v>9.383951557344357</v>
      </c>
      <c r="F62" s="115">
        <v>15528</v>
      </c>
      <c r="G62" s="114">
        <v>15457</v>
      </c>
      <c r="H62" s="114">
        <v>15393</v>
      </c>
      <c r="I62" s="114">
        <v>15238</v>
      </c>
      <c r="J62" s="140">
        <v>15074</v>
      </c>
      <c r="K62" s="114">
        <v>454</v>
      </c>
      <c r="L62" s="116">
        <v>3.0118084118349477</v>
      </c>
    </row>
    <row r="63" spans="1:12" s="110" customFormat="1" ht="15" customHeight="1" x14ac:dyDescent="0.2">
      <c r="A63" s="120"/>
      <c r="B63" s="119"/>
      <c r="C63" s="258"/>
      <c r="D63" s="267" t="s">
        <v>198</v>
      </c>
      <c r="E63" s="113">
        <v>71.251931993817621</v>
      </c>
      <c r="F63" s="115">
        <v>11064</v>
      </c>
      <c r="G63" s="114">
        <v>11040</v>
      </c>
      <c r="H63" s="114">
        <v>10999</v>
      </c>
      <c r="I63" s="114">
        <v>10934</v>
      </c>
      <c r="J63" s="140">
        <v>10855</v>
      </c>
      <c r="K63" s="114">
        <v>209</v>
      </c>
      <c r="L63" s="116">
        <v>1.9253800092123445</v>
      </c>
    </row>
    <row r="64" spans="1:12" s="110" customFormat="1" ht="15" customHeight="1" x14ac:dyDescent="0.2">
      <c r="A64" s="120"/>
      <c r="B64" s="119"/>
      <c r="C64" s="258"/>
      <c r="D64" s="267" t="s">
        <v>199</v>
      </c>
      <c r="E64" s="113">
        <v>28.748068006182379</v>
      </c>
      <c r="F64" s="115">
        <v>4464</v>
      </c>
      <c r="G64" s="114">
        <v>4417</v>
      </c>
      <c r="H64" s="114">
        <v>4394</v>
      </c>
      <c r="I64" s="114">
        <v>4304</v>
      </c>
      <c r="J64" s="140">
        <v>4219</v>
      </c>
      <c r="K64" s="114">
        <v>245</v>
      </c>
      <c r="L64" s="116">
        <v>5.8070632851386588</v>
      </c>
    </row>
    <row r="65" spans="1:12" s="110" customFormat="1" ht="15" customHeight="1" x14ac:dyDescent="0.2">
      <c r="A65" s="120"/>
      <c r="B65" s="119" t="s">
        <v>201</v>
      </c>
      <c r="C65" s="258"/>
      <c r="E65" s="113">
        <v>15.067541929118919</v>
      </c>
      <c r="F65" s="115">
        <v>39709</v>
      </c>
      <c r="G65" s="114">
        <v>39415</v>
      </c>
      <c r="H65" s="114">
        <v>38650</v>
      </c>
      <c r="I65" s="114">
        <v>38389</v>
      </c>
      <c r="J65" s="140">
        <v>37670</v>
      </c>
      <c r="K65" s="114">
        <v>2039</v>
      </c>
      <c r="L65" s="116">
        <v>5.4127953278470935</v>
      </c>
    </row>
    <row r="66" spans="1:12" s="110" customFormat="1" ht="15" customHeight="1" x14ac:dyDescent="0.2">
      <c r="A66" s="120"/>
      <c r="B66" s="119"/>
      <c r="C66" s="258" t="s">
        <v>106</v>
      </c>
      <c r="E66" s="113">
        <v>53.952504470019392</v>
      </c>
      <c r="F66" s="115">
        <v>21424</v>
      </c>
      <c r="G66" s="114">
        <v>21362</v>
      </c>
      <c r="H66" s="114">
        <v>20996</v>
      </c>
      <c r="I66" s="114">
        <v>20866</v>
      </c>
      <c r="J66" s="140">
        <v>20573</v>
      </c>
      <c r="K66" s="114">
        <v>851</v>
      </c>
      <c r="L66" s="116">
        <v>4.1364895737131189</v>
      </c>
    </row>
    <row r="67" spans="1:12" s="110" customFormat="1" ht="15" customHeight="1" x14ac:dyDescent="0.2">
      <c r="A67" s="120"/>
      <c r="B67" s="119"/>
      <c r="C67" s="258" t="s">
        <v>107</v>
      </c>
      <c r="E67" s="113">
        <v>46.047495529980608</v>
      </c>
      <c r="F67" s="115">
        <v>18285</v>
      </c>
      <c r="G67" s="114">
        <v>18053</v>
      </c>
      <c r="H67" s="114">
        <v>17654</v>
      </c>
      <c r="I67" s="114">
        <v>17523</v>
      </c>
      <c r="J67" s="140">
        <v>17097</v>
      </c>
      <c r="K67" s="114">
        <v>1188</v>
      </c>
      <c r="L67" s="116">
        <v>6.9485874714862259</v>
      </c>
    </row>
    <row r="68" spans="1:12" s="110" customFormat="1" ht="15" customHeight="1" x14ac:dyDescent="0.2">
      <c r="A68" s="120"/>
      <c r="B68" s="119"/>
      <c r="C68" s="258" t="s">
        <v>105</v>
      </c>
      <c r="D68" s="110" t="s">
        <v>202</v>
      </c>
      <c r="E68" s="113">
        <v>21.040570147825431</v>
      </c>
      <c r="F68" s="115">
        <v>8355</v>
      </c>
      <c r="G68" s="114">
        <v>8253</v>
      </c>
      <c r="H68" s="114">
        <v>7866</v>
      </c>
      <c r="I68" s="114">
        <v>7657</v>
      </c>
      <c r="J68" s="140">
        <v>7270</v>
      </c>
      <c r="K68" s="114">
        <v>1085</v>
      </c>
      <c r="L68" s="116">
        <v>14.924346629986244</v>
      </c>
    </row>
    <row r="69" spans="1:12" s="110" customFormat="1" ht="15" customHeight="1" x14ac:dyDescent="0.2">
      <c r="A69" s="120"/>
      <c r="B69" s="119"/>
      <c r="C69" s="258"/>
      <c r="D69" s="267" t="s">
        <v>198</v>
      </c>
      <c r="E69" s="113">
        <v>49.371633752244165</v>
      </c>
      <c r="F69" s="115">
        <v>4125</v>
      </c>
      <c r="G69" s="114">
        <v>4115</v>
      </c>
      <c r="H69" s="114">
        <v>3914</v>
      </c>
      <c r="I69" s="114">
        <v>3800</v>
      </c>
      <c r="J69" s="140">
        <v>3627</v>
      </c>
      <c r="K69" s="114">
        <v>498</v>
      </c>
      <c r="L69" s="116">
        <v>13.730355665839538</v>
      </c>
    </row>
    <row r="70" spans="1:12" s="110" customFormat="1" ht="15" customHeight="1" x14ac:dyDescent="0.2">
      <c r="A70" s="120"/>
      <c r="B70" s="119"/>
      <c r="C70" s="258"/>
      <c r="D70" s="267" t="s">
        <v>199</v>
      </c>
      <c r="E70" s="113">
        <v>50.628366247755835</v>
      </c>
      <c r="F70" s="115">
        <v>4230</v>
      </c>
      <c r="G70" s="114">
        <v>4138</v>
      </c>
      <c r="H70" s="114">
        <v>3952</v>
      </c>
      <c r="I70" s="114">
        <v>3857</v>
      </c>
      <c r="J70" s="140">
        <v>3643</v>
      </c>
      <c r="K70" s="114">
        <v>587</v>
      </c>
      <c r="L70" s="116">
        <v>16.113093604172384</v>
      </c>
    </row>
    <row r="71" spans="1:12" s="110" customFormat="1" ht="15" customHeight="1" x14ac:dyDescent="0.2">
      <c r="A71" s="120"/>
      <c r="B71" s="119"/>
      <c r="C71" s="258"/>
      <c r="D71" s="110" t="s">
        <v>203</v>
      </c>
      <c r="E71" s="113">
        <v>71.92072326172908</v>
      </c>
      <c r="F71" s="115">
        <v>28559</v>
      </c>
      <c r="G71" s="114">
        <v>28406</v>
      </c>
      <c r="H71" s="114">
        <v>28125</v>
      </c>
      <c r="I71" s="114">
        <v>28115</v>
      </c>
      <c r="J71" s="140">
        <v>27829</v>
      </c>
      <c r="K71" s="114">
        <v>730</v>
      </c>
      <c r="L71" s="116">
        <v>2.6231628876352007</v>
      </c>
    </row>
    <row r="72" spans="1:12" s="110" customFormat="1" ht="15" customHeight="1" x14ac:dyDescent="0.2">
      <c r="A72" s="120"/>
      <c r="B72" s="119"/>
      <c r="C72" s="258"/>
      <c r="D72" s="267" t="s">
        <v>198</v>
      </c>
      <c r="E72" s="113">
        <v>54.865366434398965</v>
      </c>
      <c r="F72" s="115">
        <v>15669</v>
      </c>
      <c r="G72" s="114">
        <v>15630</v>
      </c>
      <c r="H72" s="114">
        <v>15516</v>
      </c>
      <c r="I72" s="114">
        <v>15524</v>
      </c>
      <c r="J72" s="140">
        <v>15426</v>
      </c>
      <c r="K72" s="114">
        <v>243</v>
      </c>
      <c r="L72" s="116">
        <v>1.5752625437572929</v>
      </c>
    </row>
    <row r="73" spans="1:12" s="110" customFormat="1" ht="15" customHeight="1" x14ac:dyDescent="0.2">
      <c r="A73" s="120"/>
      <c r="B73" s="119"/>
      <c r="C73" s="258"/>
      <c r="D73" s="267" t="s">
        <v>199</v>
      </c>
      <c r="E73" s="113">
        <v>45.134633565601035</v>
      </c>
      <c r="F73" s="115">
        <v>12890</v>
      </c>
      <c r="G73" s="114">
        <v>12776</v>
      </c>
      <c r="H73" s="114">
        <v>12609</v>
      </c>
      <c r="I73" s="114">
        <v>12591</v>
      </c>
      <c r="J73" s="140">
        <v>12403</v>
      </c>
      <c r="K73" s="114">
        <v>487</v>
      </c>
      <c r="L73" s="116">
        <v>3.926469402563896</v>
      </c>
    </row>
    <row r="74" spans="1:12" s="110" customFormat="1" ht="15" customHeight="1" x14ac:dyDescent="0.2">
      <c r="A74" s="120"/>
      <c r="B74" s="119"/>
      <c r="C74" s="258"/>
      <c r="D74" s="110" t="s">
        <v>204</v>
      </c>
      <c r="E74" s="113">
        <v>7.0387065904454911</v>
      </c>
      <c r="F74" s="115">
        <v>2795</v>
      </c>
      <c r="G74" s="114">
        <v>2756</v>
      </c>
      <c r="H74" s="114">
        <v>2659</v>
      </c>
      <c r="I74" s="114">
        <v>2617</v>
      </c>
      <c r="J74" s="140">
        <v>2571</v>
      </c>
      <c r="K74" s="114">
        <v>224</v>
      </c>
      <c r="L74" s="116">
        <v>8.7125632049786077</v>
      </c>
    </row>
    <row r="75" spans="1:12" s="110" customFormat="1" ht="15" customHeight="1" x14ac:dyDescent="0.2">
      <c r="A75" s="120"/>
      <c r="B75" s="119"/>
      <c r="C75" s="258"/>
      <c r="D75" s="267" t="s">
        <v>198</v>
      </c>
      <c r="E75" s="113">
        <v>58.318425760286225</v>
      </c>
      <c r="F75" s="115">
        <v>1630</v>
      </c>
      <c r="G75" s="114">
        <v>1617</v>
      </c>
      <c r="H75" s="114">
        <v>1566</v>
      </c>
      <c r="I75" s="114">
        <v>1542</v>
      </c>
      <c r="J75" s="140">
        <v>1520</v>
      </c>
      <c r="K75" s="114">
        <v>110</v>
      </c>
      <c r="L75" s="116">
        <v>7.2368421052631575</v>
      </c>
    </row>
    <row r="76" spans="1:12" s="110" customFormat="1" ht="15" customHeight="1" x14ac:dyDescent="0.2">
      <c r="A76" s="120"/>
      <c r="B76" s="119"/>
      <c r="C76" s="258"/>
      <c r="D76" s="267" t="s">
        <v>199</v>
      </c>
      <c r="E76" s="113">
        <v>41.681574239713775</v>
      </c>
      <c r="F76" s="115">
        <v>1165</v>
      </c>
      <c r="G76" s="114">
        <v>1139</v>
      </c>
      <c r="H76" s="114">
        <v>1093</v>
      </c>
      <c r="I76" s="114">
        <v>1075</v>
      </c>
      <c r="J76" s="140">
        <v>1051</v>
      </c>
      <c r="K76" s="114">
        <v>114</v>
      </c>
      <c r="L76" s="116">
        <v>10.846812559467175</v>
      </c>
    </row>
    <row r="77" spans="1:12" s="110" customFormat="1" ht="15" customHeight="1" x14ac:dyDescent="0.2">
      <c r="A77" s="533"/>
      <c r="B77" s="119" t="s">
        <v>205</v>
      </c>
      <c r="C77" s="268"/>
      <c r="D77" s="182"/>
      <c r="E77" s="113">
        <v>9.1029824694543517</v>
      </c>
      <c r="F77" s="115">
        <v>23990</v>
      </c>
      <c r="G77" s="114">
        <v>24093</v>
      </c>
      <c r="H77" s="114">
        <v>24764</v>
      </c>
      <c r="I77" s="114">
        <v>24716</v>
      </c>
      <c r="J77" s="140">
        <v>24910</v>
      </c>
      <c r="K77" s="114">
        <v>-920</v>
      </c>
      <c r="L77" s="116">
        <v>-3.6932958651144121</v>
      </c>
    </row>
    <row r="78" spans="1:12" s="110" customFormat="1" ht="15" customHeight="1" x14ac:dyDescent="0.2">
      <c r="A78" s="120"/>
      <c r="B78" s="119"/>
      <c r="C78" s="268" t="s">
        <v>106</v>
      </c>
      <c r="D78" s="182"/>
      <c r="E78" s="113">
        <v>60.362651104626927</v>
      </c>
      <c r="F78" s="115">
        <v>14481</v>
      </c>
      <c r="G78" s="114">
        <v>14384</v>
      </c>
      <c r="H78" s="114">
        <v>14944</v>
      </c>
      <c r="I78" s="114">
        <v>14870</v>
      </c>
      <c r="J78" s="140">
        <v>14919</v>
      </c>
      <c r="K78" s="114">
        <v>-438</v>
      </c>
      <c r="L78" s="116">
        <v>-2.9358536094912528</v>
      </c>
    </row>
    <row r="79" spans="1:12" s="110" customFormat="1" ht="15" customHeight="1" x14ac:dyDescent="0.2">
      <c r="A79" s="123"/>
      <c r="B79" s="124"/>
      <c r="C79" s="260" t="s">
        <v>107</v>
      </c>
      <c r="D79" s="261"/>
      <c r="E79" s="125">
        <v>39.637348895373073</v>
      </c>
      <c r="F79" s="143">
        <v>9509</v>
      </c>
      <c r="G79" s="144">
        <v>9709</v>
      </c>
      <c r="H79" s="144">
        <v>9820</v>
      </c>
      <c r="I79" s="144">
        <v>9846</v>
      </c>
      <c r="J79" s="145">
        <v>9991</v>
      </c>
      <c r="K79" s="144">
        <v>-482</v>
      </c>
      <c r="L79" s="146">
        <v>-4.8243419077169456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263540</v>
      </c>
      <c r="E11" s="114">
        <v>264594</v>
      </c>
      <c r="F11" s="114">
        <v>265821</v>
      </c>
      <c r="G11" s="114">
        <v>262128</v>
      </c>
      <c r="H11" s="140">
        <v>260964</v>
      </c>
      <c r="I11" s="115">
        <v>2576</v>
      </c>
      <c r="J11" s="116">
        <v>0.98710933308808879</v>
      </c>
    </row>
    <row r="12" spans="1:15" s="110" customFormat="1" ht="24.95" customHeight="1" x14ac:dyDescent="0.2">
      <c r="A12" s="193" t="s">
        <v>132</v>
      </c>
      <c r="B12" s="194" t="s">
        <v>133</v>
      </c>
      <c r="C12" s="113">
        <v>0.41891174015329741</v>
      </c>
      <c r="D12" s="115">
        <v>1104</v>
      </c>
      <c r="E12" s="114">
        <v>1053</v>
      </c>
      <c r="F12" s="114">
        <v>1176</v>
      </c>
      <c r="G12" s="114">
        <v>1205</v>
      </c>
      <c r="H12" s="140">
        <v>1119</v>
      </c>
      <c r="I12" s="115">
        <v>-15</v>
      </c>
      <c r="J12" s="116">
        <v>-1.3404825737265416</v>
      </c>
    </row>
    <row r="13" spans="1:15" s="110" customFormat="1" ht="24.95" customHeight="1" x14ac:dyDescent="0.2">
      <c r="A13" s="193" t="s">
        <v>134</v>
      </c>
      <c r="B13" s="199" t="s">
        <v>214</v>
      </c>
      <c r="C13" s="113">
        <v>1.4244516961372087</v>
      </c>
      <c r="D13" s="115">
        <v>3754</v>
      </c>
      <c r="E13" s="114">
        <v>3779</v>
      </c>
      <c r="F13" s="114">
        <v>3772</v>
      </c>
      <c r="G13" s="114">
        <v>3685</v>
      </c>
      <c r="H13" s="140">
        <v>3680</v>
      </c>
      <c r="I13" s="115">
        <v>74</v>
      </c>
      <c r="J13" s="116">
        <v>2.0108695652173911</v>
      </c>
    </row>
    <row r="14" spans="1:15" s="287" customFormat="1" ht="24" customHeight="1" x14ac:dyDescent="0.2">
      <c r="A14" s="193" t="s">
        <v>215</v>
      </c>
      <c r="B14" s="199" t="s">
        <v>137</v>
      </c>
      <c r="C14" s="113">
        <v>22.944524550352888</v>
      </c>
      <c r="D14" s="115">
        <v>60468</v>
      </c>
      <c r="E14" s="114">
        <v>60958</v>
      </c>
      <c r="F14" s="114">
        <v>61605</v>
      </c>
      <c r="G14" s="114">
        <v>61064</v>
      </c>
      <c r="H14" s="140">
        <v>61252</v>
      </c>
      <c r="I14" s="115">
        <v>-784</v>
      </c>
      <c r="J14" s="116">
        <v>-1.2799582054463527</v>
      </c>
      <c r="K14" s="110"/>
      <c r="L14" s="110"/>
      <c r="M14" s="110"/>
      <c r="N14" s="110"/>
      <c r="O14" s="110"/>
    </row>
    <row r="15" spans="1:15" s="110" customFormat="1" ht="24.75" customHeight="1" x14ac:dyDescent="0.2">
      <c r="A15" s="193" t="s">
        <v>216</v>
      </c>
      <c r="B15" s="199" t="s">
        <v>217</v>
      </c>
      <c r="C15" s="113">
        <v>4.3071260529710864</v>
      </c>
      <c r="D15" s="115">
        <v>11351</v>
      </c>
      <c r="E15" s="114">
        <v>11444</v>
      </c>
      <c r="F15" s="114">
        <v>11472</v>
      </c>
      <c r="G15" s="114">
        <v>11366</v>
      </c>
      <c r="H15" s="140">
        <v>11401</v>
      </c>
      <c r="I15" s="115">
        <v>-50</v>
      </c>
      <c r="J15" s="116">
        <v>-0.43855802122620824</v>
      </c>
    </row>
    <row r="16" spans="1:15" s="287" customFormat="1" ht="24.95" customHeight="1" x14ac:dyDescent="0.2">
      <c r="A16" s="193" t="s">
        <v>218</v>
      </c>
      <c r="B16" s="199" t="s">
        <v>141</v>
      </c>
      <c r="C16" s="113">
        <v>15.13318661303787</v>
      </c>
      <c r="D16" s="115">
        <v>39882</v>
      </c>
      <c r="E16" s="114">
        <v>40093</v>
      </c>
      <c r="F16" s="114">
        <v>40622</v>
      </c>
      <c r="G16" s="114">
        <v>40302</v>
      </c>
      <c r="H16" s="140">
        <v>40618</v>
      </c>
      <c r="I16" s="115">
        <v>-736</v>
      </c>
      <c r="J16" s="116">
        <v>-1.812004530011325</v>
      </c>
      <c r="K16" s="110"/>
      <c r="L16" s="110"/>
      <c r="M16" s="110"/>
      <c r="N16" s="110"/>
      <c r="O16" s="110"/>
    </row>
    <row r="17" spans="1:15" s="110" customFormat="1" ht="24.95" customHeight="1" x14ac:dyDescent="0.2">
      <c r="A17" s="193" t="s">
        <v>219</v>
      </c>
      <c r="B17" s="199" t="s">
        <v>220</v>
      </c>
      <c r="C17" s="113">
        <v>3.5042118843439325</v>
      </c>
      <c r="D17" s="115">
        <v>9235</v>
      </c>
      <c r="E17" s="114">
        <v>9421</v>
      </c>
      <c r="F17" s="114">
        <v>9511</v>
      </c>
      <c r="G17" s="114">
        <v>9396</v>
      </c>
      <c r="H17" s="140">
        <v>9233</v>
      </c>
      <c r="I17" s="115">
        <v>2</v>
      </c>
      <c r="J17" s="116">
        <v>2.1661431820643343E-2</v>
      </c>
    </row>
    <row r="18" spans="1:15" s="287" customFormat="1" ht="24.95" customHeight="1" x14ac:dyDescent="0.2">
      <c r="A18" s="201" t="s">
        <v>144</v>
      </c>
      <c r="B18" s="202" t="s">
        <v>145</v>
      </c>
      <c r="C18" s="113">
        <v>5.8382029293465889</v>
      </c>
      <c r="D18" s="115">
        <v>15386</v>
      </c>
      <c r="E18" s="114">
        <v>14959</v>
      </c>
      <c r="F18" s="114">
        <v>15506</v>
      </c>
      <c r="G18" s="114">
        <v>15136</v>
      </c>
      <c r="H18" s="140">
        <v>14753</v>
      </c>
      <c r="I18" s="115">
        <v>633</v>
      </c>
      <c r="J18" s="116">
        <v>4.290652748593506</v>
      </c>
      <c r="K18" s="110"/>
      <c r="L18" s="110"/>
      <c r="M18" s="110"/>
      <c r="N18" s="110"/>
      <c r="O18" s="110"/>
    </row>
    <row r="19" spans="1:15" s="110" customFormat="1" ht="24.95" customHeight="1" x14ac:dyDescent="0.2">
      <c r="A19" s="193" t="s">
        <v>146</v>
      </c>
      <c r="B19" s="199" t="s">
        <v>147</v>
      </c>
      <c r="C19" s="113">
        <v>14.039614479775366</v>
      </c>
      <c r="D19" s="115">
        <v>37000</v>
      </c>
      <c r="E19" s="114">
        <v>37547</v>
      </c>
      <c r="F19" s="114">
        <v>37331</v>
      </c>
      <c r="G19" s="114">
        <v>36611</v>
      </c>
      <c r="H19" s="140">
        <v>36601</v>
      </c>
      <c r="I19" s="115">
        <v>399</v>
      </c>
      <c r="J19" s="116">
        <v>1.0901341493401819</v>
      </c>
    </row>
    <row r="20" spans="1:15" s="287" customFormat="1" ht="24.95" customHeight="1" x14ac:dyDescent="0.2">
      <c r="A20" s="193" t="s">
        <v>148</v>
      </c>
      <c r="B20" s="199" t="s">
        <v>149</v>
      </c>
      <c r="C20" s="113">
        <v>6.2605297108598315</v>
      </c>
      <c r="D20" s="115">
        <v>16499</v>
      </c>
      <c r="E20" s="114">
        <v>16657</v>
      </c>
      <c r="F20" s="114">
        <v>16597</v>
      </c>
      <c r="G20" s="114">
        <v>16478</v>
      </c>
      <c r="H20" s="140">
        <v>16449</v>
      </c>
      <c r="I20" s="115">
        <v>50</v>
      </c>
      <c r="J20" s="116">
        <v>0.30396984619125783</v>
      </c>
      <c r="K20" s="110"/>
      <c r="L20" s="110"/>
      <c r="M20" s="110"/>
      <c r="N20" s="110"/>
      <c r="O20" s="110"/>
    </row>
    <row r="21" spans="1:15" s="110" customFormat="1" ht="24.95" customHeight="1" x14ac:dyDescent="0.2">
      <c r="A21" s="201" t="s">
        <v>150</v>
      </c>
      <c r="B21" s="202" t="s">
        <v>151</v>
      </c>
      <c r="C21" s="113">
        <v>2.6212339682780601</v>
      </c>
      <c r="D21" s="115">
        <v>6908</v>
      </c>
      <c r="E21" s="114">
        <v>7044</v>
      </c>
      <c r="F21" s="114">
        <v>7123</v>
      </c>
      <c r="G21" s="114">
        <v>7086</v>
      </c>
      <c r="H21" s="140">
        <v>6983</v>
      </c>
      <c r="I21" s="115">
        <v>-75</v>
      </c>
      <c r="J21" s="116">
        <v>-1.0740369468709723</v>
      </c>
    </row>
    <row r="22" spans="1:15" s="110" customFormat="1" ht="24.95" customHeight="1" x14ac:dyDescent="0.2">
      <c r="A22" s="201" t="s">
        <v>152</v>
      </c>
      <c r="B22" s="199" t="s">
        <v>153</v>
      </c>
      <c r="C22" s="113">
        <v>3.081126204750702</v>
      </c>
      <c r="D22" s="115">
        <v>8120</v>
      </c>
      <c r="E22" s="114">
        <v>8063</v>
      </c>
      <c r="F22" s="114">
        <v>7954</v>
      </c>
      <c r="G22" s="114">
        <v>7784</v>
      </c>
      <c r="H22" s="140">
        <v>7870</v>
      </c>
      <c r="I22" s="115">
        <v>250</v>
      </c>
      <c r="J22" s="116">
        <v>3.1766200762388817</v>
      </c>
    </row>
    <row r="23" spans="1:15" s="110" customFormat="1" ht="24.95" customHeight="1" x14ac:dyDescent="0.2">
      <c r="A23" s="193" t="s">
        <v>154</v>
      </c>
      <c r="B23" s="199" t="s">
        <v>155</v>
      </c>
      <c r="C23" s="113">
        <v>2.3673825605221217</v>
      </c>
      <c r="D23" s="115">
        <v>6239</v>
      </c>
      <c r="E23" s="114">
        <v>6323</v>
      </c>
      <c r="F23" s="114">
        <v>6461</v>
      </c>
      <c r="G23" s="114">
        <v>6428</v>
      </c>
      <c r="H23" s="140">
        <v>6454</v>
      </c>
      <c r="I23" s="115">
        <v>-215</v>
      </c>
      <c r="J23" s="116">
        <v>-3.3312674310505113</v>
      </c>
    </row>
    <row r="24" spans="1:15" s="110" customFormat="1" ht="24.95" customHeight="1" x14ac:dyDescent="0.2">
      <c r="A24" s="193" t="s">
        <v>156</v>
      </c>
      <c r="B24" s="199" t="s">
        <v>221</v>
      </c>
      <c r="C24" s="113">
        <v>6.7314259694922969</v>
      </c>
      <c r="D24" s="115">
        <v>17740</v>
      </c>
      <c r="E24" s="114">
        <v>17886</v>
      </c>
      <c r="F24" s="114">
        <v>17752</v>
      </c>
      <c r="G24" s="114">
        <v>17536</v>
      </c>
      <c r="H24" s="140">
        <v>17359</v>
      </c>
      <c r="I24" s="115">
        <v>381</v>
      </c>
      <c r="J24" s="116">
        <v>2.1948268909499395</v>
      </c>
    </row>
    <row r="25" spans="1:15" s="110" customFormat="1" ht="24.95" customHeight="1" x14ac:dyDescent="0.2">
      <c r="A25" s="193" t="s">
        <v>222</v>
      </c>
      <c r="B25" s="204" t="s">
        <v>159</v>
      </c>
      <c r="C25" s="113">
        <v>3.6013508385823783</v>
      </c>
      <c r="D25" s="115">
        <v>9491</v>
      </c>
      <c r="E25" s="114">
        <v>9338</v>
      </c>
      <c r="F25" s="114">
        <v>9635</v>
      </c>
      <c r="G25" s="114">
        <v>9424</v>
      </c>
      <c r="H25" s="140">
        <v>9369</v>
      </c>
      <c r="I25" s="115">
        <v>122</v>
      </c>
      <c r="J25" s="116">
        <v>1.3021667200341551</v>
      </c>
    </row>
    <row r="26" spans="1:15" s="110" customFormat="1" ht="24.95" customHeight="1" x14ac:dyDescent="0.2">
      <c r="A26" s="201">
        <v>782.78300000000002</v>
      </c>
      <c r="B26" s="203" t="s">
        <v>160</v>
      </c>
      <c r="C26" s="113">
        <v>2.580253471958716</v>
      </c>
      <c r="D26" s="115">
        <v>6800</v>
      </c>
      <c r="E26" s="114">
        <v>7020</v>
      </c>
      <c r="F26" s="114">
        <v>7771</v>
      </c>
      <c r="G26" s="114">
        <v>7687</v>
      </c>
      <c r="H26" s="140">
        <v>7619</v>
      </c>
      <c r="I26" s="115">
        <v>-819</v>
      </c>
      <c r="J26" s="116">
        <v>-10.749442184013651</v>
      </c>
    </row>
    <row r="27" spans="1:15" s="110" customFormat="1" ht="24.95" customHeight="1" x14ac:dyDescent="0.2">
      <c r="A27" s="193" t="s">
        <v>161</v>
      </c>
      <c r="B27" s="199" t="s">
        <v>223</v>
      </c>
      <c r="C27" s="113">
        <v>5.1684753737573041</v>
      </c>
      <c r="D27" s="115">
        <v>13621</v>
      </c>
      <c r="E27" s="114">
        <v>13566</v>
      </c>
      <c r="F27" s="114">
        <v>13557</v>
      </c>
      <c r="G27" s="114">
        <v>13194</v>
      </c>
      <c r="H27" s="140">
        <v>12960</v>
      </c>
      <c r="I27" s="115">
        <v>661</v>
      </c>
      <c r="J27" s="116">
        <v>5.1003086419753085</v>
      </c>
    </row>
    <row r="28" spans="1:15" s="110" customFormat="1" ht="24.95" customHeight="1" x14ac:dyDescent="0.2">
      <c r="A28" s="193" t="s">
        <v>163</v>
      </c>
      <c r="B28" s="199" t="s">
        <v>164</v>
      </c>
      <c r="C28" s="113">
        <v>4.5074751460878808</v>
      </c>
      <c r="D28" s="115">
        <v>11879</v>
      </c>
      <c r="E28" s="114">
        <v>11897</v>
      </c>
      <c r="F28" s="114">
        <v>11598</v>
      </c>
      <c r="G28" s="114">
        <v>11542</v>
      </c>
      <c r="H28" s="140">
        <v>11424</v>
      </c>
      <c r="I28" s="115">
        <v>455</v>
      </c>
      <c r="J28" s="116">
        <v>3.982843137254902</v>
      </c>
    </row>
    <row r="29" spans="1:15" s="110" customFormat="1" ht="24.95" customHeight="1" x14ac:dyDescent="0.2">
      <c r="A29" s="193">
        <v>86</v>
      </c>
      <c r="B29" s="199" t="s">
        <v>165</v>
      </c>
      <c r="C29" s="113">
        <v>8.5205281930636723</v>
      </c>
      <c r="D29" s="115">
        <v>22455</v>
      </c>
      <c r="E29" s="114">
        <v>22328</v>
      </c>
      <c r="F29" s="114">
        <v>22059</v>
      </c>
      <c r="G29" s="114">
        <v>21704</v>
      </c>
      <c r="H29" s="140">
        <v>21694</v>
      </c>
      <c r="I29" s="115">
        <v>761</v>
      </c>
      <c r="J29" s="116">
        <v>3.5078823637872221</v>
      </c>
    </row>
    <row r="30" spans="1:15" s="110" customFormat="1" ht="24.95" customHeight="1" x14ac:dyDescent="0.2">
      <c r="A30" s="193">
        <v>87.88</v>
      </c>
      <c r="B30" s="204" t="s">
        <v>166</v>
      </c>
      <c r="C30" s="113">
        <v>5.6014267283903774</v>
      </c>
      <c r="D30" s="115">
        <v>14762</v>
      </c>
      <c r="E30" s="114">
        <v>14812</v>
      </c>
      <c r="F30" s="114">
        <v>14556</v>
      </c>
      <c r="G30" s="114">
        <v>14379</v>
      </c>
      <c r="H30" s="140">
        <v>14253</v>
      </c>
      <c r="I30" s="115">
        <v>509</v>
      </c>
      <c r="J30" s="116">
        <v>3.5711779976145372</v>
      </c>
    </row>
    <row r="31" spans="1:15" s="110" customFormat="1" ht="24.95" customHeight="1" x14ac:dyDescent="0.2">
      <c r="A31" s="193" t="s">
        <v>167</v>
      </c>
      <c r="B31" s="199" t="s">
        <v>168</v>
      </c>
      <c r="C31" s="113">
        <v>4.2927069894513163</v>
      </c>
      <c r="D31" s="115">
        <v>11313</v>
      </c>
      <c r="E31" s="114">
        <v>11363</v>
      </c>
      <c r="F31" s="114">
        <v>11366</v>
      </c>
      <c r="G31" s="114">
        <v>11184</v>
      </c>
      <c r="H31" s="140">
        <v>11123</v>
      </c>
      <c r="I31" s="115">
        <v>190</v>
      </c>
      <c r="J31" s="116">
        <v>1.7081722556864156</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0.41891174015329741</v>
      </c>
      <c r="D34" s="115">
        <v>1104</v>
      </c>
      <c r="E34" s="114">
        <v>1053</v>
      </c>
      <c r="F34" s="114">
        <v>1176</v>
      </c>
      <c r="G34" s="114">
        <v>1205</v>
      </c>
      <c r="H34" s="140">
        <v>1119</v>
      </c>
      <c r="I34" s="115">
        <v>-15</v>
      </c>
      <c r="J34" s="116">
        <v>-1.3404825737265416</v>
      </c>
    </row>
    <row r="35" spans="1:10" s="110" customFormat="1" ht="24.95" customHeight="1" x14ac:dyDescent="0.2">
      <c r="A35" s="292" t="s">
        <v>171</v>
      </c>
      <c r="B35" s="293" t="s">
        <v>172</v>
      </c>
      <c r="C35" s="113">
        <v>30.207179175836686</v>
      </c>
      <c r="D35" s="115">
        <v>79608</v>
      </c>
      <c r="E35" s="114">
        <v>79696</v>
      </c>
      <c r="F35" s="114">
        <v>80883</v>
      </c>
      <c r="G35" s="114">
        <v>79885</v>
      </c>
      <c r="H35" s="140">
        <v>79685</v>
      </c>
      <c r="I35" s="115">
        <v>-77</v>
      </c>
      <c r="J35" s="116">
        <v>-9.6630482524941955E-2</v>
      </c>
    </row>
    <row r="36" spans="1:10" s="110" customFormat="1" ht="24.95" customHeight="1" x14ac:dyDescent="0.2">
      <c r="A36" s="294" t="s">
        <v>173</v>
      </c>
      <c r="B36" s="295" t="s">
        <v>174</v>
      </c>
      <c r="C36" s="125">
        <v>69.373529634970026</v>
      </c>
      <c r="D36" s="143">
        <v>182827</v>
      </c>
      <c r="E36" s="144">
        <v>183844</v>
      </c>
      <c r="F36" s="144">
        <v>183760</v>
      </c>
      <c r="G36" s="144">
        <v>181037</v>
      </c>
      <c r="H36" s="145">
        <v>180158</v>
      </c>
      <c r="I36" s="143">
        <v>2669</v>
      </c>
      <c r="J36" s="146">
        <v>1.4814773698642303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2020-09-28T08:58:46Z</dcterms:created>
  <dcterms:modified xsi:type="dcterms:W3CDTF">2020-09-28T10:34:40Z</dcterms:modified>
</cp:coreProperties>
</file>