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C43" i="24"/>
  <c r="I43" i="24" s="1"/>
  <c r="B43" i="24"/>
  <c r="D43" i="24" s="1"/>
  <c r="K42" i="24"/>
  <c r="I42" i="24"/>
  <c r="D42" i="24"/>
  <c r="C42" i="24"/>
  <c r="M42" i="24" s="1"/>
  <c r="B42" i="24"/>
  <c r="J42" i="24" s="1"/>
  <c r="M41" i="24"/>
  <c r="K41" i="24"/>
  <c r="H41" i="24"/>
  <c r="G41" i="24"/>
  <c r="F41" i="24"/>
  <c r="E41" i="24"/>
  <c r="C41" i="24"/>
  <c r="I41" i="24" s="1"/>
  <c r="B41" i="24"/>
  <c r="D41" i="24" s="1"/>
  <c r="K40" i="24"/>
  <c r="I40" i="24"/>
  <c r="D40" i="24"/>
  <c r="C40" i="24"/>
  <c r="M40" i="24" s="1"/>
  <c r="B40" i="24"/>
  <c r="J40" i="24" s="1"/>
  <c r="M36" i="24"/>
  <c r="L36" i="24"/>
  <c r="K36" i="24"/>
  <c r="J36" i="24"/>
  <c r="I36" i="24"/>
  <c r="H36" i="24"/>
  <c r="G36" i="24"/>
  <c r="F36" i="24"/>
  <c r="E36" i="24"/>
  <c r="D36" i="24"/>
  <c r="L57" i="15"/>
  <c r="K57" i="15"/>
  <c r="C38" i="24"/>
  <c r="C37" i="24"/>
  <c r="G37" i="24" s="1"/>
  <c r="C35" i="24"/>
  <c r="C34" i="24"/>
  <c r="I34" i="24" s="1"/>
  <c r="C33" i="24"/>
  <c r="C32" i="24"/>
  <c r="C31" i="24"/>
  <c r="C30" i="24"/>
  <c r="I30" i="24" s="1"/>
  <c r="C29" i="24"/>
  <c r="C28" i="24"/>
  <c r="I28" i="24" s="1"/>
  <c r="C27" i="24"/>
  <c r="C26" i="24"/>
  <c r="I26" i="24" s="1"/>
  <c r="C25" i="24"/>
  <c r="C24" i="24"/>
  <c r="C23" i="24"/>
  <c r="C22" i="24"/>
  <c r="I22" i="24" s="1"/>
  <c r="C21" i="24"/>
  <c r="C20" i="24"/>
  <c r="I20" i="24" s="1"/>
  <c r="C19" i="24"/>
  <c r="C18" i="24"/>
  <c r="I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30" i="24" l="1"/>
  <c r="J30" i="24"/>
  <c r="H30" i="24"/>
  <c r="F30" i="24"/>
  <c r="D30" i="24"/>
  <c r="K8" i="24"/>
  <c r="J8" i="24"/>
  <c r="H8" i="24"/>
  <c r="F8" i="24"/>
  <c r="D8" i="24"/>
  <c r="F9" i="24"/>
  <c r="D9" i="24"/>
  <c r="J9" i="24"/>
  <c r="H9" i="24"/>
  <c r="K9" i="24"/>
  <c r="B14" i="24"/>
  <c r="B6" i="24"/>
  <c r="K22" i="24"/>
  <c r="J22" i="24"/>
  <c r="H22" i="24"/>
  <c r="F22" i="24"/>
  <c r="D22" i="24"/>
  <c r="B45" i="24"/>
  <c r="B39" i="24"/>
  <c r="F19" i="24"/>
  <c r="D19" i="24"/>
  <c r="J19" i="24"/>
  <c r="H19" i="24"/>
  <c r="K19" i="24"/>
  <c r="F7" i="24"/>
  <c r="D7" i="24"/>
  <c r="J7" i="24"/>
  <c r="H7" i="24"/>
  <c r="K7" i="24"/>
  <c r="K20" i="24"/>
  <c r="J20" i="24"/>
  <c r="H20" i="24"/>
  <c r="F20" i="24"/>
  <c r="D20" i="24"/>
  <c r="G15" i="24"/>
  <c r="L15" i="24"/>
  <c r="I15" i="24"/>
  <c r="M15" i="24"/>
  <c r="E15" i="24"/>
  <c r="F33" i="24"/>
  <c r="D33" i="24"/>
  <c r="J33" i="24"/>
  <c r="H33" i="24"/>
  <c r="K33" i="24"/>
  <c r="M38" i="24"/>
  <c r="E38" i="24"/>
  <c r="L38" i="24"/>
  <c r="G38" i="24"/>
  <c r="I38" i="24"/>
  <c r="F15" i="24"/>
  <c r="D15" i="24"/>
  <c r="J15" i="24"/>
  <c r="H15" i="24"/>
  <c r="K15" i="24"/>
  <c r="K18" i="24"/>
  <c r="J18" i="24"/>
  <c r="H18" i="24"/>
  <c r="F18" i="24"/>
  <c r="D18" i="24"/>
  <c r="F21" i="24"/>
  <c r="D21" i="24"/>
  <c r="J21" i="24"/>
  <c r="H21" i="24"/>
  <c r="K21" i="24"/>
  <c r="F27" i="24"/>
  <c r="D27" i="24"/>
  <c r="J27" i="24"/>
  <c r="H27" i="24"/>
  <c r="K27" i="24"/>
  <c r="H37" i="24"/>
  <c r="F37" i="24"/>
  <c r="D37" i="24"/>
  <c r="K37" i="24"/>
  <c r="J37" i="24"/>
  <c r="G7" i="24"/>
  <c r="L7" i="24"/>
  <c r="I7" i="24"/>
  <c r="E7" i="24"/>
  <c r="M7" i="24"/>
  <c r="G19" i="24"/>
  <c r="L19" i="24"/>
  <c r="I19" i="24"/>
  <c r="E19" i="24"/>
  <c r="M19" i="24"/>
  <c r="G25" i="24"/>
  <c r="L25" i="24"/>
  <c r="I25" i="24"/>
  <c r="M25" i="24"/>
  <c r="E25" i="24"/>
  <c r="G31" i="24"/>
  <c r="L31" i="24"/>
  <c r="I31" i="24"/>
  <c r="M31" i="24"/>
  <c r="E31" i="24"/>
  <c r="F25" i="24"/>
  <c r="D25" i="24"/>
  <c r="J25" i="24"/>
  <c r="H25" i="24"/>
  <c r="K25" i="24"/>
  <c r="F31" i="24"/>
  <c r="D31" i="24"/>
  <c r="J31" i="24"/>
  <c r="H31" i="24"/>
  <c r="K31" i="24"/>
  <c r="K34" i="24"/>
  <c r="J34" i="24"/>
  <c r="H34" i="24"/>
  <c r="F34" i="24"/>
  <c r="D34" i="24"/>
  <c r="D38" i="24"/>
  <c r="J38" i="24"/>
  <c r="H38" i="24"/>
  <c r="F38" i="24"/>
  <c r="K38" i="24"/>
  <c r="M8" i="24"/>
  <c r="E8" i="24"/>
  <c r="L8" i="24"/>
  <c r="I8" i="24"/>
  <c r="G8" i="24"/>
  <c r="G9" i="24"/>
  <c r="L9" i="24"/>
  <c r="I9" i="24"/>
  <c r="M9" i="24"/>
  <c r="E9" i="24"/>
  <c r="G29" i="24"/>
  <c r="L29" i="24"/>
  <c r="I29" i="24"/>
  <c r="M29" i="24"/>
  <c r="E29" i="24"/>
  <c r="G35" i="24"/>
  <c r="L35" i="24"/>
  <c r="I35" i="24"/>
  <c r="E35" i="24"/>
  <c r="M35" i="24"/>
  <c r="K16" i="24"/>
  <c r="J16" i="24"/>
  <c r="H16" i="24"/>
  <c r="F16" i="24"/>
  <c r="D16" i="24"/>
  <c r="K28" i="24"/>
  <c r="J28" i="24"/>
  <c r="H28" i="24"/>
  <c r="F28" i="24"/>
  <c r="D28" i="24"/>
  <c r="G17" i="24"/>
  <c r="L17" i="24"/>
  <c r="I17" i="24"/>
  <c r="M17" i="24"/>
  <c r="E17" i="24"/>
  <c r="G23" i="24"/>
  <c r="L23" i="24"/>
  <c r="I23" i="24"/>
  <c r="M23" i="24"/>
  <c r="E23" i="24"/>
  <c r="F17" i="24"/>
  <c r="D17" i="24"/>
  <c r="J17" i="24"/>
  <c r="H17" i="24"/>
  <c r="K17" i="24"/>
  <c r="F23" i="24"/>
  <c r="D23" i="24"/>
  <c r="J23" i="24"/>
  <c r="H23" i="24"/>
  <c r="K23" i="24"/>
  <c r="K26" i="24"/>
  <c r="J26" i="24"/>
  <c r="H26" i="24"/>
  <c r="F26" i="24"/>
  <c r="D26" i="24"/>
  <c r="F29" i="24"/>
  <c r="D29" i="24"/>
  <c r="J29" i="24"/>
  <c r="H29" i="24"/>
  <c r="K29" i="24"/>
  <c r="F35" i="24"/>
  <c r="D35" i="24"/>
  <c r="J35" i="24"/>
  <c r="H35" i="24"/>
  <c r="K35" i="24"/>
  <c r="G21" i="24"/>
  <c r="L21" i="24"/>
  <c r="I21" i="24"/>
  <c r="M21" i="24"/>
  <c r="E21" i="24"/>
  <c r="G27" i="24"/>
  <c r="L27" i="24"/>
  <c r="I27" i="24"/>
  <c r="E27" i="24"/>
  <c r="M27" i="24"/>
  <c r="G33" i="24"/>
  <c r="L33" i="24"/>
  <c r="I33" i="24"/>
  <c r="M33" i="24"/>
  <c r="E33" i="24"/>
  <c r="M16" i="24"/>
  <c r="E16" i="24"/>
  <c r="L16" i="24"/>
  <c r="M24" i="24"/>
  <c r="E24" i="24"/>
  <c r="L24" i="24"/>
  <c r="M32" i="24"/>
  <c r="E32" i="24"/>
  <c r="L32" i="24"/>
  <c r="G20" i="24"/>
  <c r="G28" i="24"/>
  <c r="C14" i="24"/>
  <c r="C6" i="24"/>
  <c r="M22" i="24"/>
  <c r="E22" i="24"/>
  <c r="L22" i="24"/>
  <c r="M30" i="24"/>
  <c r="E30" i="24"/>
  <c r="L30" i="24"/>
  <c r="C45" i="24"/>
  <c r="C39" i="24"/>
  <c r="G18" i="24"/>
  <c r="G26" i="24"/>
  <c r="G34" i="24"/>
  <c r="E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24" i="24"/>
  <c r="J24" i="24"/>
  <c r="H24" i="24"/>
  <c r="F24" i="24"/>
  <c r="D24" i="24"/>
  <c r="K32" i="24"/>
  <c r="J32" i="24"/>
  <c r="H32" i="24"/>
  <c r="F32" i="24"/>
  <c r="D32" i="24"/>
  <c r="M20" i="24"/>
  <c r="E20" i="24"/>
  <c r="L20" i="24"/>
  <c r="M28" i="24"/>
  <c r="E28" i="24"/>
  <c r="L28" i="24"/>
  <c r="I37" i="24"/>
  <c r="L37" i="24"/>
  <c r="G16" i="24"/>
  <c r="G24" i="24"/>
  <c r="G32" i="24"/>
  <c r="M37" i="24"/>
  <c r="I16" i="24"/>
  <c r="I24" i="24"/>
  <c r="I32" i="24"/>
  <c r="M18" i="24"/>
  <c r="E18" i="24"/>
  <c r="L18" i="24"/>
  <c r="M26" i="24"/>
  <c r="E26" i="24"/>
  <c r="L26" i="24"/>
  <c r="M34" i="24"/>
  <c r="E34" i="24"/>
  <c r="L34" i="24"/>
  <c r="G22" i="24"/>
  <c r="G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G42" i="24"/>
  <c r="G44" i="24"/>
  <c r="H40" i="24"/>
  <c r="L41" i="24"/>
  <c r="H42" i="24"/>
  <c r="L43" i="24"/>
  <c r="H44" i="24"/>
  <c r="L40" i="24"/>
  <c r="L42" i="24"/>
  <c r="L44" i="24"/>
  <c r="E40" i="24"/>
  <c r="E42" i="24"/>
  <c r="E44" i="24"/>
  <c r="K6" i="24" l="1"/>
  <c r="J6" i="24"/>
  <c r="H6" i="24"/>
  <c r="F6" i="24"/>
  <c r="D6" i="24"/>
  <c r="H39" i="24"/>
  <c r="F39" i="24"/>
  <c r="D39" i="24"/>
  <c r="K39" i="24"/>
  <c r="J39" i="24"/>
  <c r="K14" i="24"/>
  <c r="J14" i="24"/>
  <c r="H14" i="24"/>
  <c r="F14" i="24"/>
  <c r="D14" i="24"/>
  <c r="H45" i="24"/>
  <c r="F45" i="24"/>
  <c r="D45" i="24"/>
  <c r="K45" i="24"/>
  <c r="J45" i="24"/>
  <c r="K77" i="24"/>
  <c r="I78" i="24"/>
  <c r="I79" i="24"/>
  <c r="I39" i="24"/>
  <c r="G39" i="24"/>
  <c r="L39" i="24"/>
  <c r="M39" i="24"/>
  <c r="E39" i="24"/>
  <c r="M6" i="24"/>
  <c r="E6" i="24"/>
  <c r="L6" i="24"/>
  <c r="I6" i="24"/>
  <c r="G6" i="24"/>
  <c r="J79" i="24"/>
  <c r="J78" i="24"/>
  <c r="I45" i="24"/>
  <c r="G45" i="24"/>
  <c r="L45" i="24"/>
  <c r="M45" i="24"/>
  <c r="E45" i="24"/>
  <c r="M14" i="24"/>
  <c r="E14" i="24"/>
  <c r="L14" i="24"/>
  <c r="G14" i="24"/>
  <c r="I14" i="24"/>
  <c r="I83" i="24" l="1"/>
  <c r="I82" i="24"/>
  <c r="K79" i="24"/>
  <c r="I81" i="24" s="1"/>
  <c r="K78" i="24"/>
</calcChain>
</file>

<file path=xl/sharedStrings.xml><?xml version="1.0" encoding="utf-8"?>
<sst xmlns="http://schemas.openxmlformats.org/spreadsheetml/2006/main" count="1655" uniqueCount="522">
  <si>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</si>
  <si>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</si>
  <si>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</si>
  <si>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</si>
  <si>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</si>
  <si>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</si>
  <si>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</si>
  <si>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</si>
  <si>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</si>
  <si>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</si>
  <si>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</si>
  <si>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</si>
  <si>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</si>
  <si>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Deggendorf (815)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</si>
  <si>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</si>
  <si>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</si>
  <si>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</si>
  <si>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</si>
  <si>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</si>
  <si>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</si>
  <si>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</si>
  <si>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</si>
  <si>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</si>
  <si>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</si>
  <si>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</si>
  <si>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</si>
  <si>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</si>
  <si>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</si>
  <si>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</si>
  <si>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</si>
  <si>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</si>
  <si>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</si>
  <si>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</si>
  <si>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</si>
  <si>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</si>
  <si>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</si>
  <si>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</si>
  <si>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</si>
  <si>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</si>
  <si>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</si>
  <si>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</si>
  <si>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</si>
  <si>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</si>
  <si>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</si>
  <si>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</si>
  <si>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</si>
  <si>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</si>
  <si>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</si>
  <si>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</si>
  <si>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</si>
  <si>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</si>
  <si>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</si>
  <si>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</si>
  <si>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</si>
  <si>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</si>
  <si>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</si>
  <si>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</si>
  <si>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</si>
  <si>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</si>
  <si>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</si>
  <si>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</si>
  <si>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</si>
  <si>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</si>
  <si>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</si>
  <si>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</si>
  <si>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</si>
  <si>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</si>
  <si>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</si>
  <si>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</si>
  <si>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</si>
  <si>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</si>
  <si>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</si>
  <si>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</si>
  <si>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</si>
  <si>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</si>
  <si>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</si>
  <si>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</si>
  <si>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</si>
  <si>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</si>
  <si>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</si>
  <si>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</si>
  <si>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</si>
  <si>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</si>
  <si>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</si>
  <si>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</si>
  <si>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</si>
  <si>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</si>
  <si>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</si>
  <si>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</si>
  <si>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</si>
  <si>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</si>
  <si>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</si>
  <si>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Deggendorf (815);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</si>
  <si>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</si>
  <si>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</si>
  <si>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</si>
  <si>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</si>
  <si>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</si>
  <si>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</si>
  <si>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</si>
  <si>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</si>
  <si>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</si>
  <si>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</si>
  <si>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</si>
  <si>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</si>
  <si>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</si>
  <si>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</si>
  <si>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</si>
  <si>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</si>
  <si>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</si>
  <si>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</si>
  <si>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</si>
  <si>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</si>
  <si>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</si>
  <si>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</si>
  <si>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</si>
  <si>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</si>
  <si>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</si>
  <si>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</si>
  <si>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</si>
  <si>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</si>
  <si>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</si>
  <si>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</si>
  <si>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</si>
  <si>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</si>
  <si>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</si>
  <si>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</si>
  <si>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</si>
  <si>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</si>
  <si>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</si>
  <si>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</si>
  <si>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</si>
  <si>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</si>
  <si>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</si>
  <si>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</si>
  <si>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</si>
  <si>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</si>
  <si>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</si>
  <si>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</si>
  <si>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</si>
  <si>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</si>
  <si>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</si>
  <si>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</si>
  <si>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</si>
  <si>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</si>
  <si>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</si>
  <si>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</si>
  <si>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</si>
  <si>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</si>
  <si>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</si>
  <si>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</si>
  <si>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</si>
  <si>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</si>
  <si>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</si>
  <si>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</si>
  <si>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</si>
  <si>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</si>
  <si>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</si>
  <si>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</si>
  <si>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</si>
  <si>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</si>
  <si>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</si>
  <si>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</si>
  <si>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</si>
  <si>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</si>
  <si>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</si>
  <si>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</si>
  <si>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</si>
  <si>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</si>
  <si>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</si>
  <si>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</si>
  <si>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</si>
  <si>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</si>
  <si>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</si>
  <si>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</si>
  <si>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</si>
  <si>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</si>
  <si>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</si>
  <si>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</si>
  <si>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</si>
  <si>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</si>
  <si>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</si>
  <si>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</si>
  <si>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Deggendorf (815)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</si>
  <si>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</si>
  <si>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</si>
  <si>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</si>
  <si>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</si>
  <si>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</si>
  <si>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</si>
  <si>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</si>
  <si>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</si>
  <si>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</si>
  <si>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</si>
  <si>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</si>
  <si>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</si>
  <si>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</si>
  <si>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</si>
  <si>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</si>
  <si>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</si>
  <si>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</si>
  <si>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</si>
  <si>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</si>
  <si>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</si>
  <si>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</si>
  <si>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</si>
  <si>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</si>
  <si>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</si>
  <si>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</si>
  <si>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</si>
  <si>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</si>
  <si>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</si>
  <si>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</si>
  <si>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</si>
  <si>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</si>
  <si>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</si>
  <si>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</si>
  <si>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</si>
  <si>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</si>
  <si>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</si>
  <si>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</si>
  <si>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</si>
  <si>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</si>
  <si>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</si>
  <si>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</si>
  <si>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</si>
  <si>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</si>
  <si>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</si>
  <si>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</si>
  <si>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</si>
  <si>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</si>
  <si>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</si>
  <si>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</si>
  <si>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</si>
  <si>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</si>
  <si>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</si>
  <si>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</si>
  <si>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</si>
  <si>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</si>
  <si>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</si>
  <si>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</si>
  <si>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</si>
  <si>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</si>
  <si>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</si>
  <si>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</si>
  <si>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</si>
  <si>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</si>
  <si>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</si>
  <si>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</si>
  <si>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</si>
  <si>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</si>
  <si>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</si>
  <si>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</si>
  <si>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</si>
  <si>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</si>
  <si>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</si>
  <si>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</si>
  <si>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</si>
  <si>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</si>
  <si>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</si>
  <si>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</si>
  <si>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</si>
  <si>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</si>
  <si>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</si>
  <si>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</si>
  <si>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</si>
  <si>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</si>
  <si>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</si>
  <si>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</si>
  <si>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</si>
  <si>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</si>
  <si>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</si>
  <si>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</si>
  <si>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</si>
  <si>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</si>
  <si>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</si>
  <si>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</si>
  <si>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</si>
  <si>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</si>
  <si>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</si>
  <si>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</si>
  <si>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</si>
  <si>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</si>
  <si>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</si>
  <si>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</si>
  <si>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</si>
  <si>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</si>
  <si>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</si>
  <si>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</si>
  <si>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</si>
  <si>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</si>
  <si>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</si>
  <si>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</si>
  <si>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</si>
  <si>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</si>
  <si>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</si>
  <si>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</si>
  <si>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</si>
  <si>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</si>
  <si>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</si>
  <si>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</si>
  <si>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</si>
  <si>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</si>
  <si>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</si>
  <si>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</si>
  <si>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</si>
  <si>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</si>
  <si>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</si>
  <si>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</si>
  <si>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</si>
  <si>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</si>
  <si>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</si>
  <si>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</si>
  <si>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</si>
  <si>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</si>
  <si>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</si>
  <si>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</si>
  <si>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</si>
  <si>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</si>
  <si>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</si>
  <si>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</si>
  <si>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</si>
  <si>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</si>
  <si>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</si>
  <si>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</si>
  <si>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</si>
  <si>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</si>
  <si>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Deggendorf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</si>
  <si>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</si>
  <si>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</si>
  <si>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</si>
  <si>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</si>
  <si>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</si>
  <si>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</si>
  <si>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</si>
  <si>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</si>
  <si>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</si>
  <si>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</si>
  <si>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</si>
  <si>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</si>
  <si>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</si>
  <si>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</si>
  <si>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</si>
  <si>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</si>
  <si>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</si>
  <si>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</si>
  <si>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</si>
  <si>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</si>
  <si>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</si>
  <si>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</si>
  <si>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</si>
  <si>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</si>
  <si>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</si>
  <si>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</si>
  <si>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</si>
  <si>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</si>
  <si>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</si>
  <si>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</si>
  <si>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</si>
  <si>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</si>
  <si>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</si>
  <si>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</si>
  <si>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</si>
  <si>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</si>
  <si>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</si>
  <si>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</si>
  <si>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</si>
  <si>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</si>
  <si>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</si>
  <si>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</si>
  <si>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</si>
  <si>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</si>
  <si>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</si>
  <si>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</si>
  <si>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Deggendorf (815);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</si>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</sst>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{92DAE180-EFC3-4D70-A57E-DA4CE913FAD0}</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A04F-44F3-A642-FEF96EA0EB0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{719C41BD-D23E-4542-BD62-8687A16BB958}</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A04F-44F3-A642-FEF96EA0EB0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{E9C4BEB2-D4B1-46E5-BEC3-B5A2F25D50F7}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04F-44F3-A642-FEF96EA0EB0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{74A55E90-52E1-4CA0-9946-120D4718162D}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04F-44F3-A642-FEF96EA0EB0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0.817084630293064</c:v>
                </c:pt>
                <c:pt idx="1">
                  <c:v>1.0013227114154917</c:v>
                </c:pt>
                <c:pt idx="2">
                  <c:v>1.1186464311118853</c:v>
                </c:pt>
                <c:pt idx="3">
                  <c:v>1.0875687030768</c:v>
                </c:pt>
              </c:numCache>
            </c:numRef>
          </c:val>
          <c:extLst>
            <c:ext xmlns:c16="http://schemas.microsoft.com/office/drawing/2014/chart" uri="{C3380CC4-5D6E-409C-BE32-E72D297353CC}">
              <c16:uniqueId val="{00000004-A04F-44F3-A642-FEF96EA0EB0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{6F84A0D5-B36C-499F-8048-4BDC04530E57}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04F-44F3-A642-FEF96EA0EB0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{CB51EDAC-8FFE-4614-BA0A-6B02CCC7268F}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04F-44F3-A642-FEF96EA0EB0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{51B647A5-3CA1-4289-B566-B6FD7ACD7011}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04F-44F3-A642-FEF96EA0EB0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{94CBB002-8793-487F-BE2A-132E19459549}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04F-44F3-A642-FEF96EA0EB0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04F-44F3-A642-FEF96EA0EB0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04F-44F3-A642-FEF96EA0EB0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{76BA4A18-5982-4AE7-B0BE-4810FD84C7FE}</c15:txfldGUID>
                      <c15:f>Daten_Diagramme!$E$6</c15:f>
                      <c15:dlblFieldTableCache>
                        <c:ptCount val="1"/>
                        <c:pt idx="0">
                          <c:v>-1.1</c:v>
                        </c:pt>
                      </c15:dlblFieldTableCache>
                    </c15:dlblFTEntry>
                  </c15:dlblFieldTable>
                  <c15:showDataLabelsRange val="0"/>
                </c:ext>
                <c:ext xmlns:c16="http://schemas.microsoft.com/office/drawing/2014/chart" uri="{C3380CC4-5D6E-409C-BE32-E72D297353CC}">
                  <c16:uniqueId val="{00000000-839D-4E61-8871-50788235069D}"/>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{287A832C-8F6C-4902-BA3D-A104008907FF}</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839D-4E61-8871-50788235069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{0BCB48B2-BBEC-4C02-8C7C-39E90522FB7F}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39D-4E61-8871-50788235069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{C539FA2C-5A4E-4DE0-9410-9872664AD4DE}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39D-4E61-8871-5078823506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-1.0820639699526038</c:v>
                </c:pt>
                <c:pt idx="1">
                  <c:v>-1.8915068707011207</c:v>
                </c:pt>
                <c:pt idx="2">
                  <c:v>-2.7637010795899166</c:v>
                </c:pt>
                <c:pt idx="3">
                  <c:v>-2.8655893304673015</c:v>
                </c:pt>
              </c:numCache>
            </c:numRef>
          </c:val>
          <c:extLst>
            <c:ext xmlns:c16="http://schemas.microsoft.com/office/drawing/2014/chart" uri="{C3380CC4-5D6E-409C-BE32-E72D297353CC}">
              <c16:uniqueId val="{00000004-839D-4E61-8871-50788235069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{7B818B3E-DA20-4472-AB44-044F88A5205F}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39D-4E61-8871-50788235069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{AE3ABD5E-3DD8-4AC1-BAEB-9B082712A134}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39D-4E61-8871-50788235069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{A5ED2853-5ABE-4BA6-B165-756104C1121C}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39D-4E61-8871-50788235069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{3C0A6A22-4B2B-4D42-B714-6FFD5CC927B5}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39D-4E61-8871-5078823506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39D-4E61-8871-50788235069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39D-4E61-8871-50788235069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{F9D5701D-6D09-4B6A-AD88-C7E8D81DE4B5}</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8D3E-4710-932D-448F4F548B0D}"/>
                </c:ext>
              </c:extLst>
            </c:dLbl>
            <c:dLbl>
              <c:idx val="1"/>
              <c:tx>
                <c:strRef>
                  <c:f>Daten_Diagramme!$D$15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{041FDDE1-9329-4B78-B8B9-F64DEB885B32}</c15:txfldGUID>
                      <c15:f>Daten_Diagramme!$D$15</c15:f>
                      <c15:dlblFieldTableCache>
                        <c:ptCount val="1"/>
                        <c:pt idx="0">
                          <c:v>-1.8</c:v>
                        </c:pt>
                      </c15:dlblFieldTableCache>
                    </c15:dlblFTEntry>
                  </c15:dlblFieldTable>
                  <c15:showDataLabelsRange val="0"/>
                </c:ext>
                <c:ext xmlns:c16="http://schemas.microsoft.com/office/drawing/2014/chart" uri="{C3380CC4-5D6E-409C-BE32-E72D297353CC}">
                  <c16:uniqueId val="{00000001-8D3E-4710-932D-448F4F548B0D}"/>
                </c:ext>
              </c:extLst>
            </c:dLbl>
            <c:dLbl>
              <c:idx val="2"/>
              <c:tx>
                <c:strRef>
                  <c:f>Daten_Diagramme!$D$16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{74224C58-0EDF-42B8-9F3C-B47FFC562871}</c15:txfldGUID>
                      <c15:f>Daten_Diagramme!$D$16</c15:f>
                      <c15:dlblFieldTableCache>
                        <c:ptCount val="1"/>
                        <c:pt idx="0">
                          <c:v>2.4</c:v>
                        </c:pt>
                      </c15:dlblFieldTableCache>
                    </c15:dlblFTEntry>
                  </c15:dlblFieldTable>
                  <c15:showDataLabelsRange val="0"/>
                </c:ext>
                <c:ext xmlns:c16="http://schemas.microsoft.com/office/drawing/2014/chart" uri="{C3380CC4-5D6E-409C-BE32-E72D297353CC}">
                  <c16:uniqueId val="{00000002-8D3E-4710-932D-448F4F548B0D}"/>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{F9DB6876-F695-45C2-96F1-E40B0445C6E1}</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8D3E-4710-932D-448F4F548B0D}"/>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{DF5AE760-2D85-49FC-A852-63B79466AB4C}</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8D3E-4710-932D-448F4F548B0D}"/>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{D494316D-74C2-412B-A09B-7EDDEB4674C2}</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8D3E-4710-932D-448F4F548B0D}"/>
                </c:ext>
              </c:extLst>
            </c:dLbl>
            <c:dLbl>
              <c:idx val="6"/>
              <c:tx>
                <c:strRef>
                  <c:f>Daten_Diagramme!$D$20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{8F0820DF-0AB8-477D-AF48-17BBE2311F86}</c15:txfldGUID>
                      <c15:f>Daten_Diagramme!$D$20</c15:f>
                      <c15:dlblFieldTableCache>
                        <c:ptCount val="1"/>
                        <c:pt idx="0">
                          <c:v>-1.8</c:v>
                        </c:pt>
                      </c15:dlblFieldTableCache>
                    </c15:dlblFTEntry>
                  </c15:dlblFieldTable>
                  <c15:showDataLabelsRange val="0"/>
                </c:ext>
                <c:ext xmlns:c16="http://schemas.microsoft.com/office/drawing/2014/chart" uri="{C3380CC4-5D6E-409C-BE32-E72D297353CC}">
                  <c16:uniqueId val="{00000006-8D3E-4710-932D-448F4F548B0D}"/>
                </c:ext>
              </c:extLst>
            </c:dLbl>
            <c:dLbl>
              <c:idx val="7"/>
              <c:tx>
                <c:strRef>
                  <c:f>Daten_Diagramme!$D$21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{5D54DA07-62B7-4A49-8D25-ED3C985AC6DB}</c15:txfldGUID>
                      <c15:f>Daten_Diagramme!$D$21</c15:f>
                      <c15:dlblFieldTableCache>
                        <c:ptCount val="1"/>
                        <c:pt idx="0">
                          <c:v>1.0</c:v>
                        </c:pt>
                      </c15:dlblFieldTableCache>
                    </c15:dlblFTEntry>
                  </c15:dlblFieldTable>
                  <c15:showDataLabelsRange val="0"/>
                </c:ext>
                <c:ext xmlns:c16="http://schemas.microsoft.com/office/drawing/2014/chart" uri="{C3380CC4-5D6E-409C-BE32-E72D297353CC}">
                  <c16:uniqueId val="{00000007-8D3E-4710-932D-448F4F548B0D}"/>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{50969316-54AF-4FDB-B8B4-E91D7F85F0D2}</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8D3E-4710-932D-448F4F548B0D}"/>
                </c:ext>
              </c:extLst>
            </c:dLbl>
            <c:dLbl>
              <c:idx val="9"/>
              <c:tx>
                <c:strRef>
                  <c:f>Daten_Diagramme!$D$23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{F50E808D-06E6-4C9D-8DBE-D619B69CFD94}</c15:txfldGUID>
                      <c15:f>Daten_Diagramme!$D$23</c15:f>
                      <c15:dlblFieldTableCache>
                        <c:ptCount val="1"/>
                        <c:pt idx="0">
                          <c:v>2.4</c:v>
                        </c:pt>
                      </c15:dlblFieldTableCache>
                    </c15:dlblFTEntry>
                  </c15:dlblFieldTable>
                  <c15:showDataLabelsRange val="0"/>
                </c:ext>
                <c:ext xmlns:c16="http://schemas.microsoft.com/office/drawing/2014/chart" uri="{C3380CC4-5D6E-409C-BE32-E72D297353CC}">
                  <c16:uniqueId val="{00000009-8D3E-4710-932D-448F4F548B0D}"/>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{A7440EA2-26CA-4C2F-B9F6-F080EEDA4C50}</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8D3E-4710-932D-448F4F548B0D}"/>
                </c:ext>
              </c:extLst>
            </c:dLbl>
            <c:dLbl>
              <c:idx val="11"/>
              <c:tx>
                <c:strRef>
                  <c:f>Daten_Diagramme!$D$25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{095F2A38-4663-4E3D-8CE3-5E3B4F8A5ABB}</c15:txfldGUID>
                      <c15:f>Daten_Diagramme!$D$25</c15:f>
                      <c15:dlblFieldTableCache>
                        <c:ptCount val="1"/>
                        <c:pt idx="0">
                          <c:v>6.0</c:v>
                        </c:pt>
                      </c15:dlblFieldTableCache>
                    </c15:dlblFTEntry>
                  </c15:dlblFieldTable>
                  <c15:showDataLabelsRange val="0"/>
                </c:ext>
                <c:ext xmlns:c16="http://schemas.microsoft.com/office/drawing/2014/chart" uri="{C3380CC4-5D6E-409C-BE32-E72D297353CC}">
                  <c16:uniqueId val="{0000000B-8D3E-4710-932D-448F4F548B0D}"/>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{DB61C048-E3D5-4E90-85CD-CA5FDBF7B7FD}</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8D3E-4710-932D-448F4F548B0D}"/>
                </c:ext>
              </c:extLst>
            </c:dLbl>
            <c:dLbl>
              <c:idx val="13"/>
              <c:tx>
                <c:strRef>
                  <c:f>Daten_Diagramme!$D$27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{18748D47-765F-4A63-824A-9865DE3C0E0F}</c15:txfldGUID>
                      <c15:f>Daten_Diagramme!$D$27</c15:f>
                      <c15:dlblFieldTableCache>
                        <c:ptCount val="1"/>
                        <c:pt idx="0">
                          <c:v>2.6</c:v>
                        </c:pt>
                      </c15:dlblFieldTableCache>
                    </c15:dlblFTEntry>
                  </c15:dlblFieldTable>
                  <c15:showDataLabelsRange val="0"/>
                </c:ext>
                <c:ext xmlns:c16="http://schemas.microsoft.com/office/drawing/2014/chart" uri="{C3380CC4-5D6E-409C-BE32-E72D297353CC}">
                  <c16:uniqueId val="{0000000D-8D3E-4710-932D-448F4F548B0D}"/>
                </c:ext>
              </c:extLst>
            </c:dLbl>
            <c:dLbl>
              <c:idx val="14"/>
              <c:tx>
                <c:strRef>
                  <c:f>Daten_Diagramme!$D$28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{E467DC7C-BF43-459D-A21E-95F9A5F46398}</c15:txfldGUID>
                      <c15:f>Daten_Diagramme!$D$28</c15:f>
                      <c15:dlblFieldTableCache>
                        <c:ptCount val="1"/>
                        <c:pt idx="0">
                          <c:v>-2.3</c:v>
                        </c:pt>
                      </c15:dlblFieldTableCache>
                    </c15:dlblFTEntry>
                  </c15:dlblFieldTable>
                  <c15:showDataLabelsRange val="0"/>
                </c:ext>
                <c:ext xmlns:c16="http://schemas.microsoft.com/office/drawing/2014/chart" uri="{C3380CC4-5D6E-409C-BE32-E72D297353CC}">
                  <c16:uniqueId val="{0000000E-8D3E-4710-932D-448F4F548B0D}"/>
                </c:ext>
              </c:extLst>
            </c:dLbl>
            <c:dLbl>
              <c:idx val="15"/>
              <c:tx>
                <c:strRef>
                  <c:f>Daten_Diagramme!$D$29</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{EDB1AD56-D339-4B33-9F48-898CE9A18C1E}</c15:txfldGUID>
                      <c15:f>Daten_Diagramme!$D$29</c15:f>
                      <c15:dlblFieldTableCache>
                        <c:ptCount val="1"/>
                        <c:pt idx="0">
                          <c:v>-15.6</c:v>
                        </c:pt>
                      </c15:dlblFieldTableCache>
                    </c15:dlblFTEntry>
                  </c15:dlblFieldTable>
                  <c15:showDataLabelsRange val="0"/>
                </c:ext>
                <c:ext xmlns:c16="http://schemas.microsoft.com/office/drawing/2014/chart" uri="{C3380CC4-5D6E-409C-BE32-E72D297353CC}">
                  <c16:uniqueId val="{0000000F-8D3E-4710-932D-448F4F548B0D}"/>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{23AEBCA2-BBBC-4535-818A-7E960741E636}</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8D3E-4710-932D-448F4F548B0D}"/>
                </c:ext>
              </c:extLst>
            </c:dLbl>
            <c:dLbl>
              <c:idx val="17"/>
              <c:tx>
                <c:strRef>
                  <c:f>Daten_Diagramme!$D$31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{40B74680-596D-4441-B075-53504B6828EB}</c15:txfldGUID>
                      <c15:f>Daten_Diagramme!$D$31</c15:f>
                      <c15:dlblFieldTableCache>
                        <c:ptCount val="1"/>
                        <c:pt idx="0">
                          <c:v>4.2</c:v>
                        </c:pt>
                      </c15:dlblFieldTableCache>
                    </c15:dlblFTEntry>
                  </c15:dlblFieldTable>
                  <c15:showDataLabelsRange val="0"/>
                </c:ext>
                <c:ext xmlns:c16="http://schemas.microsoft.com/office/drawing/2014/chart" uri="{C3380CC4-5D6E-409C-BE32-E72D297353CC}">
                  <c16:uniqueId val="{00000011-8D3E-4710-932D-448F4F548B0D}"/>
                </c:ext>
              </c:extLst>
            </c:dLbl>
            <c:dLbl>
              <c:idx val="18"/>
              <c:tx>
                <c:strRef>
                  <c:f>Daten_Diagramme!$D$32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{699E27B6-4A2F-408E-B46C-F65F4082635E}</c15:txfldGUID>
                      <c15:f>Daten_Diagramme!$D$32</c15:f>
                      <c15:dlblFieldTableCache>
                        <c:ptCount val="1"/>
                        <c:pt idx="0">
                          <c:v>3.5</c:v>
                        </c:pt>
                      </c15:dlblFieldTableCache>
                    </c15:dlblFTEntry>
                  </c15:dlblFieldTable>
                  <c15:showDataLabelsRange val="0"/>
                </c:ext>
                <c:ext xmlns:c16="http://schemas.microsoft.com/office/drawing/2014/chart" uri="{C3380CC4-5D6E-409C-BE32-E72D297353CC}">
                  <c16:uniqueId val="{00000012-8D3E-4710-932D-448F4F548B0D}"/>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{F248956C-E740-43B0-9B54-0A29299BC98F}</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8D3E-4710-932D-448F4F548B0D}"/>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{CEBF4F23-D7CC-4D68-A8F5-AE38B9C55C8C}</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8D3E-4710-932D-448F4F548B0D}"/>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{BE694D85-83F3-4B06-ADA0-BEB148711888}</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D3E-4710-932D-448F4F548B0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{51085A61-E3AC-4DE4-A412-DC7FC1437815}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D3E-4710-932D-448F4F548B0D}"/>
                </c:ext>
              </c:extLst>
            </c:dLbl>
            <c:dLbl>
              <c:idx val="23"/>
              <c:tx>
                <c:strRef>
                  <c:f>Daten_Diagramme!$D$37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{35D94A31-1420-4B23-A767-241D5BC296CE}</c15:txfldGUID>
                      <c15:f>Daten_Diagramme!$D$37</c15:f>
                      <c15:dlblFieldTableCache>
                        <c:ptCount val="1"/>
                        <c:pt idx="0">
                          <c:v>-1.8</c:v>
                        </c:pt>
                      </c15:dlblFieldTableCache>
                    </c15:dlblFTEntry>
                  </c15:dlblFieldTable>
                  <c15:showDataLabelsRange val="0"/>
                </c:ext>
                <c:ext xmlns:c16="http://schemas.microsoft.com/office/drawing/2014/chart" uri="{C3380CC4-5D6E-409C-BE32-E72D297353CC}">
                  <c16:uniqueId val="{00000017-8D3E-4710-932D-448F4F548B0D}"/>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{31C23363-20B0-4710-9F6B-2F80C4865156}</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8D3E-4710-932D-448F4F548B0D}"/>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{C8F01A57-FBF0-46BA-AEA9-F56F2FFCD9B9}</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8D3E-4710-932D-448F4F548B0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{FD424662-E309-4868-B882-834ECE8D1E28}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D3E-4710-932D-448F4F548B0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{8CE212F7-11A4-4650-BD0E-D8BBE4C250BA}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D3E-4710-932D-448F4F548B0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{409BAFA0-54B8-48AA-8057-42ED619708D8}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D3E-4710-932D-448F4F548B0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{40712EB1-348B-43B0-9AC2-655650BCF44B}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D3E-4710-932D-448F4F548B0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{B378346F-C830-4593-9F18-9976C0E16FCA}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D3E-4710-932D-448F4F548B0D}"/>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{8AF7D15F-273C-4E71-A4C8-9095A7350604}</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8D3E-4710-932D-448F4F548B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0.817084630293064</c:v>
                </c:pt>
                <c:pt idx="1">
                  <c:v>-1.8410852713178294</c:v>
                </c:pt>
                <c:pt idx="2">
                  <c:v>2.4485253199777408</c:v>
                </c:pt>
                <c:pt idx="3">
                  <c:v>9.4337150493959798E-2</c:v>
                </c:pt>
                <c:pt idx="4">
                  <c:v>-1.9947678221059515</c:v>
                </c:pt>
                <c:pt idx="5">
                  <c:v>1.6437076815316367</c:v>
                </c:pt>
                <c:pt idx="6">
                  <c:v>-1.8250235183443086</c:v>
                </c:pt>
                <c:pt idx="7">
                  <c:v>0.98525659200453641</c:v>
                </c:pt>
                <c:pt idx="8">
                  <c:v>1.6388225934765315</c:v>
                </c:pt>
                <c:pt idx="9">
                  <c:v>2.4023473317439943</c:v>
                </c:pt>
                <c:pt idx="10">
                  <c:v>-0.91523207670516449</c:v>
                </c:pt>
                <c:pt idx="11">
                  <c:v>5.9921841076856275</c:v>
                </c:pt>
                <c:pt idx="12">
                  <c:v>1.7808749516066589</c:v>
                </c:pt>
                <c:pt idx="13">
                  <c:v>2.6180886122299523</c:v>
                </c:pt>
                <c:pt idx="14">
                  <c:v>-2.3111979166666665</c:v>
                </c:pt>
                <c:pt idx="15">
                  <c:v>-15.614122327200398</c:v>
                </c:pt>
                <c:pt idx="16">
                  <c:v>3.0493142690399768</c:v>
                </c:pt>
                <c:pt idx="17">
                  <c:v>4.1723479683665126</c:v>
                </c:pt>
                <c:pt idx="18">
                  <c:v>3.5298178993699838</c:v>
                </c:pt>
                <c:pt idx="19">
                  <c:v>0.39848381766935564</c:v>
                </c:pt>
                <c:pt idx="20">
                  <c:v>3.1066330814441647</c:v>
                </c:pt>
                <c:pt idx="21">
                  <c:v>0</c:v>
                </c:pt>
                <c:pt idx="23">
                  <c:v>-1.8410852713178294</c:v>
                </c:pt>
                <c:pt idx="24">
                  <c:v>0.40506048163355901</c:v>
                </c:pt>
                <c:pt idx="25">
                  <c:v>1.1242880741635641</c:v>
                </c:pt>
              </c:numCache>
            </c:numRef>
          </c:val>
          <c:extLst>
            <c:ext xmlns:c16="http://schemas.microsoft.com/office/drawing/2014/chart" uri="{C3380CC4-5D6E-409C-BE32-E72D297353CC}">
              <c16:uniqueId val="{00000020-8D3E-4710-932D-448F4F548B0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{90B108C5-C07D-42C1-8967-415BF125EA0A}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D3E-4710-932D-448F4F548B0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{0791CD03-CEAC-4992-807E-3F71B620F6F7}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D3E-4710-932D-448F4F548B0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{844D700E-4D87-45D0-859D-653F41F6014B}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D3E-4710-932D-448F4F548B0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{60E1EBB7-8B40-4BC0-906B-099CF2979153}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D3E-4710-932D-448F4F548B0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{E8987D9A-CBA3-4417-BA32-41BEE882F879}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D3E-4710-932D-448F4F548B0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{742BED7C-6542-42CD-94E6-50BA85FD537A}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D3E-4710-932D-448F4F548B0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{9D02459C-1B5F-46A6-A234-602B52F59B76}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D3E-4710-932D-448F4F548B0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{D8D8B027-91D5-4F9F-AFA3-60A6A0757E8B}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D3E-4710-932D-448F4F548B0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{EC18545D-88CE-4D2F-8302-89C6C680E363}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D3E-4710-932D-448F4F548B0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{EE48EEF4-4D40-4605-BC3A-C27139CD4186}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D3E-4710-932D-448F4F548B0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{B31EB64B-7F68-415F-889E-30A46B67AC30}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D3E-4710-932D-448F4F548B0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{922ADDA7-78C9-48CF-8669-3349A063BEFC}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D3E-4710-932D-448F4F548B0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{FF567CE7-1E86-4BCE-968D-B5445993145B}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D3E-4710-932D-448F4F548B0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{39E4BFCE-FEDF-4B2A-97FA-63BECF8199BB}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D3E-4710-932D-448F4F548B0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{8B05BF14-3109-4835-8209-6C9B454D9B9E}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D3E-4710-932D-448F4F548B0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{DEBBABA9-98B6-4753-A6D6-01A8F0C2E0B3}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D3E-4710-932D-448F4F548B0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{A742409F-7F6E-4909-9654-783B7C0805D8}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D3E-4710-932D-448F4F548B0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{275490F1-01A7-4526-A43C-84BF5F32C9A1}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D3E-4710-932D-448F4F548B0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{D70A3068-AC83-4715-8FCF-CA943E8C1B87}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D3E-4710-932D-448F4F548B0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{FD2559C0-86D0-4903-A3F2-C96F3453E147}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D3E-4710-932D-448F4F548B0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{13366887-00E1-465B-88FA-EA0E148FFE8F}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D3E-4710-932D-448F4F548B0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{FBD6021E-5F7A-46A5-A9B3-217C1862D118}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D3E-4710-932D-448F4F548B0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{C530241D-2AAF-4CF7-AC5D-E072932B6E6D}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D3E-4710-932D-448F4F548B0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{3A1DC139-CD1E-46AA-ABBF-EEE352291F3C}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D3E-4710-932D-448F4F548B0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{7013DEF5-F06A-4AE5-B994-3D968F575B33}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D3E-4710-932D-448F4F548B0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{9579D4C3-EEB2-4FC1-88E5-6943EE24B14D}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D3E-4710-932D-448F4F548B0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{87500289-EBC9-4F0A-B69D-FCA37AE5107A}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D3E-4710-932D-448F4F548B0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{77D817C1-A193-49C2-85C6-25F42DD65153}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D3E-4710-932D-448F4F548B0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{A3A08B98-AD5D-426C-BB54-3AE4108C2AFC}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D3E-4710-932D-448F4F548B0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{E17FDE58-D4B2-4E10-A6E6-E4B1D79737A2}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D3E-4710-932D-448F4F548B0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{EDFACE62-2B16-4899-BE46-E5A2C433019B}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D3E-4710-932D-448F4F548B0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{0E053D49-30BB-4A23-9064-7ABBF39F5BCF}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D3E-4710-932D-448F4F548B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D3E-4710-932D-448F4F548B0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D3E-4710-932D-448F4F548B0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{65D051F5-0FBD-4BA4-A1AE-26D357084D9C}</c15:txfldGUID>
                      <c15:f>Daten_Diagramme!$E$14</c15:f>
                      <c15:dlblFieldTableCache>
                        <c:ptCount val="1"/>
                        <c:pt idx="0">
                          <c:v>-1.1</c:v>
                        </c:pt>
                      </c15:dlblFieldTableCache>
                    </c15:dlblFTEntry>
                  </c15:dlblFieldTable>
                  <c15:showDataLabelsRange val="0"/>
                </c:ext>
                <c:ext xmlns:c16="http://schemas.microsoft.com/office/drawing/2014/chart" uri="{C3380CC4-5D6E-409C-BE32-E72D297353CC}">
                  <c16:uniqueId val="{00000000-2C19-42AF-A43C-65FD25F507E6}"/>
                </c:ext>
              </c:extLst>
            </c:dLbl>
            <c:dLbl>
              <c:idx val="1"/>
              <c:tx>
                <c:strRef>
                  <c:f>Daten_Diagramme!$E$15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{784B372F-C181-403F-9614-894970F5D3CA}</c15:txfldGUID>
                      <c15:f>Daten_Diagramme!$E$15</c15:f>
                      <c15:dlblFieldTableCache>
                        <c:ptCount val="1"/>
                        <c:pt idx="0">
                          <c:v>3.5</c:v>
                        </c:pt>
                      </c15:dlblFieldTableCache>
                    </c15:dlblFTEntry>
                  </c15:dlblFieldTable>
                  <c15:showDataLabelsRange val="0"/>
                </c:ext>
                <c:ext xmlns:c16="http://schemas.microsoft.com/office/drawing/2014/chart" uri="{C3380CC4-5D6E-409C-BE32-E72D297353CC}">
                  <c16:uniqueId val="{00000001-2C19-42AF-A43C-65FD25F507E6}"/>
                </c:ext>
              </c:extLst>
            </c:dLbl>
            <c:dLbl>
              <c:idx val="2"/>
              <c:tx>
                <c:strRef>
                  <c:f>Daten_Diagramme!$E$16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{72934718-D5DC-4AAF-B4F7-4687E21796E8}</c15:txfldGUID>
                      <c15:f>Daten_Diagramme!$E$16</c15:f>
                      <c15:dlblFieldTableCache>
                        <c:ptCount val="1"/>
                        <c:pt idx="0">
                          <c:v>3.1</c:v>
                        </c:pt>
                      </c15:dlblFieldTableCache>
                    </c15:dlblFTEntry>
                  </c15:dlblFieldTable>
                  <c15:showDataLabelsRange val="0"/>
                </c:ext>
                <c:ext xmlns:c16="http://schemas.microsoft.com/office/drawing/2014/chart" uri="{C3380CC4-5D6E-409C-BE32-E72D297353CC}">
                  <c16:uniqueId val="{00000002-2C19-42AF-A43C-65FD25F507E6}"/>
                </c:ext>
              </c:extLst>
            </c:dLbl>
            <c:dLbl>
              <c:idx val="3"/>
              <c:tx>
                <c:strRef>
                  <c:f>Daten_Diagramme!$E$17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{4189CAF9-3392-4F61-8A7F-88951CF1A130}</c15:txfldGUID>
                      <c15:f>Daten_Diagramme!$E$17</c15:f>
                      <c15:dlblFieldTableCache>
                        <c:ptCount val="1"/>
                        <c:pt idx="0">
                          <c:v>-0.3</c:v>
                        </c:pt>
                      </c15:dlblFieldTableCache>
                    </c15:dlblFTEntry>
                  </c15:dlblFieldTable>
                  <c15:showDataLabelsRange val="0"/>
                </c:ext>
                <c:ext xmlns:c16="http://schemas.microsoft.com/office/drawing/2014/chart" uri="{C3380CC4-5D6E-409C-BE32-E72D297353CC}">
                  <c16:uniqueId val="{00000003-2C19-42AF-A43C-65FD25F507E6}"/>
                </c:ext>
              </c:extLst>
            </c:dLbl>
            <c:dLbl>
              <c:idx val="4"/>
              <c:tx>
                <c:strRef>
                  <c:f>Daten_Diagramme!$E$18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{2C27419A-4628-4C6D-90CD-50A5BF145AE0}</c15:txfldGUID>
                      <c15:f>Daten_Diagramme!$E$18</c15:f>
                      <c15:dlblFieldTableCache>
                        <c:ptCount val="1"/>
                        <c:pt idx="0">
                          <c:v>0.6</c:v>
                        </c:pt>
                      </c15:dlblFieldTableCache>
                    </c15:dlblFTEntry>
                  </c15:dlblFieldTable>
                  <c15:showDataLabelsRange val="0"/>
                </c:ext>
                <c:ext xmlns:c16="http://schemas.microsoft.com/office/drawing/2014/chart" uri="{C3380CC4-5D6E-409C-BE32-E72D297353CC}">
                  <c16:uniqueId val="{00000004-2C19-42AF-A43C-65FD25F507E6}"/>
                </c:ext>
              </c:extLst>
            </c:dLbl>
            <c:dLbl>
              <c:idx val="5"/>
              <c:tx>
                <c:strRef>
                  <c:f>Daten_Diagramme!$E$19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{AE998E3C-16FC-4A0B-A740-4F6FAD81FDA4}</c15:txfldGUID>
                      <c15:f>Daten_Diagramme!$E$19</c15:f>
                      <c15:dlblFieldTableCache>
                        <c:ptCount val="1"/>
                        <c:pt idx="0">
                          <c:v>-3.3</c:v>
                        </c:pt>
                      </c15:dlblFieldTableCache>
                    </c15:dlblFTEntry>
                  </c15:dlblFieldTable>
                  <c15:showDataLabelsRange val="0"/>
                </c:ext>
                <c:ext xmlns:c16="http://schemas.microsoft.com/office/drawing/2014/chart" uri="{C3380CC4-5D6E-409C-BE32-E72D297353CC}">
                  <c16:uniqueId val="{00000005-2C19-42AF-A43C-65FD25F507E6}"/>
                </c:ext>
              </c:extLst>
            </c:dLbl>
            <c:dLbl>
              <c:idx val="6"/>
              <c:tx>
                <c:strRef>
                  <c:f>Daten_Diagramme!$E$20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{16171501-5D52-4067-8056-553CFF001682}</c15:txfldGUID>
                      <c15:f>Daten_Diagramme!$E$20</c15:f>
                      <c15:dlblFieldTableCache>
                        <c:ptCount val="1"/>
                        <c:pt idx="0">
                          <c:v>3.5</c:v>
                        </c:pt>
                      </c15:dlblFieldTableCache>
                    </c15:dlblFTEntry>
                  </c15:dlblFieldTable>
                  <c15:showDataLabelsRange val="0"/>
                </c:ext>
                <c:ext xmlns:c16="http://schemas.microsoft.com/office/drawing/2014/chart" uri="{C3380CC4-5D6E-409C-BE32-E72D297353CC}">
                  <c16:uniqueId val="{00000006-2C19-42AF-A43C-65FD25F507E6}"/>
                </c:ext>
              </c:extLst>
            </c:dLbl>
            <c:dLbl>
              <c:idx val="7"/>
              <c:tx>
                <c:strRef>
                  <c:f>Daten_Diagramme!$E$21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{68DB8F19-72B5-4346-A098-6F151AAB7AD3}</c15:txfldGUID>
                      <c15:f>Daten_Diagramme!$E$21</c15:f>
                      <c15:dlblFieldTableCache>
                        <c:ptCount val="1"/>
                        <c:pt idx="0">
                          <c:v>4.6</c:v>
                        </c:pt>
                      </c15:dlblFieldTableCache>
                    </c15:dlblFTEntry>
                  </c15:dlblFieldTable>
                  <c15:showDataLabelsRange val="0"/>
                </c:ext>
                <c:ext xmlns:c16="http://schemas.microsoft.com/office/drawing/2014/chart" uri="{C3380CC4-5D6E-409C-BE32-E72D297353CC}">
                  <c16:uniqueId val="{00000007-2C19-42AF-A43C-65FD25F507E6}"/>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{C4238C1D-3F4A-4EC2-8201-79A2623E5081}</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2C19-42AF-A43C-65FD25F507E6}"/>
                </c:ext>
              </c:extLst>
            </c:dLbl>
            <c:dLbl>
              <c:idx val="9"/>
              <c:tx>
                <c:strRef>
                  <c:f>Daten_Diagramme!$E$23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{390DC997-F1C7-430C-947F-95BB470F9AA9}</c15:txfldGUID>
                      <c15:f>Daten_Diagramme!$E$23</c15:f>
                      <c15:dlblFieldTableCache>
                        <c:ptCount val="1"/>
                        <c:pt idx="0">
                          <c:v>-2.0</c:v>
                        </c:pt>
                      </c15:dlblFieldTableCache>
                    </c15:dlblFTEntry>
                  </c15:dlblFieldTable>
                  <c15:showDataLabelsRange val="0"/>
                </c:ext>
                <c:ext xmlns:c16="http://schemas.microsoft.com/office/drawing/2014/chart" uri="{C3380CC4-5D6E-409C-BE32-E72D297353CC}">
                  <c16:uniqueId val="{00000009-2C19-42AF-A43C-65FD25F507E6}"/>
                </c:ext>
              </c:extLst>
            </c:dLbl>
            <c:dLbl>
              <c:idx val="10"/>
              <c:tx>
                <c:strRef>
                  <c:f>Daten_Diagramme!$E$24</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{A7EB9696-A11B-408A-9DD4-293DD57CE951}</c15:txfldGUID>
                      <c15:f>Daten_Diagramme!$E$24</c15:f>
                      <c15:dlblFieldTableCache>
                        <c:ptCount val="1"/>
                        <c:pt idx="0">
                          <c:v>-7.6</c:v>
                        </c:pt>
                      </c15:dlblFieldTableCache>
                    </c15:dlblFTEntry>
                  </c15:dlblFieldTable>
                  <c15:showDataLabelsRange val="0"/>
                </c:ext>
                <c:ext xmlns:c16="http://schemas.microsoft.com/office/drawing/2014/chart" uri="{C3380CC4-5D6E-409C-BE32-E72D297353CC}">
                  <c16:uniqueId val="{0000000A-2C19-42AF-A43C-65FD25F507E6}"/>
                </c:ext>
              </c:extLst>
            </c:dLbl>
            <c:dLbl>
              <c:idx val="11"/>
              <c:tx>
                <c:strRef>
                  <c:f>Daten_Diagramme!$E$25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{831B2D1E-959B-4E6D-8C1A-04029930FD4A}</c15:txfldGUID>
                      <c15:f>Daten_Diagramme!$E$25</c15:f>
                      <c15:dlblFieldTableCache>
                        <c:ptCount val="1"/>
                        <c:pt idx="0">
                          <c:v>5.7</c:v>
                        </c:pt>
                      </c15:dlblFieldTableCache>
                    </c15:dlblFTEntry>
                  </c15:dlblFieldTable>
                  <c15:showDataLabelsRange val="0"/>
                </c:ext>
                <c:ext xmlns:c16="http://schemas.microsoft.com/office/drawing/2014/chart" uri="{C3380CC4-5D6E-409C-BE32-E72D297353CC}">
                  <c16:uniqueId val="{0000000B-2C19-42AF-A43C-65FD25F507E6}"/>
                </c:ext>
              </c:extLst>
            </c:dLbl>
            <c:dLbl>
              <c:idx val="12"/>
              <c:tx>
                <c:strRef>
                  <c:f>Daten_Diagramme!$E$26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{8D1EFD7C-CE69-4B15-A10F-9E7D51FD0D8E}</c15:txfldGUID>
                      <c15:f>Daten_Diagramme!$E$26</c15:f>
                      <c15:dlblFieldTableCache>
                        <c:ptCount val="1"/>
                        <c:pt idx="0">
                          <c:v>-3.7</c:v>
                        </c:pt>
                      </c15:dlblFieldTableCache>
                    </c15:dlblFTEntry>
                  </c15:dlblFieldTable>
                  <c15:showDataLabelsRange val="0"/>
                </c:ext>
                <c:ext xmlns:c16="http://schemas.microsoft.com/office/drawing/2014/chart" uri="{C3380CC4-5D6E-409C-BE32-E72D297353CC}">
                  <c16:uniqueId val="{0000000C-2C19-42AF-A43C-65FD25F507E6}"/>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{53256FD7-86D4-427C-8041-A8B8269A4C64}</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2C19-42AF-A43C-65FD25F507E6}"/>
                </c:ext>
              </c:extLst>
            </c:dLbl>
            <c:dLbl>
              <c:idx val="14"/>
              <c:tx>
                <c:strRef>
                  <c:f>Daten_Diagramme!$E$28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{F46565D4-287B-4537-885B-181D90B42EF3}</c15:txfldGUID>
                      <c15:f>Daten_Diagramme!$E$28</c15:f>
                      <c15:dlblFieldTableCache>
                        <c:ptCount val="1"/>
                        <c:pt idx="0">
                          <c:v>1.9</c:v>
                        </c:pt>
                      </c15:dlblFieldTableCache>
                    </c15:dlblFTEntry>
                  </c15:dlblFieldTable>
                  <c15:showDataLabelsRange val="0"/>
                </c:ext>
                <c:ext xmlns:c16="http://schemas.microsoft.com/office/drawing/2014/chart" uri="{C3380CC4-5D6E-409C-BE32-E72D297353CC}">
                  <c16:uniqueId val="{0000000E-2C19-42AF-A43C-65FD25F507E6}"/>
                </c:ext>
              </c:extLst>
            </c:dLbl>
            <c:dLbl>
              <c:idx val="15"/>
              <c:tx>
                <c:strRef>
                  <c:f>Daten_Diagramme!$E$29</c:f>
                  <c:strCache>
                    <c:ptCount val="1"/>
                    <c:pt idx="0">
                      <c:v>-17.9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{1FA80B18-D851-4907-80F6-5A798F90623E}</c15:txfldGUID>
                      <c15:f>Daten_Diagramme!$E$29</c15:f>
                      <c15:dlblFieldTableCache>
                        <c:ptCount val="1"/>
                        <c:pt idx="0">
                          <c:v>-17.9</c:v>
                        </c:pt>
                      </c15:dlblFieldTableCache>
                    </c15:dlblFTEntry>
                  </c15:dlblFieldTable>
                  <c15:showDataLabelsRange val="0"/>
                </c:ext>
                <c:ext xmlns:c16="http://schemas.microsoft.com/office/drawing/2014/chart" uri="{C3380CC4-5D6E-409C-BE32-E72D297353CC}">
                  <c16:uniqueId val="{0000000F-2C19-42AF-A43C-65FD25F507E6}"/>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{513AC6FA-D222-4178-BDFC-736F2FB55FCE}</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2C19-42AF-A43C-65FD25F507E6}"/>
                </c:ext>
              </c:extLst>
            </c:dLbl>
            <c:dLbl>
              <c:idx val="17"/>
              <c:tx>
                <c:strRef>
                  <c:f>Daten_Diagramme!$E$31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{277F4783-3470-4F2B-91A1-50D892020C65}</c15:txfldGUID>
                      <c15:f>Daten_Diagramme!$E$31</c15:f>
                      <c15:dlblFieldTableCache>
                        <c:ptCount val="1"/>
                        <c:pt idx="0">
                          <c:v>-4.8</c:v>
                        </c:pt>
                      </c15:dlblFieldTableCache>
                    </c15:dlblFTEntry>
                  </c15:dlblFieldTable>
                  <c15:showDataLabelsRange val="0"/>
                </c:ext>
                <c:ext xmlns:c16="http://schemas.microsoft.com/office/drawing/2014/chart" uri="{C3380CC4-5D6E-409C-BE32-E72D297353CC}">
                  <c16:uniqueId val="{00000011-2C19-42AF-A43C-65FD25F507E6}"/>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{DC5C0247-789B-4EB8-9F06-7183587DC796}</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2C19-42AF-A43C-65FD25F507E6}"/>
                </c:ext>
              </c:extLst>
            </c:dLbl>
            <c:dLbl>
              <c:idx val="19"/>
              <c:tx>
                <c:strRef>
                  <c:f>Daten_Diagramme!$E$33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{6B9A8705-D68A-495D-8A07-0BB7006E5F86}</c15:txfldGUID>
                      <c15:f>Daten_Diagramme!$E$33</c15:f>
                      <c15:dlblFieldTableCache>
                        <c:ptCount val="1"/>
                        <c:pt idx="0">
                          <c:v>-4.2</c:v>
                        </c:pt>
                      </c15:dlblFieldTableCache>
                    </c15:dlblFTEntry>
                  </c15:dlblFieldTable>
                  <c15:showDataLabelsRange val="0"/>
                </c:ext>
                <c:ext xmlns:c16="http://schemas.microsoft.com/office/drawing/2014/chart" uri="{C3380CC4-5D6E-409C-BE32-E72D297353CC}">
                  <c16:uniqueId val="{00000013-2C19-42AF-A43C-65FD25F507E6}"/>
                </c:ext>
              </c:extLst>
            </c:dLbl>
            <c:dLbl>
              <c:idx val="20"/>
              <c:tx>
                <c:strRef>
                  <c:f>Daten_Diagramme!$E$34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{30A29F2C-ED94-454C-9988-63B5C13D2A7B}</c15:txfldGUID>
                      <c15:f>Daten_Diagramme!$E$34</c15:f>
                      <c15:dlblFieldTableCache>
                        <c:ptCount val="1"/>
                        <c:pt idx="0">
                          <c:v>-1.7</c:v>
                        </c:pt>
                      </c15:dlblFieldTableCache>
                    </c15:dlblFTEntry>
                  </c15:dlblFieldTable>
                  <c15:showDataLabelsRange val="0"/>
                </c:ext>
                <c:ext xmlns:c16="http://schemas.microsoft.com/office/drawing/2014/chart" uri="{C3380CC4-5D6E-409C-BE32-E72D297353CC}">
                  <c16:uniqueId val="{00000014-2C19-42AF-A43C-65FD25F507E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{2AC1CB7D-7E0A-4178-AD35-CF4EFC986FC1}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C19-42AF-A43C-65FD25F507E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{AEE6D946-2108-48DD-AF83-3B7C8D5DF105}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C19-42AF-A43C-65FD25F507E6}"/>
                </c:ext>
              </c:extLst>
            </c:dLbl>
            <c:dLbl>
              <c:idx val="23"/>
              <c:tx>
                <c:strRef>
                  <c:f>Daten_Diagramme!$E$37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{6B3CB1EB-E6BC-4283-A46E-7C582FC116A8}</c15:txfldGUID>
                      <c15:f>Daten_Diagramme!$E$37</c15:f>
                      <c15:dlblFieldTableCache>
                        <c:ptCount val="1"/>
                        <c:pt idx="0">
                          <c:v>3.5</c:v>
                        </c:pt>
                      </c15:dlblFieldTableCache>
                    </c15:dlblFTEntry>
                  </c15:dlblFieldTable>
                  <c15:showDataLabelsRange val="0"/>
                </c:ext>
                <c:ext xmlns:c16="http://schemas.microsoft.com/office/drawing/2014/chart" uri="{C3380CC4-5D6E-409C-BE32-E72D297353CC}">
                  <c16:uniqueId val="{00000017-2C19-42AF-A43C-65FD25F507E6}"/>
                </c:ext>
              </c:extLst>
            </c:dLbl>
            <c:dLbl>
              <c:idx val="24"/>
              <c:tx>
                <c:strRef>
                  <c:f>Daten_Diagramme!$E$38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{6E56B9C2-AA65-46B3-A022-0F1592AC189B}</c15:txfldGUID>
                      <c15:f>Daten_Diagramme!$E$38</c15:f>
                      <c15:dlblFieldTableCache>
                        <c:ptCount val="1"/>
                        <c:pt idx="0">
                          <c:v>1.7</c:v>
                        </c:pt>
                      </c15:dlblFieldTableCache>
                    </c15:dlblFTEntry>
                  </c15:dlblFieldTable>
                  <c15:showDataLabelsRange val="0"/>
                </c:ext>
                <c:ext xmlns:c16="http://schemas.microsoft.com/office/drawing/2014/chart" uri="{C3380CC4-5D6E-409C-BE32-E72D297353CC}">
                  <c16:uniqueId val="{00000018-2C19-42AF-A43C-65FD25F507E6}"/>
                </c:ext>
              </c:extLst>
            </c:dLbl>
            <c:dLbl>
              <c:idx val="25"/>
              <c:tx>
                <c:strRef>
                  <c:f>Daten_Diagramme!$E$39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{82DD4C2F-6022-4536-A7D1-8BC82F7CAA08}</c15:txfldGUID>
                      <c15:f>Daten_Diagramme!$E$39</c15:f>
                      <c15:dlblFieldTableCache>
                        <c:ptCount val="1"/>
                        <c:pt idx="0">
                          <c:v>-1.8</c:v>
                        </c:pt>
                      </c15:dlblFieldTableCache>
                    </c15:dlblFTEntry>
                  </c15:dlblFieldTable>
                  <c15:showDataLabelsRange val="0"/>
                </c:ext>
                <c:ext xmlns:c16="http://schemas.microsoft.com/office/drawing/2014/chart" uri="{C3380CC4-5D6E-409C-BE32-E72D297353CC}">
                  <c16:uniqueId val="{00000019-2C19-42AF-A43C-65FD25F507E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{9470C321-3367-4C40-8473-887B65B08BA2}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C19-42AF-A43C-65FD25F507E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{E41962B6-ED26-471C-9A94-78BE0365FDF5}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C19-42AF-A43C-65FD25F507E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{7CFA3178-9CE9-4FAF-85C6-D363F9AAEBEF}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C19-42AF-A43C-65FD25F507E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{5F6C7D3E-AB88-4DB6-B525-78CE5BBD6D21}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C19-42AF-A43C-65FD25F507E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{93C142DD-14F1-44CA-9C95-B38B22E7213C}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C19-42AF-A43C-65FD25F507E6}"/>
                </c:ext>
              </c:extLst>
            </c:dLbl>
            <c:dLbl>
              <c:idx val="31"/>
              <c:tx>
                <c:strRef>
                  <c:f>Daten_Diagramme!$E$45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{71DA6B6A-7471-48FE-A86C-63B53DB994E5}</c15:txfldGUID>
                      <c15:f>Daten_Diagramme!$E$45</c15:f>
                      <c15:dlblFieldTableCache>
                        <c:ptCount val="1"/>
                        <c:pt idx="0">
                          <c:v>-1.8</c:v>
                        </c:pt>
                      </c15:dlblFieldTableCache>
                    </c15:dlblFTEntry>
                  </c15:dlblFieldTable>
                  <c15:showDataLabelsRange val="0"/>
                </c:ext>
                <c:ext xmlns:c16="http://schemas.microsoft.com/office/drawing/2014/chart" uri="{C3380CC4-5D6E-409C-BE32-E72D297353CC}">
                  <c16:uniqueId val="{0000001F-2C19-42AF-A43C-65FD25F507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-1.0820639699526038</c:v>
                </c:pt>
                <c:pt idx="1">
                  <c:v>3.4662045060658579</c:v>
                </c:pt>
                <c:pt idx="2">
                  <c:v>3.0769230769230771</c:v>
                </c:pt>
                <c:pt idx="3">
                  <c:v>-0.29585798816568049</c:v>
                </c:pt>
                <c:pt idx="4">
                  <c:v>0.62370062370062374</c:v>
                </c:pt>
                <c:pt idx="5">
                  <c:v>-3.2634032634032635</c:v>
                </c:pt>
                <c:pt idx="6">
                  <c:v>3.5384615384615383</c:v>
                </c:pt>
                <c:pt idx="7">
                  <c:v>4.6025104602510458</c:v>
                </c:pt>
                <c:pt idx="8">
                  <c:v>0.62730627306273068</c:v>
                </c:pt>
                <c:pt idx="9">
                  <c:v>-1.9760479041916168</c:v>
                </c:pt>
                <c:pt idx="10">
                  <c:v>-7.5775193798449614</c:v>
                </c:pt>
                <c:pt idx="11">
                  <c:v>5.6521739130434785</c:v>
                </c:pt>
                <c:pt idx="12">
                  <c:v>-3.6885245901639343</c:v>
                </c:pt>
                <c:pt idx="13">
                  <c:v>-1.5254917703733439</c:v>
                </c:pt>
                <c:pt idx="14">
                  <c:v>1.8964259664478482</c:v>
                </c:pt>
                <c:pt idx="15">
                  <c:v>-17.948717948717949</c:v>
                </c:pt>
                <c:pt idx="16">
                  <c:v>2.8727770177838576</c:v>
                </c:pt>
                <c:pt idx="17">
                  <c:v>-4.7904191616766463</c:v>
                </c:pt>
                <c:pt idx="18">
                  <c:v>2.0579981290926099</c:v>
                </c:pt>
                <c:pt idx="19">
                  <c:v>-4.1819515774027876</c:v>
                </c:pt>
                <c:pt idx="20">
                  <c:v>-1.7433552443555302</c:v>
                </c:pt>
                <c:pt idx="21">
                  <c:v>0</c:v>
                </c:pt>
                <c:pt idx="23">
                  <c:v>3.4662045060658579</c:v>
                </c:pt>
                <c:pt idx="24">
                  <c:v>1.6905737704918034</c:v>
                </c:pt>
                <c:pt idx="25">
                  <c:v>-1.7776794276019769</c:v>
                </c:pt>
              </c:numCache>
            </c:numRef>
          </c:val>
          <c:extLst>
            <c:ext xmlns:c16="http://schemas.microsoft.com/office/drawing/2014/chart" uri="{C3380CC4-5D6E-409C-BE32-E72D297353CC}">
              <c16:uniqueId val="{00000020-2C19-42AF-A43C-65FD25F507E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{B3C34A5E-7FF9-4EF0-AC82-4AF72B5726B2}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C19-42AF-A43C-65FD25F507E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{563581BA-7EB0-4C34-AC94-3195AE4B7BC9}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C19-42AF-A43C-65FD25F507E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{4F343C6B-51B9-4AA9-B3F8-50810FD47305}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C19-42AF-A43C-65FD25F507E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{99CFF882-3048-485C-8FEF-19E880428581}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C19-42AF-A43C-65FD25F507E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{E6A8D176-CB85-4428-9D79-ADF80EF9F443}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C19-42AF-A43C-65FD25F507E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{902C6788-81F7-4021-AD7C-ECCAF29E9D7D}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C19-42AF-A43C-65FD25F507E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{04108D9B-2B02-4181-8009-576E50CB1E91}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C19-42AF-A43C-65FD25F507E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{0643B5E6-C8E4-49B0-9824-212572C33570}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C19-42AF-A43C-65FD25F507E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{40147CCD-7EB0-40E4-9EF4-4C35C31793D6}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C19-42AF-A43C-65FD25F507E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{0777617B-5DD0-4A4F-8871-1020DAF798CC}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C19-42AF-A43C-65FD25F507E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{EC16A58F-0792-4332-A94C-6E0E0B72B4EB}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C19-42AF-A43C-65FD25F507E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{AC33F49B-B4C6-4055-A7E7-253B69B3555D}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C19-42AF-A43C-65FD25F507E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{8D53DA1A-3AFB-444A-A23C-D71DB918C10E}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C19-42AF-A43C-65FD25F507E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{02D9C8B9-9EB1-437B-A508-F873F87AA0E1}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C19-42AF-A43C-65FD25F507E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{D60727C1-767B-42C2-94D2-FEAD5F031C32}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C19-42AF-A43C-65FD25F507E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{37102265-5BA6-4BB4-A95E-C43D0F1110A3}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C19-42AF-A43C-65FD25F507E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{C3E80C0B-5486-4CFC-9405-00746F8B2F56}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C19-42AF-A43C-65FD25F507E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{1D9DF61D-7A4B-40F0-A8F6-0B73B47F2441}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C19-42AF-A43C-65FD25F507E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{F0DE8E3E-3F59-412E-85C2-55C3AAB48A69}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C19-42AF-A43C-65FD25F507E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{7AE60BF1-453B-4ED0-8C23-134FC4D8FB92}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C19-42AF-A43C-65FD25F507E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{40274866-48C7-4B58-90B5-C702BEF6E9F5}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C19-42AF-A43C-65FD25F507E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{76BF1193-E475-4C44-A622-ADB02CF1BD87}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C19-42AF-A43C-65FD25F507E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{E3A3287E-FFE4-4FCD-9AF3-1124BD21C9C6}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C19-42AF-A43C-65FD25F507E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{0CB16648-5D6C-4693-A857-C0BE70B624B2}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C19-42AF-A43C-65FD25F507E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{C8F7BEF3-1D3D-469E-AAEE-5CA36ECE0174}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C19-42AF-A43C-65FD25F507E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{015FAD95-5C9B-4659-92D5-4C01C2916235}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C19-42AF-A43C-65FD25F507E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{73254B65-5768-4837-9C92-5B4644A1B3F9}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C19-42AF-A43C-65FD25F507E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{3958B03B-AE3B-40DC-BE47-D5B68753DE34}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C19-42AF-A43C-65FD25F507E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{3B82063F-53A1-4DED-B925-48D58AA52E2E}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C19-42AF-A43C-65FD25F507E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{7F0B5E83-7A99-43A7-A73C-0891A2FE62B2}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C19-42AF-A43C-65FD25F507E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{5689289E-935F-46CC-90BE-0D49DC82E945}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C19-42AF-A43C-65FD25F507E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{AAD17471-4C56-412A-A323-C2CB1230B340}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C19-42AF-A43C-65FD25F507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C19-42AF-A43C-65FD25F507E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C19-42AF-A43C-65FD25F507E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{E576D34D-00E4-4DE2-A315-40345C7D3BFC}</c15:txfldGUID>
                      <c15:f>Diagramm!$I$46</c15:f>
                      <c15:dlblFieldTableCache>
                        <c:ptCount val="1"/>
                      </c15:dlblFieldTableCache>
                    </c15:dlblFTEntry>
                  </c15:dlblFieldTable>
                  <c15:showDataLabelsRange val="0"/>
                </c:ext>
                <c:ext xmlns:c16="http://schemas.microsoft.com/office/drawing/2014/chart" uri="{C3380CC4-5D6E-409C-BE32-E72D297353CC}">
                  <c16:uniqueId val="{00000000-71B0-4A92-B8B2-F77E6806E7B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{44F91EDB-65FC-40C5-B7A7-08B600592A42}</c15:txfldGUID>
                      <c15:f>Diagramm!$I$47</c15:f>
                      <c15:dlblFieldTableCache>
                        <c:ptCount val="1"/>
                      </c15:dlblFieldTableCache>
                    </c15:dlblFTEntry>
                  </c15:dlblFieldTable>
                  <c15:showDataLabelsRange val="0"/>
                </c:ext>
                <c:ext xmlns:c16="http://schemas.microsoft.com/office/drawing/2014/chart" uri="{C3380CC4-5D6E-409C-BE32-E72D297353CC}">
                  <c16:uniqueId val="{00000001-71B0-4A92-B8B2-F77E6806E7B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{251DF7AD-9399-4B14-845C-2D0B641FBDF4}</c15:txfldGUID>
                      <c15:f>Diagramm!$I$48</c15:f>
                      <c15:dlblFieldTableCache>
                        <c:ptCount val="1"/>
                      </c15:dlblFieldTableCache>
                    </c15:dlblFTEntry>
                  </c15:dlblFieldTable>
                  <c15:showDataLabelsRange val="0"/>
                </c:ext>
                <c:ext xmlns:c16="http://schemas.microsoft.com/office/drawing/2014/chart" uri="{C3380CC4-5D6E-409C-BE32-E72D297353CC}">
                  <c16:uniqueId val="{00000002-71B0-4A92-B8B2-F77E6806E7B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{560199E6-9F51-481F-B929-B183ECDB299B}</c15:txfldGUID>
                      <c15:f>Diagramm!$I$49</c15:f>
                      <c15:dlblFieldTableCache>
                        <c:ptCount val="1"/>
                      </c15:dlblFieldTableCache>
                    </c15:dlblFTEntry>
                  </c15:dlblFieldTable>
                  <c15:showDataLabelsRange val="0"/>
                </c:ext>
                <c:ext xmlns:c16="http://schemas.microsoft.com/office/drawing/2014/chart" uri="{C3380CC4-5D6E-409C-BE32-E72D297353CC}">
                  <c16:uniqueId val="{00000003-71B0-4A92-B8B2-F77E6806E7B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{A90A2856-1B5B-478D-BA77-4D5C6E686C7B}</c15:txfldGUID>
                      <c15:f>Diagramm!$I$50</c15:f>
                      <c15:dlblFieldTableCache>
                        <c:ptCount val="1"/>
                      </c15:dlblFieldTableCache>
                    </c15:dlblFTEntry>
                  </c15:dlblFieldTable>
                  <c15:showDataLabelsRange val="0"/>
                </c:ext>
                <c:ext xmlns:c16="http://schemas.microsoft.com/office/drawing/2014/chart" uri="{C3380CC4-5D6E-409C-BE32-E72D297353CC}">
                  <c16:uniqueId val="{00000004-71B0-4A92-B8B2-F77E6806E7B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{677D4D2C-1A76-4913-B891-EC1FDD14A6EC}</c15:txfldGUID>
                      <c15:f>Diagramm!$I$51</c15:f>
                      <c15:dlblFieldTableCache>
                        <c:ptCount val="1"/>
                      </c15:dlblFieldTableCache>
                    </c15:dlblFTEntry>
                  </c15:dlblFieldTable>
                  <c15:showDataLabelsRange val="0"/>
                </c:ext>
                <c:ext xmlns:c16="http://schemas.microsoft.com/office/drawing/2014/chart" uri="{C3380CC4-5D6E-409C-BE32-E72D297353CC}">
                  <c16:uniqueId val="{00000005-71B0-4A92-B8B2-F77E6806E7B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{8D3278E8-234C-4403-9629-B482CB498CBD}</c15:txfldGUID>
                      <c15:f>Diagramm!$I$52</c15:f>
                      <c15:dlblFieldTableCache>
                        <c:ptCount val="1"/>
                      </c15:dlblFieldTableCache>
                    </c15:dlblFTEntry>
                  </c15:dlblFieldTable>
                  <c15:showDataLabelsRange val="0"/>
                </c:ext>
                <c:ext xmlns:c16="http://schemas.microsoft.com/office/drawing/2014/chart" uri="{C3380CC4-5D6E-409C-BE32-E72D297353CC}">
                  <c16:uniqueId val="{00000006-71B0-4A92-B8B2-F77E6806E7B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{CA8E30A4-1DB5-4E62-AFD6-AD5FE5721F08}</c15:txfldGUID>
                      <c15:f>Diagramm!$I$53</c15:f>
                      <c15:dlblFieldTableCache>
                        <c:ptCount val="1"/>
                      </c15:dlblFieldTableCache>
                    </c15:dlblFTEntry>
                  </c15:dlblFieldTable>
                  <c15:showDataLabelsRange val="0"/>
                </c:ext>
                <c:ext xmlns:c16="http://schemas.microsoft.com/office/drawing/2014/chart" uri="{C3380CC4-5D6E-409C-BE32-E72D297353CC}">
                  <c16:uniqueId val="{00000007-71B0-4A92-B8B2-F77E6806E7B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{2E8C2BC4-812E-4C6A-8411-79818721A9C1}</c15:txfldGUID>
                      <c15:f>Diagramm!$I$54</c15:f>
                      <c15:dlblFieldTableCache>
                        <c:ptCount val="1"/>
                      </c15:dlblFieldTableCache>
                    </c15:dlblFTEntry>
                  </c15:dlblFieldTable>
                  <c15:showDataLabelsRange val="0"/>
                </c:ext>
                <c:ext xmlns:c16="http://schemas.microsoft.com/office/drawing/2014/chart" uri="{C3380CC4-5D6E-409C-BE32-E72D297353CC}">
                  <c16:uniqueId val="{00000008-71B0-4A92-B8B2-F77E6806E7B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{BE7D164D-4884-4733-9762-24FCA57E2D56}</c15:txfldGUID>
                      <c15:f>Diagramm!$I$55</c15:f>
                      <c15:dlblFieldTableCache>
                        <c:ptCount val="1"/>
                      </c15:dlblFieldTableCache>
                    </c15:dlblFTEntry>
                  </c15:dlblFieldTable>
                  <c15:showDataLabelsRange val="0"/>
                </c:ext>
                <c:ext xmlns:c16="http://schemas.microsoft.com/office/drawing/2014/chart" uri="{C3380CC4-5D6E-409C-BE32-E72D297353CC}">
                  <c16:uniqueId val="{00000009-71B0-4A92-B8B2-F77E6806E7B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{6407F692-FE37-4411-9F34-0DDC44384E2A}</c15:txfldGUID>
                      <c15:f>Diagramm!$I$56</c15:f>
                      <c15:dlblFieldTableCache>
                        <c:ptCount val="1"/>
                      </c15:dlblFieldTableCache>
                    </c15:dlblFTEntry>
                  </c15:dlblFieldTable>
                  <c15:showDataLabelsRange val="0"/>
                </c:ext>
                <c:ext xmlns:c16="http://schemas.microsoft.com/office/drawing/2014/chart" uri="{C3380CC4-5D6E-409C-BE32-E72D297353CC}">
                  <c16:uniqueId val="{0000000A-71B0-4A92-B8B2-F77E6806E7B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{436BF8FE-2A3D-4BF1-97C6-425C1B673A24}</c15:txfldGUID>
                      <c15:f>Diagramm!$I$57</c15:f>
                      <c15:dlblFieldTableCache>
                        <c:ptCount val="1"/>
                      </c15:dlblFieldTableCache>
                    </c15:dlblFTEntry>
                  </c15:dlblFieldTable>
                  <c15:showDataLabelsRange val="0"/>
                </c:ext>
                <c:ext xmlns:c16="http://schemas.microsoft.com/office/drawing/2014/chart" uri="{C3380CC4-5D6E-409C-BE32-E72D297353CC}">
                  <c16:uniqueId val="{0000000B-71B0-4A92-B8B2-F77E6806E7B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{21730672-8717-4BB1-A961-CCA297E3ABA8}</c15:txfldGUID>
                      <c15:f>Diagramm!$I$58</c15:f>
                      <c15:dlblFieldTableCache>
                        <c:ptCount val="1"/>
                      </c15:dlblFieldTableCache>
                    </c15:dlblFTEntry>
                  </c15:dlblFieldTable>
                  <c15:showDataLabelsRange val="0"/>
                </c:ext>
                <c:ext xmlns:c16="http://schemas.microsoft.com/office/drawing/2014/chart" uri="{C3380CC4-5D6E-409C-BE32-E72D297353CC}">
                  <c16:uniqueId val="{0000000C-71B0-4A92-B8B2-F77E6806E7B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{394F66AE-0263-4DA7-94FA-511A0AABB67B}</c15:txfldGUID>
                      <c15:f>Diagramm!$I$59</c15:f>
                      <c15:dlblFieldTableCache>
                        <c:ptCount val="1"/>
                      </c15:dlblFieldTableCache>
                    </c15:dlblFTEntry>
                  </c15:dlblFieldTable>
                  <c15:showDataLabelsRange val="0"/>
                </c:ext>
                <c:ext xmlns:c16="http://schemas.microsoft.com/office/drawing/2014/chart" uri="{C3380CC4-5D6E-409C-BE32-E72D297353CC}">
                  <c16:uniqueId val="{0000000D-71B0-4A92-B8B2-F77E6806E7B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{C791DEDC-424A-434B-BAD0-8E81665D47E6}</c15:txfldGUID>
                      <c15:f>Diagramm!$I$60</c15:f>
                      <c15:dlblFieldTableCache>
                        <c:ptCount val="1"/>
                      </c15:dlblFieldTableCache>
                    </c15:dlblFTEntry>
                  </c15:dlblFieldTable>
                  <c15:showDataLabelsRange val="0"/>
                </c:ext>
                <c:ext xmlns:c16="http://schemas.microsoft.com/office/drawing/2014/chart" uri="{C3380CC4-5D6E-409C-BE32-E72D297353CC}">
                  <c16:uniqueId val="{0000000E-71B0-4A92-B8B2-F77E6806E7B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{7601C50D-DC3C-4270-81CD-E5835CD40632}</c15:txfldGUID>
                      <c15:f>Diagramm!$I$61</c15:f>
                      <c15:dlblFieldTableCache>
                        <c:ptCount val="1"/>
                      </c15:dlblFieldTableCache>
                    </c15:dlblFTEntry>
                  </c15:dlblFieldTable>
                  <c15:showDataLabelsRange val="0"/>
                </c:ext>
                <c:ext xmlns:c16="http://schemas.microsoft.com/office/drawing/2014/chart" uri="{C3380CC4-5D6E-409C-BE32-E72D297353CC}">
                  <c16:uniqueId val="{0000000F-71B0-4A92-B8B2-F77E6806E7B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{5F866F20-B802-4F1A-9F94-C9110FBB1273}</c15:txfldGUID>
                      <c15:f>Diagramm!$I$62</c15:f>
                      <c15:dlblFieldTableCache>
                        <c:ptCount val="1"/>
                      </c15:dlblFieldTableCache>
                    </c15:dlblFTEntry>
                  </c15:dlblFieldTable>
                  <c15:showDataLabelsRange val="0"/>
                </c:ext>
                <c:ext xmlns:c16="http://schemas.microsoft.com/office/drawing/2014/chart" uri="{C3380CC4-5D6E-409C-BE32-E72D297353CC}">
                  <c16:uniqueId val="{00000010-71B0-4A92-B8B2-F77E6806E7B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{F9B0C737-4D43-43DF-AB6C-F30847D84081}</c15:txfldGUID>
                      <c15:f>Diagramm!$I$63</c15:f>
                      <c15:dlblFieldTableCache>
                        <c:ptCount val="1"/>
                      </c15:dlblFieldTableCache>
                    </c15:dlblFTEntry>
                  </c15:dlblFieldTable>
                  <c15:showDataLabelsRange val="0"/>
                </c:ext>
                <c:ext xmlns:c16="http://schemas.microsoft.com/office/drawing/2014/chart" uri="{C3380CC4-5D6E-409C-BE32-E72D297353CC}">
                  <c16:uniqueId val="{00000011-71B0-4A92-B8B2-F77E6806E7B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{5E05C328-4ADE-48FC-9C38-4DFFF722F17A}</c15:txfldGUID>
                      <c15:f>Diagramm!$I$64</c15:f>
                      <c15:dlblFieldTableCache>
                        <c:ptCount val="1"/>
                      </c15:dlblFieldTableCache>
                    </c15:dlblFTEntry>
                  </c15:dlblFieldTable>
                  <c15:showDataLabelsRange val="0"/>
                </c:ext>
                <c:ext xmlns:c16="http://schemas.microsoft.com/office/drawing/2014/chart" uri="{C3380CC4-5D6E-409C-BE32-E72D297353CC}">
                  <c16:uniqueId val="{00000012-71B0-4A92-B8B2-F77E6806E7B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{D61A7633-AC2C-41B0-A116-B9E02B444575}</c15:txfldGUID>
                      <c15:f>Diagramm!$I$65</c15:f>
                      <c15:dlblFieldTableCache>
                        <c:ptCount val="1"/>
                      </c15:dlblFieldTableCache>
                    </c15:dlblFTEntry>
                  </c15:dlblFieldTable>
                  <c15:showDataLabelsRange val="0"/>
                </c:ext>
                <c:ext xmlns:c16="http://schemas.microsoft.com/office/drawing/2014/chart" uri="{C3380CC4-5D6E-409C-BE32-E72D297353CC}">
                  <c16:uniqueId val="{00000013-71B0-4A92-B8B2-F77E6806E7B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{F3CE4EB3-3FEF-4CB6-830D-C4E25611043F}</c15:txfldGUID>
                      <c15:f>Diagramm!$I$66</c15:f>
                      <c15:dlblFieldTableCache>
                        <c:ptCount val="1"/>
                      </c15:dlblFieldTableCache>
                    </c15:dlblFTEntry>
                  </c15:dlblFieldTable>
                  <c15:showDataLabelsRange val="0"/>
                </c:ext>
                <c:ext xmlns:c16="http://schemas.microsoft.com/office/drawing/2014/chart" uri="{C3380CC4-5D6E-409C-BE32-E72D297353CC}">
                  <c16:uniqueId val="{00000014-71B0-4A92-B8B2-F77E6806E7B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{1C635C2E-41D1-4304-8CE9-CB35114F0DFD}</c15:txfldGUID>
                      <c15:f>Diagramm!$I$67</c15:f>
                      <c15:dlblFieldTableCache>
                        <c:ptCount val="1"/>
                      </c15:dlblFieldTableCache>
                    </c15:dlblFTEntry>
                  </c15:dlblFieldTable>
                  <c15:showDataLabelsRange val="0"/>
                </c:ext>
                <c:ext xmlns:c16="http://schemas.microsoft.com/office/drawing/2014/chart" uri="{C3380CC4-5D6E-409C-BE32-E72D297353CC}">
                  <c16:uniqueId val="{00000015-71B0-4A92-B8B2-F77E6806E7B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1B0-4A92-B8B2-F77E6806E7B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{1C819855-1909-45A6-A864-1B09B3150E6D}</c15:txfldGUID>
                      <c15:f>Diagramm!$K$46</c15:f>
                      <c15:dlblFieldTableCache>
                        <c:ptCount val="1"/>
                      </c15:dlblFieldTableCache>
                    </c15:dlblFTEntry>
                  </c15:dlblFieldTable>
                  <c15:showDataLabelsRange val="0"/>
                </c:ext>
                <c:ext xmlns:c16="http://schemas.microsoft.com/office/drawing/2014/chart" uri="{C3380CC4-5D6E-409C-BE32-E72D297353CC}">
                  <c16:uniqueId val="{00000017-71B0-4A92-B8B2-F77E6806E7B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{1808CB64-5B2B-4804-8A3F-2D266DF7CA38}</c15:txfldGUID>
                      <c15:f>Diagramm!$K$47</c15:f>
                      <c15:dlblFieldTableCache>
                        <c:ptCount val="1"/>
                      </c15:dlblFieldTableCache>
                    </c15:dlblFTEntry>
                  </c15:dlblFieldTable>
                  <c15:showDataLabelsRange val="0"/>
                </c:ext>
                <c:ext xmlns:c16="http://schemas.microsoft.com/office/drawing/2014/chart" uri="{C3380CC4-5D6E-409C-BE32-E72D297353CC}">
                  <c16:uniqueId val="{00000018-71B0-4A92-B8B2-F77E6806E7B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{12124094-1681-40BA-B231-60C383AD4C7B}</c15:txfldGUID>
                      <c15:f>Diagramm!$K$48</c15:f>
                      <c15:dlblFieldTableCache>
                        <c:ptCount val="1"/>
                      </c15:dlblFieldTableCache>
                    </c15:dlblFTEntry>
                  </c15:dlblFieldTable>
                  <c15:showDataLabelsRange val="0"/>
                </c:ext>
                <c:ext xmlns:c16="http://schemas.microsoft.com/office/drawing/2014/chart" uri="{C3380CC4-5D6E-409C-BE32-E72D297353CC}">
                  <c16:uniqueId val="{00000019-71B0-4A92-B8B2-F77E6806E7B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{414FA7A3-17DB-4A89-A71C-62982443A1B6}</c15:txfldGUID>
                      <c15:f>Diagramm!$K$49</c15:f>
                      <c15:dlblFieldTableCache>
                        <c:ptCount val="1"/>
                      </c15:dlblFieldTableCache>
                    </c15:dlblFTEntry>
                  </c15:dlblFieldTable>
                  <c15:showDataLabelsRange val="0"/>
                </c:ext>
                <c:ext xmlns:c16="http://schemas.microsoft.com/office/drawing/2014/chart" uri="{C3380CC4-5D6E-409C-BE32-E72D297353CC}">
                  <c16:uniqueId val="{0000001A-71B0-4A92-B8B2-F77E6806E7B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{1C35807E-61A9-4E9A-8591-14459674BEB5}</c15:txfldGUID>
                      <c15:f>Diagramm!$K$50</c15:f>
                      <c15:dlblFieldTableCache>
                        <c:ptCount val="1"/>
                      </c15:dlblFieldTableCache>
                    </c15:dlblFTEntry>
                  </c15:dlblFieldTable>
                  <c15:showDataLabelsRange val="0"/>
                </c:ext>
                <c:ext xmlns:c16="http://schemas.microsoft.com/office/drawing/2014/chart" uri="{C3380CC4-5D6E-409C-BE32-E72D297353CC}">
                  <c16:uniqueId val="{0000001B-71B0-4A92-B8B2-F77E6806E7B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{395B33D1-8B3F-4F1C-B018-4494BA663ECB}</c15:txfldGUID>
                      <c15:f>Diagramm!$K$51</c15:f>
                      <c15:dlblFieldTableCache>
                        <c:ptCount val="1"/>
                      </c15:dlblFieldTableCache>
                    </c15:dlblFTEntry>
                  </c15:dlblFieldTable>
                  <c15:showDataLabelsRange val="0"/>
                </c:ext>
                <c:ext xmlns:c16="http://schemas.microsoft.com/office/drawing/2014/chart" uri="{C3380CC4-5D6E-409C-BE32-E72D297353CC}">
                  <c16:uniqueId val="{0000001C-71B0-4A92-B8B2-F77E6806E7B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{0C256EB9-F36C-4BA1-9A5C-17DFA68C70EC}</c15:txfldGUID>
                      <c15:f>Diagramm!$K$52</c15:f>
                      <c15:dlblFieldTableCache>
                        <c:ptCount val="1"/>
                      </c15:dlblFieldTableCache>
                    </c15:dlblFTEntry>
                  </c15:dlblFieldTable>
                  <c15:showDataLabelsRange val="0"/>
                </c:ext>
                <c:ext xmlns:c16="http://schemas.microsoft.com/office/drawing/2014/chart" uri="{C3380CC4-5D6E-409C-BE32-E72D297353CC}">
                  <c16:uniqueId val="{0000001D-71B0-4A92-B8B2-F77E6806E7B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{44AB1335-5CFF-41F8-A2E1-6EDB6C5CD13C}</c15:txfldGUID>
                      <c15:f>Diagramm!$K$53</c15:f>
                      <c15:dlblFieldTableCache>
                        <c:ptCount val="1"/>
                      </c15:dlblFieldTableCache>
                    </c15:dlblFTEntry>
                  </c15:dlblFieldTable>
                  <c15:showDataLabelsRange val="0"/>
                </c:ext>
                <c:ext xmlns:c16="http://schemas.microsoft.com/office/drawing/2014/chart" uri="{C3380CC4-5D6E-409C-BE32-E72D297353CC}">
                  <c16:uniqueId val="{0000001E-71B0-4A92-B8B2-F77E6806E7B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{9C906C02-16D2-46D2-947D-7B95B11EC22A}</c15:txfldGUID>
                      <c15:f>Diagramm!$K$54</c15:f>
                      <c15:dlblFieldTableCache>
                        <c:ptCount val="1"/>
                      </c15:dlblFieldTableCache>
                    </c15:dlblFTEntry>
                  </c15:dlblFieldTable>
                  <c15:showDataLabelsRange val="0"/>
                </c:ext>
                <c:ext xmlns:c16="http://schemas.microsoft.com/office/drawing/2014/chart" uri="{C3380CC4-5D6E-409C-BE32-E72D297353CC}">
                  <c16:uniqueId val="{0000001F-71B0-4A92-B8B2-F77E6806E7B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{5166B41E-CF90-4168-ABB0-D4527D887979}</c15:txfldGUID>
                      <c15:f>Diagramm!$K$55</c15:f>
                      <c15:dlblFieldTableCache>
                        <c:ptCount val="1"/>
                      </c15:dlblFieldTableCache>
                    </c15:dlblFTEntry>
                  </c15:dlblFieldTable>
                  <c15:showDataLabelsRange val="0"/>
                </c:ext>
                <c:ext xmlns:c16="http://schemas.microsoft.com/office/drawing/2014/chart" uri="{C3380CC4-5D6E-409C-BE32-E72D297353CC}">
                  <c16:uniqueId val="{00000020-71B0-4A92-B8B2-F77E6806E7B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{40A9BC38-45CB-4435-B1AE-4E89C8F020C7}</c15:txfldGUID>
                      <c15:f>Diagramm!$K$56</c15:f>
                      <c15:dlblFieldTableCache>
                        <c:ptCount val="1"/>
                      </c15:dlblFieldTableCache>
                    </c15:dlblFTEntry>
                  </c15:dlblFieldTable>
                  <c15:showDataLabelsRange val="0"/>
                </c:ext>
                <c:ext xmlns:c16="http://schemas.microsoft.com/office/drawing/2014/chart" uri="{C3380CC4-5D6E-409C-BE32-E72D297353CC}">
                  <c16:uniqueId val="{00000021-71B0-4A92-B8B2-F77E6806E7B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{16AA8C6D-6848-484D-9338-05111434B7F2}</c15:txfldGUID>
                      <c15:f>Diagramm!$K$57</c15:f>
                      <c15:dlblFieldTableCache>
                        <c:ptCount val="1"/>
                      </c15:dlblFieldTableCache>
                    </c15:dlblFTEntry>
                  </c15:dlblFieldTable>
                  <c15:showDataLabelsRange val="0"/>
                </c:ext>
                <c:ext xmlns:c16="http://schemas.microsoft.com/office/drawing/2014/chart" uri="{C3380CC4-5D6E-409C-BE32-E72D297353CC}">
                  <c16:uniqueId val="{00000022-71B0-4A92-B8B2-F77E6806E7B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{7BB63676-A6C1-43E4-B573-0C485D753428}</c15:txfldGUID>
                      <c15:f>Diagramm!$K$58</c15:f>
                      <c15:dlblFieldTableCache>
                        <c:ptCount val="1"/>
                      </c15:dlblFieldTableCache>
                    </c15:dlblFTEntry>
                  </c15:dlblFieldTable>
                  <c15:showDataLabelsRange val="0"/>
                </c:ext>
                <c:ext xmlns:c16="http://schemas.microsoft.com/office/drawing/2014/chart" uri="{C3380CC4-5D6E-409C-BE32-E72D297353CC}">
                  <c16:uniqueId val="{00000023-71B0-4A92-B8B2-F77E6806E7B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{E8AF35CA-EAC2-45D7-AC3D-38E27AA7EAF8}</c15:txfldGUID>
                      <c15:f>Diagramm!$K$59</c15:f>
                      <c15:dlblFieldTableCache>
                        <c:ptCount val="1"/>
                      </c15:dlblFieldTableCache>
                    </c15:dlblFTEntry>
                  </c15:dlblFieldTable>
                  <c15:showDataLabelsRange val="0"/>
                </c:ext>
                <c:ext xmlns:c16="http://schemas.microsoft.com/office/drawing/2014/chart" uri="{C3380CC4-5D6E-409C-BE32-E72D297353CC}">
                  <c16:uniqueId val="{00000024-71B0-4A92-B8B2-F77E6806E7B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{22974D7A-F913-4ECA-B8DF-2349B24CDA53}</c15:txfldGUID>
                      <c15:f>Diagramm!$K$60</c15:f>
                      <c15:dlblFieldTableCache>
                        <c:ptCount val="1"/>
                      </c15:dlblFieldTableCache>
                    </c15:dlblFTEntry>
                  </c15:dlblFieldTable>
                  <c15:showDataLabelsRange val="0"/>
                </c:ext>
                <c:ext xmlns:c16="http://schemas.microsoft.com/office/drawing/2014/chart" uri="{C3380CC4-5D6E-409C-BE32-E72D297353CC}">
                  <c16:uniqueId val="{00000025-71B0-4A92-B8B2-F77E6806E7B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{A66178B6-D283-4768-9AC8-C5109FBE547E}</c15:txfldGUID>
                      <c15:f>Diagramm!$K$61</c15:f>
                      <c15:dlblFieldTableCache>
                        <c:ptCount val="1"/>
                      </c15:dlblFieldTableCache>
                    </c15:dlblFTEntry>
                  </c15:dlblFieldTable>
                  <c15:showDataLabelsRange val="0"/>
                </c:ext>
                <c:ext xmlns:c16="http://schemas.microsoft.com/office/drawing/2014/chart" uri="{C3380CC4-5D6E-409C-BE32-E72D297353CC}">
                  <c16:uniqueId val="{00000026-71B0-4A92-B8B2-F77E6806E7B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{CEF398D5-E40F-4EFE-BF81-8991F7CA4C41}</c15:txfldGUID>
                      <c15:f>Diagramm!$K$62</c15:f>
                      <c15:dlblFieldTableCache>
                        <c:ptCount val="1"/>
                      </c15:dlblFieldTableCache>
                    </c15:dlblFTEntry>
                  </c15:dlblFieldTable>
                  <c15:showDataLabelsRange val="0"/>
                </c:ext>
                <c:ext xmlns:c16="http://schemas.microsoft.com/office/drawing/2014/chart" uri="{C3380CC4-5D6E-409C-BE32-E72D297353CC}">
                  <c16:uniqueId val="{00000027-71B0-4A92-B8B2-F77E6806E7B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{7170139D-CA1C-4517-8207-3E8D6D9F3414}</c15:txfldGUID>
                      <c15:f>Diagramm!$K$63</c15:f>
                      <c15:dlblFieldTableCache>
                        <c:ptCount val="1"/>
                      </c15:dlblFieldTableCache>
                    </c15:dlblFTEntry>
                  </c15:dlblFieldTable>
                  <c15:showDataLabelsRange val="0"/>
                </c:ext>
                <c:ext xmlns:c16="http://schemas.microsoft.com/office/drawing/2014/chart" uri="{C3380CC4-5D6E-409C-BE32-E72D297353CC}">
                  <c16:uniqueId val="{00000028-71B0-4A92-B8B2-F77E6806E7B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{EF21509E-03AF-4E44-99F4-2B220FCF61FC}</c15:txfldGUID>
                      <c15:f>Diagramm!$K$64</c15:f>
                      <c15:dlblFieldTableCache>
                        <c:ptCount val="1"/>
                      </c15:dlblFieldTableCache>
                    </c15:dlblFTEntry>
                  </c15:dlblFieldTable>
                  <c15:showDataLabelsRange val="0"/>
                </c:ext>
                <c:ext xmlns:c16="http://schemas.microsoft.com/office/drawing/2014/chart" uri="{C3380CC4-5D6E-409C-BE32-E72D297353CC}">
                  <c16:uniqueId val="{00000029-71B0-4A92-B8B2-F77E6806E7B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{E313E58A-4CEB-4B80-A8CF-055E92B110FB}</c15:txfldGUID>
                      <c15:f>Diagramm!$K$65</c15:f>
                      <c15:dlblFieldTableCache>
                        <c:ptCount val="1"/>
                      </c15:dlblFieldTableCache>
                    </c15:dlblFTEntry>
                  </c15:dlblFieldTable>
                  <c15:showDataLabelsRange val="0"/>
                </c:ext>
                <c:ext xmlns:c16="http://schemas.microsoft.com/office/drawing/2014/chart" uri="{C3380CC4-5D6E-409C-BE32-E72D297353CC}">
                  <c16:uniqueId val="{0000002A-71B0-4A92-B8B2-F77E6806E7B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{6E4A2307-E311-4932-A541-AF656B8907E9}</c15:txfldGUID>
                      <c15:f>Diagramm!$K$66</c15:f>
                      <c15:dlblFieldTableCache>
                        <c:ptCount val="1"/>
                      </c15:dlblFieldTableCache>
                    </c15:dlblFTEntry>
                  </c15:dlblFieldTable>
                  <c15:showDataLabelsRange val="0"/>
                </c:ext>
                <c:ext xmlns:c16="http://schemas.microsoft.com/office/drawing/2014/chart" uri="{C3380CC4-5D6E-409C-BE32-E72D297353CC}">
                  <c16:uniqueId val="{0000002B-71B0-4A92-B8B2-F77E6806E7B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{00A9B62A-90A7-4BD8-8514-6E72DC88C8A3}</c15:txfldGUID>
                      <c15:f>Diagramm!$K$67</c15:f>
                      <c15:dlblFieldTableCache>
                        <c:ptCount val="1"/>
                      </c15:dlblFieldTableCache>
                    </c15:dlblFTEntry>
                  </c15:dlblFieldTable>
                  <c15:showDataLabelsRange val="0"/>
                </c:ext>
                <c:ext xmlns:c16="http://schemas.microsoft.com/office/drawing/2014/chart" uri="{C3380CC4-5D6E-409C-BE32-E72D297353CC}">
                  <c16:uniqueId val="{0000002C-71B0-4A92-B8B2-F77E6806E7B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1B0-4A92-B8B2-F77E6806E7B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{DBA86491-30BA-4B53-9E08-BF21C9B46318}</c15:txfldGUID>
                      <c15:f>Diagramm!$J$46</c15:f>
                      <c15:dlblFieldTableCache>
                        <c:ptCount val="1"/>
                      </c15:dlblFieldTableCache>
                    </c15:dlblFTEntry>
                  </c15:dlblFieldTable>
                  <c15:showDataLabelsRange val="0"/>
                </c:ext>
                <c:ext xmlns:c16="http://schemas.microsoft.com/office/drawing/2014/chart" uri="{C3380CC4-5D6E-409C-BE32-E72D297353CC}">
                  <c16:uniqueId val="{0000002E-71B0-4A92-B8B2-F77E6806E7B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{599EDF33-4927-42EC-AEA6-4A1C8C38E547}</c15:txfldGUID>
                      <c15:f>Diagramm!$J$47</c15:f>
                      <c15:dlblFieldTableCache>
                        <c:ptCount val="1"/>
                      </c15:dlblFieldTableCache>
                    </c15:dlblFTEntry>
                  </c15:dlblFieldTable>
                  <c15:showDataLabelsRange val="0"/>
                </c:ext>
                <c:ext xmlns:c16="http://schemas.microsoft.com/office/drawing/2014/chart" uri="{C3380CC4-5D6E-409C-BE32-E72D297353CC}">
                  <c16:uniqueId val="{0000002F-71B0-4A92-B8B2-F77E6806E7B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{A27563C2-69EE-4165-A2F7-DA7453C6F42C}</c15:txfldGUID>
                      <c15:f>Diagramm!$J$48</c15:f>
                      <c15:dlblFieldTableCache>
                        <c:ptCount val="1"/>
                      </c15:dlblFieldTableCache>
                    </c15:dlblFTEntry>
                  </c15:dlblFieldTable>
                  <c15:showDataLabelsRange val="0"/>
                </c:ext>
                <c:ext xmlns:c16="http://schemas.microsoft.com/office/drawing/2014/chart" uri="{C3380CC4-5D6E-409C-BE32-E72D297353CC}">
                  <c16:uniqueId val="{00000030-71B0-4A92-B8B2-F77E6806E7B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{3E15A482-5B75-46DA-AE8C-2831E81B3134}</c15:txfldGUID>
                      <c15:f>Diagramm!$J$49</c15:f>
                      <c15:dlblFieldTableCache>
                        <c:ptCount val="1"/>
                      </c15:dlblFieldTableCache>
                    </c15:dlblFTEntry>
                  </c15:dlblFieldTable>
                  <c15:showDataLabelsRange val="0"/>
                </c:ext>
                <c:ext xmlns:c16="http://schemas.microsoft.com/office/drawing/2014/chart" uri="{C3380CC4-5D6E-409C-BE32-E72D297353CC}">
                  <c16:uniqueId val="{00000031-71B0-4A92-B8B2-F77E6806E7B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{381413F9-F4C7-4C62-8E0F-B5DC32B1F373}</c15:txfldGUID>
                      <c15:f>Diagramm!$J$50</c15:f>
                      <c15:dlblFieldTableCache>
                        <c:ptCount val="1"/>
                      </c15:dlblFieldTableCache>
                    </c15:dlblFTEntry>
                  </c15:dlblFieldTable>
                  <c15:showDataLabelsRange val="0"/>
                </c:ext>
                <c:ext xmlns:c16="http://schemas.microsoft.com/office/drawing/2014/chart" uri="{C3380CC4-5D6E-409C-BE32-E72D297353CC}">
                  <c16:uniqueId val="{00000032-71B0-4A92-B8B2-F77E6806E7B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{E657E66A-19FB-4BDC-800F-EF06DEE13597}</c15:txfldGUID>
                      <c15:f>Diagramm!$J$51</c15:f>
                      <c15:dlblFieldTableCache>
                        <c:ptCount val="1"/>
                      </c15:dlblFieldTableCache>
                    </c15:dlblFTEntry>
                  </c15:dlblFieldTable>
                  <c15:showDataLabelsRange val="0"/>
                </c:ext>
                <c:ext xmlns:c16="http://schemas.microsoft.com/office/drawing/2014/chart" uri="{C3380CC4-5D6E-409C-BE32-E72D297353CC}">
                  <c16:uniqueId val="{00000033-71B0-4A92-B8B2-F77E6806E7B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{CF948CFB-579D-4F8D-A9C8-F63B92391315}</c15:txfldGUID>
                      <c15:f>Diagramm!$J$52</c15:f>
                      <c15:dlblFieldTableCache>
                        <c:ptCount val="1"/>
                      </c15:dlblFieldTableCache>
                    </c15:dlblFTEntry>
                  </c15:dlblFieldTable>
                  <c15:showDataLabelsRange val="0"/>
                </c:ext>
                <c:ext xmlns:c16="http://schemas.microsoft.com/office/drawing/2014/chart" uri="{C3380CC4-5D6E-409C-BE32-E72D297353CC}">
                  <c16:uniqueId val="{00000034-71B0-4A92-B8B2-F77E6806E7B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{87DD3192-4E06-45C2-A3B9-4D21277F3F8B}</c15:txfldGUID>
                      <c15:f>Diagramm!$J$53</c15:f>
                      <c15:dlblFieldTableCache>
                        <c:ptCount val="1"/>
                      </c15:dlblFieldTableCache>
                    </c15:dlblFTEntry>
                  </c15:dlblFieldTable>
                  <c15:showDataLabelsRange val="0"/>
                </c:ext>
                <c:ext xmlns:c16="http://schemas.microsoft.com/office/drawing/2014/chart" uri="{C3380CC4-5D6E-409C-BE32-E72D297353CC}">
                  <c16:uniqueId val="{00000035-71B0-4A92-B8B2-F77E6806E7B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{A5B8F0C5-9340-4B3F-A640-D9F2B4D9DDC9}</c15:txfldGUID>
                      <c15:f>Diagramm!$J$54</c15:f>
                      <c15:dlblFieldTableCache>
                        <c:ptCount val="1"/>
                      </c15:dlblFieldTableCache>
                    </c15:dlblFTEntry>
                  </c15:dlblFieldTable>
                  <c15:showDataLabelsRange val="0"/>
                </c:ext>
                <c:ext xmlns:c16="http://schemas.microsoft.com/office/drawing/2014/chart" uri="{C3380CC4-5D6E-409C-BE32-E72D297353CC}">
                  <c16:uniqueId val="{00000036-71B0-4A92-B8B2-F77E6806E7B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{0F489DE7-6E21-49E8-9D1E-87DB13100E59}</c15:txfldGUID>
                      <c15:f>Diagramm!$J$55</c15:f>
                      <c15:dlblFieldTableCache>
                        <c:ptCount val="1"/>
                      </c15:dlblFieldTableCache>
                    </c15:dlblFTEntry>
                  </c15:dlblFieldTable>
                  <c15:showDataLabelsRange val="0"/>
                </c:ext>
                <c:ext xmlns:c16="http://schemas.microsoft.com/office/drawing/2014/chart" uri="{C3380CC4-5D6E-409C-BE32-E72D297353CC}">
                  <c16:uniqueId val="{00000037-71B0-4A92-B8B2-F77E6806E7B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{0D0CCF09-7584-48DC-87FA-F4F70B44F1AC}</c15:txfldGUID>
                      <c15:f>Diagramm!$J$56</c15:f>
                      <c15:dlblFieldTableCache>
                        <c:ptCount val="1"/>
                      </c15:dlblFieldTableCache>
                    </c15:dlblFTEntry>
                  </c15:dlblFieldTable>
                  <c15:showDataLabelsRange val="0"/>
                </c:ext>
                <c:ext xmlns:c16="http://schemas.microsoft.com/office/drawing/2014/chart" uri="{C3380CC4-5D6E-409C-BE32-E72D297353CC}">
                  <c16:uniqueId val="{00000038-71B0-4A92-B8B2-F77E6806E7B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{05C4379E-7CC8-4C5A-BCA9-8E0FC809061B}</c15:txfldGUID>
                      <c15:f>Diagramm!$J$57</c15:f>
                      <c15:dlblFieldTableCache>
                        <c:ptCount val="1"/>
                      </c15:dlblFieldTableCache>
                    </c15:dlblFTEntry>
                  </c15:dlblFieldTable>
                  <c15:showDataLabelsRange val="0"/>
                </c:ext>
                <c:ext xmlns:c16="http://schemas.microsoft.com/office/drawing/2014/chart" uri="{C3380CC4-5D6E-409C-BE32-E72D297353CC}">
                  <c16:uniqueId val="{00000039-71B0-4A92-B8B2-F77E6806E7B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{FA2FA7A2-A8AC-4FDA-9BF7-6010D1392D64}</c15:txfldGUID>
                      <c15:f>Diagramm!$J$58</c15:f>
                      <c15:dlblFieldTableCache>
                        <c:ptCount val="1"/>
                      </c15:dlblFieldTableCache>
                    </c15:dlblFTEntry>
                  </c15:dlblFieldTable>
                  <c15:showDataLabelsRange val="0"/>
                </c:ext>
                <c:ext xmlns:c16="http://schemas.microsoft.com/office/drawing/2014/chart" uri="{C3380CC4-5D6E-409C-BE32-E72D297353CC}">
                  <c16:uniqueId val="{0000003A-71B0-4A92-B8B2-F77E6806E7B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{DA3BE7BE-D9A3-458C-B11C-0BB0DB204594}</c15:txfldGUID>
                      <c15:f>Diagramm!$J$59</c15:f>
                      <c15:dlblFieldTableCache>
                        <c:ptCount val="1"/>
                      </c15:dlblFieldTableCache>
                    </c15:dlblFTEntry>
                  </c15:dlblFieldTable>
                  <c15:showDataLabelsRange val="0"/>
                </c:ext>
                <c:ext xmlns:c16="http://schemas.microsoft.com/office/drawing/2014/chart" uri="{C3380CC4-5D6E-409C-BE32-E72D297353CC}">
                  <c16:uniqueId val="{0000003B-71B0-4A92-B8B2-F77E6806E7B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{83296B03-2F05-46B8-9442-D9DFD5D53E17}</c15:txfldGUID>
                      <c15:f>Diagramm!$J$60</c15:f>
                      <c15:dlblFieldTableCache>
                        <c:ptCount val="1"/>
                      </c15:dlblFieldTableCache>
                    </c15:dlblFTEntry>
                  </c15:dlblFieldTable>
                  <c15:showDataLabelsRange val="0"/>
                </c:ext>
                <c:ext xmlns:c16="http://schemas.microsoft.com/office/drawing/2014/chart" uri="{C3380CC4-5D6E-409C-BE32-E72D297353CC}">
                  <c16:uniqueId val="{0000003C-71B0-4A92-B8B2-F77E6806E7B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{97C633FA-8729-4EE6-981C-8AFE07C771B5}</c15:txfldGUID>
                      <c15:f>Diagramm!$J$61</c15:f>
                      <c15:dlblFieldTableCache>
                        <c:ptCount val="1"/>
                      </c15:dlblFieldTableCache>
                    </c15:dlblFTEntry>
                  </c15:dlblFieldTable>
                  <c15:showDataLabelsRange val="0"/>
                </c:ext>
                <c:ext xmlns:c16="http://schemas.microsoft.com/office/drawing/2014/chart" uri="{C3380CC4-5D6E-409C-BE32-E72D297353CC}">
                  <c16:uniqueId val="{0000003D-71B0-4A92-B8B2-F77E6806E7B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{74DAD538-14C0-4636-B2A4-51C206128ED8}</c15:txfldGUID>
                      <c15:f>Diagramm!$J$62</c15:f>
                      <c15:dlblFieldTableCache>
                        <c:ptCount val="1"/>
                      </c15:dlblFieldTableCache>
                    </c15:dlblFTEntry>
                  </c15:dlblFieldTable>
                  <c15:showDataLabelsRange val="0"/>
                </c:ext>
                <c:ext xmlns:c16="http://schemas.microsoft.com/office/drawing/2014/chart" uri="{C3380CC4-5D6E-409C-BE32-E72D297353CC}">
                  <c16:uniqueId val="{0000003E-71B0-4A92-B8B2-F77E6806E7B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{FA4BA87D-F17F-496F-8CF7-DCA605D4A4F8}</c15:txfldGUID>
                      <c15:f>Diagramm!$J$63</c15:f>
                      <c15:dlblFieldTableCache>
                        <c:ptCount val="1"/>
                      </c15:dlblFieldTableCache>
                    </c15:dlblFTEntry>
                  </c15:dlblFieldTable>
                  <c15:showDataLabelsRange val="0"/>
                </c:ext>
                <c:ext xmlns:c16="http://schemas.microsoft.com/office/drawing/2014/chart" uri="{C3380CC4-5D6E-409C-BE32-E72D297353CC}">
                  <c16:uniqueId val="{0000003F-71B0-4A92-B8B2-F77E6806E7B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{8D0944F8-3ABC-4C7B-9A7F-B66B4213973F}</c15:txfldGUID>
                      <c15:f>Diagramm!$J$64</c15:f>
                      <c15:dlblFieldTableCache>
                        <c:ptCount val="1"/>
                      </c15:dlblFieldTableCache>
                    </c15:dlblFTEntry>
                  </c15:dlblFieldTable>
                  <c15:showDataLabelsRange val="0"/>
                </c:ext>
                <c:ext xmlns:c16="http://schemas.microsoft.com/office/drawing/2014/chart" uri="{C3380CC4-5D6E-409C-BE32-E72D297353CC}">
                  <c16:uniqueId val="{00000040-71B0-4A92-B8B2-F77E6806E7B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{5D5862D6-5380-4899-8F50-3B779808E6F8}</c15:txfldGUID>
                      <c15:f>Diagramm!$J$65</c15:f>
                      <c15:dlblFieldTableCache>
                        <c:ptCount val="1"/>
                      </c15:dlblFieldTableCache>
                    </c15:dlblFTEntry>
                  </c15:dlblFieldTable>
                  <c15:showDataLabelsRange val="0"/>
                </c:ext>
                <c:ext xmlns:c16="http://schemas.microsoft.com/office/drawing/2014/chart" uri="{C3380CC4-5D6E-409C-BE32-E72D297353CC}">
                  <c16:uniqueId val="{00000041-71B0-4A92-B8B2-F77E6806E7B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{D9D84884-6B01-4916-A976-DFB6EBC54182}</c15:txfldGUID>
                      <c15:f>Diagramm!$J$66</c15:f>
                      <c15:dlblFieldTableCache>
                        <c:ptCount val="1"/>
                      </c15:dlblFieldTableCache>
                    </c15:dlblFTEntry>
                  </c15:dlblFieldTable>
                  <c15:showDataLabelsRange val="0"/>
                </c:ext>
                <c:ext xmlns:c16="http://schemas.microsoft.com/office/drawing/2014/chart" uri="{C3380CC4-5D6E-409C-BE32-E72D297353CC}">
                  <c16:uniqueId val="{00000042-71B0-4A92-B8B2-F77E6806E7B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{002B4287-647E-421F-85FD-07BFB3EC6698}</c15:txfldGUID>
                      <c15:f>Diagramm!$J$67</c15:f>
                      <c15:dlblFieldTableCache>
                        <c:ptCount val="1"/>
                      </c15:dlblFieldTableCache>
                    </c15:dlblFTEntry>
                  </c15:dlblFieldTable>
                  <c15:showDataLabelsRange val="0"/>
                </c:ext>
                <c:ext xmlns:c16="http://schemas.microsoft.com/office/drawing/2014/chart" uri="{C3380CC4-5D6E-409C-BE32-E72D297353CC}">
                  <c16:uniqueId val="{00000043-71B0-4A92-B8B2-F77E6806E7B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1B0-4A92-B8B2-F77E6806E7B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19-4FDD-A022-0D0FDD07F9D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19-4FDD-A022-0D0FDD07F9D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19-4FDD-A022-0D0FDD07F9D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19-4FDD-A022-0D0FDD07F9D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19-4FDD-A022-0D0FDD07F9D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19-4FDD-A022-0D0FDD07F9D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319-4FDD-A022-0D0FDD07F9D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319-4FDD-A022-0D0FDD07F9D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319-4FDD-A022-0D0FDD07F9D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319-4FDD-A022-0D0FDD07F9D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319-4FDD-A022-0D0FDD07F9D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319-4FDD-A022-0D0FDD07F9D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319-4FDD-A022-0D0FDD07F9D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319-4FDD-A022-0D0FDD07F9D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319-4FDD-A022-0D0FDD07F9D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319-4FDD-A022-0D0FDD07F9D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319-4FDD-A022-0D0FDD07F9D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319-4FDD-A022-0D0FDD07F9D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319-4FDD-A022-0D0FDD07F9D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319-4FDD-A022-0D0FDD07F9D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319-4FDD-A022-0D0FDD07F9D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319-4FDD-A022-0D0FDD07F9D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319-4FDD-A022-0D0FDD07F9D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319-4FDD-A022-0D0FDD07F9D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319-4FDD-A022-0D0FDD07F9D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319-4FDD-A022-0D0FDD07F9D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319-4FDD-A022-0D0FDD07F9D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319-4FDD-A022-0D0FDD07F9D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319-4FDD-A022-0D0FDD07F9D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319-4FDD-A022-0D0FDD07F9D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319-4FDD-A022-0D0FDD07F9D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319-4FDD-A022-0D0FDD07F9D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319-4FDD-A022-0D0FDD07F9D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319-4FDD-A022-0D0FDD07F9D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319-4FDD-A022-0D0FDD07F9D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319-4FDD-A022-0D0FDD07F9D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319-4FDD-A022-0D0FDD07F9D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319-4FDD-A022-0D0FDD07F9D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319-4FDD-A022-0D0FDD07F9D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319-4FDD-A022-0D0FDD07F9D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319-4FDD-A022-0D0FDD07F9D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319-4FDD-A022-0D0FDD07F9D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319-4FDD-A022-0D0FDD07F9D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319-4FDD-A022-0D0FDD07F9D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319-4FDD-A022-0D0FDD07F9D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319-4FDD-A022-0D0FDD07F9D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319-4FDD-A022-0D0FDD07F9D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319-4FDD-A022-0D0FDD07F9D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319-4FDD-A022-0D0FDD07F9D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319-4FDD-A022-0D0FDD07F9D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319-4FDD-A022-0D0FDD07F9D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319-4FDD-A022-0D0FDD07F9D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319-4FDD-A022-0D0FDD07F9D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319-4FDD-A022-0D0FDD07F9D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319-4FDD-A022-0D0FDD07F9D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319-4FDD-A022-0D0FDD07F9D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319-4FDD-A022-0D0FDD07F9D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319-4FDD-A022-0D0FDD07F9D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319-4FDD-A022-0D0FDD07F9D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319-4FDD-A022-0D0FDD07F9D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319-4FDD-A022-0D0FDD07F9D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319-4FDD-A022-0D0FDD07F9D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319-4FDD-A022-0D0FDD07F9D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319-4FDD-A022-0D0FDD07F9D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319-4FDD-A022-0D0FDD07F9D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319-4FDD-A022-0D0FDD07F9D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319-4FDD-A022-0D0FDD07F9D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319-4FDD-A022-0D0FDD07F9D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319-4FDD-A022-0D0FDD07F9D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102.14340115330214</c:v>
                </c:pt>
                <c:pt idx="2">
                  <c:v>104.49687403228911</c:v>
                </c:pt>
                <c:pt idx="3">
                  <c:v>101.42279654846296</c:v>
                </c:pt>
                <c:pt idx="4">
                  <c:v>103.01716562188763</c:v>
                </c:pt>
                <c:pt idx="5">
                  <c:v>105.16642534921286</c:v>
                </c:pt>
                <c:pt idx="6">
                  <c:v>107.54416946343832</c:v>
                </c:pt>
                <c:pt idx="7">
                  <c:v>104.19139124394266</c:v>
                </c:pt>
                <c:pt idx="8">
                  <c:v>105.6275788187441</c:v>
                </c:pt>
                <c:pt idx="9">
                  <c:v>107.62618949976148</c:v>
                </c:pt>
                <c:pt idx="10">
                  <c:v>110.18722328699479</c:v>
                </c:pt>
                <c:pt idx="11">
                  <c:v>107.18679644803026</c:v>
                </c:pt>
                <c:pt idx="12">
                  <c:v>109.0715834051706</c:v>
                </c:pt>
                <c:pt idx="13">
                  <c:v>110.62577939957986</c:v>
                </c:pt>
                <c:pt idx="14">
                  <c:v>112.77503912690507</c:v>
                </c:pt>
                <c:pt idx="15">
                  <c:v>109.81478536695597</c:v>
                </c:pt>
                <c:pt idx="16">
                  <c:v>111.28947214248053</c:v>
                </c:pt>
                <c:pt idx="17">
                  <c:v>113.04202271452843</c:v>
                </c:pt>
                <c:pt idx="18">
                  <c:v>115.10089301406894</c:v>
                </c:pt>
                <c:pt idx="19">
                  <c:v>112.43356795527397</c:v>
                </c:pt>
                <c:pt idx="20">
                  <c:v>114.00450273260631</c:v>
                </c:pt>
                <c:pt idx="21">
                  <c:v>115.19044550270749</c:v>
                </c:pt>
                <c:pt idx="22">
                  <c:v>117.15139392214793</c:v>
                </c:pt>
                <c:pt idx="23">
                  <c:v>114.19532485792958</c:v>
                </c:pt>
                <c:pt idx="24">
                  <c:v>114.93601600227647</c:v>
                </c:pt>
              </c:numCache>
            </c:numRef>
          </c:val>
          <c:smooth val="0"/>
          <c:extLst>
            <c:ext xmlns:c16="http://schemas.microsoft.com/office/drawing/2014/chart" uri="{C3380CC4-5D6E-409C-BE32-E72D297353CC}">
              <c16:uniqueId val="{00000000-CBD3-4C98-9157-DCE3BD486CE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104.63379607467689</c:v>
                </c:pt>
                <c:pt idx="2">
                  <c:v>107.08472953566299</c:v>
                </c:pt>
                <c:pt idx="3">
                  <c:v>105.61033987553854</c:v>
                </c:pt>
                <c:pt idx="4">
                  <c:v>105.64863571086644</c:v>
                </c:pt>
                <c:pt idx="5">
                  <c:v>109.7079942556247</c:v>
                </c:pt>
                <c:pt idx="6">
                  <c:v>112.62805169937768</c:v>
                </c:pt>
                <c:pt idx="7">
                  <c:v>110.03350885591192</c:v>
                </c:pt>
                <c:pt idx="8">
                  <c:v>110.88559119195787</c:v>
                </c:pt>
                <c:pt idx="9">
                  <c:v>114.18860698898993</c:v>
                </c:pt>
                <c:pt idx="10">
                  <c:v>116.81187170895164</c:v>
                </c:pt>
                <c:pt idx="11">
                  <c:v>114.25562470081378</c:v>
                </c:pt>
                <c:pt idx="12">
                  <c:v>115.28961225466729</c:v>
                </c:pt>
                <c:pt idx="13">
                  <c:v>120.5361416945907</c:v>
                </c:pt>
                <c:pt idx="14">
                  <c:v>123.14983245572044</c:v>
                </c:pt>
                <c:pt idx="15">
                  <c:v>121.78075634274772</c:v>
                </c:pt>
                <c:pt idx="16">
                  <c:v>121.97223551938727</c:v>
                </c:pt>
                <c:pt idx="17">
                  <c:v>126.63475347056009</c:v>
                </c:pt>
                <c:pt idx="18">
                  <c:v>129.80373384394449</c:v>
                </c:pt>
                <c:pt idx="19">
                  <c:v>128.13786500718047</c:v>
                </c:pt>
                <c:pt idx="20">
                  <c:v>131.17280995691718</c:v>
                </c:pt>
                <c:pt idx="21">
                  <c:v>134.10244135950217</c:v>
                </c:pt>
                <c:pt idx="22">
                  <c:v>137.93202489229296</c:v>
                </c:pt>
                <c:pt idx="23">
                  <c:v>136.30445189085688</c:v>
                </c:pt>
                <c:pt idx="24">
                  <c:v>133.5088559119196</c:v>
                </c:pt>
              </c:numCache>
            </c:numRef>
          </c:val>
          <c:smooth val="0"/>
          <c:extLst>
            <c:ext xmlns:c16="http://schemas.microsoft.com/office/drawing/2014/chart" uri="{C3380CC4-5D6E-409C-BE32-E72D297353CC}">
              <c16:uniqueId val="{00000001-CBD3-4C98-9157-DCE3BD486CE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100.80847241265189</c:v>
                </c:pt>
                <c:pt idx="2">
                  <c:v>100.54843742612643</c:v>
                </c:pt>
                <c:pt idx="3">
                  <c:v>101.65476809607111</c:v>
                </c:pt>
                <c:pt idx="4">
                  <c:v>98.884213512363488</c:v>
                </c:pt>
                <c:pt idx="5">
                  <c:v>98.822750697366558</c:v>
                </c:pt>
                <c:pt idx="6">
                  <c:v>98.335776086237061</c:v>
                </c:pt>
                <c:pt idx="7">
                  <c:v>99.252990402345048</c:v>
                </c:pt>
                <c:pt idx="8">
                  <c:v>97.725875845113706</c:v>
                </c:pt>
                <c:pt idx="9">
                  <c:v>98.217578365089125</c:v>
                </c:pt>
                <c:pt idx="10">
                  <c:v>97.111247695144442</c:v>
                </c:pt>
                <c:pt idx="11">
                  <c:v>97.744787480497379</c:v>
                </c:pt>
                <c:pt idx="12">
                  <c:v>96.416245094794576</c:v>
                </c:pt>
                <c:pt idx="13">
                  <c:v>97.182166327833201</c:v>
                </c:pt>
                <c:pt idx="14">
                  <c:v>96.681007990165952</c:v>
                </c:pt>
                <c:pt idx="15">
                  <c:v>97.489480402817833</c:v>
                </c:pt>
                <c:pt idx="16">
                  <c:v>95.834712306746724</c:v>
                </c:pt>
                <c:pt idx="17">
                  <c:v>96.094747293272192</c:v>
                </c:pt>
                <c:pt idx="18">
                  <c:v>94.93640962602241</c:v>
                </c:pt>
                <c:pt idx="19">
                  <c:v>95.494302869840681</c:v>
                </c:pt>
                <c:pt idx="20">
                  <c:v>93.830078956077728</c:v>
                </c:pt>
                <c:pt idx="21">
                  <c:v>94.113753486832778</c:v>
                </c:pt>
                <c:pt idx="22">
                  <c:v>92.917592548815662</c:v>
                </c:pt>
                <c:pt idx="23">
                  <c:v>93.650418419932862</c:v>
                </c:pt>
                <c:pt idx="24">
                  <c:v>90.960238286605829</c:v>
                </c:pt>
              </c:numCache>
            </c:numRef>
          </c:val>
          <c:smooth val="0"/>
          <c:extLst>
            <c:ext xmlns:c16="http://schemas.microsoft.com/office/drawing/2014/chart" uri="{C3380CC4-5D6E-409C-BE32-E72D297353CC}">
              <c16:uniqueId val="{00000002-CBD3-4C98-9157-DCE3BD486CE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BD3-4C98-9157-DCE3BD486CEC}"/>
                </c:ext>
              </c:extLst>
            </c:dLbl>
            <c:dLbl>
              <c:idx val="1"/>
              <c:delete val="1"/>
              <c:extLst>
                <c:ext xmlns:c15="http://schemas.microsoft.com/office/drawing/2012/chart" uri="{CE6537A1-D6FC-4f65-9D91-7224C49458BB}"/>
                <c:ext xmlns:c16="http://schemas.microsoft.com/office/drawing/2014/chart" uri="{C3380CC4-5D6E-409C-BE32-E72D297353CC}">
                  <c16:uniqueId val="{00000004-CBD3-4C98-9157-DCE3BD486CEC}"/>
                </c:ext>
              </c:extLst>
            </c:dLbl>
            <c:dLbl>
              <c:idx val="2"/>
              <c:delete val="1"/>
              <c:extLst>
                <c:ext xmlns:c15="http://schemas.microsoft.com/office/drawing/2012/chart" uri="{CE6537A1-D6FC-4f65-9D91-7224C49458BB}"/>
                <c:ext xmlns:c16="http://schemas.microsoft.com/office/drawing/2014/chart" uri="{C3380CC4-5D6E-409C-BE32-E72D297353CC}">
                  <c16:uniqueId val="{00000005-CBD3-4C98-9157-DCE3BD486CEC}"/>
                </c:ext>
              </c:extLst>
            </c:dLbl>
            <c:dLbl>
              <c:idx val="3"/>
              <c:delete val="1"/>
              <c:extLst>
                <c:ext xmlns:c15="http://schemas.microsoft.com/office/drawing/2012/chart" uri="{CE6537A1-D6FC-4f65-9D91-7224C49458BB}"/>
                <c:ext xmlns:c16="http://schemas.microsoft.com/office/drawing/2014/chart" uri="{C3380CC4-5D6E-409C-BE32-E72D297353CC}">
                  <c16:uniqueId val="{00000006-CBD3-4C98-9157-DCE3BD486CEC}"/>
                </c:ext>
              </c:extLst>
            </c:dLbl>
            <c:dLbl>
              <c:idx val="4"/>
              <c:delete val="1"/>
              <c:extLst>
                <c:ext xmlns:c15="http://schemas.microsoft.com/office/drawing/2012/chart" uri="{CE6537A1-D6FC-4f65-9D91-7224C49458BB}"/>
                <c:ext xmlns:c16="http://schemas.microsoft.com/office/drawing/2014/chart" uri="{C3380CC4-5D6E-409C-BE32-E72D297353CC}">
                  <c16:uniqueId val="{00000007-CBD3-4C98-9157-DCE3BD486CEC}"/>
                </c:ext>
              </c:extLst>
            </c:dLbl>
            <c:dLbl>
              <c:idx val="5"/>
              <c:delete val="1"/>
              <c:extLst>
                <c:ext xmlns:c15="http://schemas.microsoft.com/office/drawing/2012/chart" uri="{CE6537A1-D6FC-4f65-9D91-7224C49458BB}"/>
                <c:ext xmlns:c16="http://schemas.microsoft.com/office/drawing/2014/chart" uri="{C3380CC4-5D6E-409C-BE32-E72D297353CC}">
                  <c16:uniqueId val="{00000008-CBD3-4C98-9157-DCE3BD486CEC}"/>
                </c:ext>
              </c:extLst>
            </c:dLbl>
            <c:dLbl>
              <c:idx val="6"/>
              <c:delete val="1"/>
              <c:extLst>
                <c:ext xmlns:c15="http://schemas.microsoft.com/office/drawing/2012/chart" uri="{CE6537A1-D6FC-4f65-9D91-7224C49458BB}"/>
                <c:ext xmlns:c16="http://schemas.microsoft.com/office/drawing/2014/chart" uri="{C3380CC4-5D6E-409C-BE32-E72D297353CC}">
                  <c16:uniqueId val="{00000009-CBD3-4C98-9157-DCE3BD486CEC}"/>
                </c:ext>
              </c:extLst>
            </c:dLbl>
            <c:dLbl>
              <c:idx val="7"/>
              <c:delete val="1"/>
              <c:extLst>
                <c:ext xmlns:c15="http://schemas.microsoft.com/office/drawing/2012/chart" uri="{CE6537A1-D6FC-4f65-9D91-7224C49458BB}"/>
                <c:ext xmlns:c16="http://schemas.microsoft.com/office/drawing/2014/chart" uri="{C3380CC4-5D6E-409C-BE32-E72D297353CC}">
                  <c16:uniqueId val="{0000000A-CBD3-4C98-9157-DCE3BD486CEC}"/>
                </c:ext>
              </c:extLst>
            </c:dLbl>
            <c:dLbl>
              <c:idx val="8"/>
              <c:delete val="1"/>
              <c:extLst>
                <c:ext xmlns:c15="http://schemas.microsoft.com/office/drawing/2012/chart" uri="{CE6537A1-D6FC-4f65-9D91-7224C49458BB}"/>
                <c:ext xmlns:c16="http://schemas.microsoft.com/office/drawing/2014/chart" uri="{C3380CC4-5D6E-409C-BE32-E72D297353CC}">
                  <c16:uniqueId val="{0000000B-CBD3-4C98-9157-DCE3BD486CEC}"/>
                </c:ext>
              </c:extLst>
            </c:dLbl>
            <c:dLbl>
              <c:idx val="9"/>
              <c:delete val="1"/>
              <c:extLst>
                <c:ext xmlns:c15="http://schemas.microsoft.com/office/drawing/2012/chart" uri="{CE6537A1-D6FC-4f65-9D91-7224C49458BB}"/>
                <c:ext xmlns:c16="http://schemas.microsoft.com/office/drawing/2014/chart" uri="{C3380CC4-5D6E-409C-BE32-E72D297353CC}">
                  <c16:uniqueId val="{0000000C-CBD3-4C98-9157-DCE3BD486CEC}"/>
                </c:ext>
              </c:extLst>
            </c:dLbl>
            <c:dLbl>
              <c:idx val="10"/>
              <c:delete val="1"/>
              <c:extLst>
                <c:ext xmlns:c15="http://schemas.microsoft.com/office/drawing/2012/chart" uri="{CE6537A1-D6FC-4f65-9D91-7224C49458BB}"/>
                <c:ext xmlns:c16="http://schemas.microsoft.com/office/drawing/2014/chart" uri="{C3380CC4-5D6E-409C-BE32-E72D297353CC}">
                  <c16:uniqueId val="{0000000D-CBD3-4C98-9157-DCE3BD486CEC}"/>
                </c:ext>
              </c:extLst>
            </c:dLbl>
            <c:dLbl>
              <c:idx val="11"/>
              <c:delete val="1"/>
              <c:extLst>
                <c:ext xmlns:c15="http://schemas.microsoft.com/office/drawing/2012/chart" uri="{CE6537A1-D6FC-4f65-9D91-7224C49458BB}"/>
                <c:ext xmlns:c16="http://schemas.microsoft.com/office/drawing/2014/chart" uri="{C3380CC4-5D6E-409C-BE32-E72D297353CC}">
                  <c16:uniqueId val="{0000000E-CBD3-4C98-9157-DCE3BD486CEC}"/>
                </c:ext>
              </c:extLst>
            </c:dLbl>
            <c:dLbl>
              <c:idx val="12"/>
              <c:delete val="1"/>
              <c:extLst>
                <c:ext xmlns:c15="http://schemas.microsoft.com/office/drawing/2012/chart" uri="{CE6537A1-D6FC-4f65-9D91-7224C49458BB}"/>
                <c:ext xmlns:c16="http://schemas.microsoft.com/office/drawing/2014/chart" uri="{C3380CC4-5D6E-409C-BE32-E72D297353CC}">
                  <c16:uniqueId val="{0000000F-CBD3-4C98-9157-DCE3BD486CE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BD3-4C98-9157-DCE3BD486CEC}"/>
                </c:ext>
              </c:extLst>
            </c:dLbl>
            <c:dLbl>
              <c:idx val="14"/>
              <c:delete val="1"/>
              <c:extLst>
                <c:ext xmlns:c15="http://schemas.microsoft.com/office/drawing/2012/chart" uri="{CE6537A1-D6FC-4f65-9D91-7224C49458BB}"/>
                <c:ext xmlns:c16="http://schemas.microsoft.com/office/drawing/2014/chart" uri="{C3380CC4-5D6E-409C-BE32-E72D297353CC}">
                  <c16:uniqueId val="{00000011-CBD3-4C98-9157-DCE3BD486CEC}"/>
                </c:ext>
              </c:extLst>
            </c:dLbl>
            <c:dLbl>
              <c:idx val="15"/>
              <c:delete val="1"/>
              <c:extLst>
                <c:ext xmlns:c15="http://schemas.microsoft.com/office/drawing/2012/chart" uri="{CE6537A1-D6FC-4f65-9D91-7224C49458BB}"/>
                <c:ext xmlns:c16="http://schemas.microsoft.com/office/drawing/2014/chart" uri="{C3380CC4-5D6E-409C-BE32-E72D297353CC}">
                  <c16:uniqueId val="{00000012-CBD3-4C98-9157-DCE3BD486CEC}"/>
                </c:ext>
              </c:extLst>
            </c:dLbl>
            <c:dLbl>
              <c:idx val="16"/>
              <c:delete val="1"/>
              <c:extLst>
                <c:ext xmlns:c15="http://schemas.microsoft.com/office/drawing/2012/chart" uri="{CE6537A1-D6FC-4f65-9D91-7224C49458BB}"/>
                <c:ext xmlns:c16="http://schemas.microsoft.com/office/drawing/2014/chart" uri="{C3380CC4-5D6E-409C-BE32-E72D297353CC}">
                  <c16:uniqueId val="{00000013-CBD3-4C98-9157-DCE3BD486CEC}"/>
                </c:ext>
              </c:extLst>
            </c:dLbl>
            <c:dLbl>
              <c:idx val="17"/>
              <c:delete val="1"/>
              <c:extLst>
                <c:ext xmlns:c15="http://schemas.microsoft.com/office/drawing/2012/chart" uri="{CE6537A1-D6FC-4f65-9D91-7224C49458BB}"/>
                <c:ext xmlns:c16="http://schemas.microsoft.com/office/drawing/2014/chart" uri="{C3380CC4-5D6E-409C-BE32-E72D297353CC}">
                  <c16:uniqueId val="{00000014-CBD3-4C98-9157-DCE3BD486CEC}"/>
                </c:ext>
              </c:extLst>
            </c:dLbl>
            <c:dLbl>
              <c:idx val="18"/>
              <c:delete val="1"/>
              <c:extLst>
                <c:ext xmlns:c15="http://schemas.microsoft.com/office/drawing/2012/chart" uri="{CE6537A1-D6FC-4f65-9D91-7224C49458BB}"/>
                <c:ext xmlns:c16="http://schemas.microsoft.com/office/drawing/2014/chart" uri="{C3380CC4-5D6E-409C-BE32-E72D297353CC}">
                  <c16:uniqueId val="{00000015-CBD3-4C98-9157-DCE3BD486CEC}"/>
                </c:ext>
              </c:extLst>
            </c:dLbl>
            <c:dLbl>
              <c:idx val="19"/>
              <c:delete val="1"/>
              <c:extLst>
                <c:ext xmlns:c15="http://schemas.microsoft.com/office/drawing/2012/chart" uri="{CE6537A1-D6FC-4f65-9D91-7224C49458BB}"/>
                <c:ext xmlns:c16="http://schemas.microsoft.com/office/drawing/2014/chart" uri="{C3380CC4-5D6E-409C-BE32-E72D297353CC}">
                  <c16:uniqueId val="{00000016-CBD3-4C98-9157-DCE3BD486CEC}"/>
                </c:ext>
              </c:extLst>
            </c:dLbl>
            <c:dLbl>
              <c:idx val="20"/>
              <c:delete val="1"/>
              <c:extLst>
                <c:ext xmlns:c15="http://schemas.microsoft.com/office/drawing/2012/chart" uri="{CE6537A1-D6FC-4f65-9D91-7224C49458BB}"/>
                <c:ext xmlns:c16="http://schemas.microsoft.com/office/drawing/2014/chart" uri="{C3380CC4-5D6E-409C-BE32-E72D297353CC}">
                  <c16:uniqueId val="{00000017-CBD3-4C98-9157-DCE3BD486CEC}"/>
                </c:ext>
              </c:extLst>
            </c:dLbl>
            <c:dLbl>
              <c:idx val="21"/>
              <c:delete val="1"/>
              <c:extLst>
                <c:ext xmlns:c15="http://schemas.microsoft.com/office/drawing/2012/chart" uri="{CE6537A1-D6FC-4f65-9D91-7224C49458BB}"/>
                <c:ext xmlns:c16="http://schemas.microsoft.com/office/drawing/2014/chart" uri="{C3380CC4-5D6E-409C-BE32-E72D297353CC}">
                  <c16:uniqueId val="{00000018-CBD3-4C98-9157-DCE3BD486CEC}"/>
                </c:ext>
              </c:extLst>
            </c:dLbl>
            <c:dLbl>
              <c:idx val="22"/>
              <c:delete val="1"/>
              <c:extLst>
                <c:ext xmlns:c15="http://schemas.microsoft.com/office/drawing/2012/chart" uri="{CE6537A1-D6FC-4f65-9D91-7224C49458BB}"/>
                <c:ext xmlns:c16="http://schemas.microsoft.com/office/drawing/2014/chart" uri="{C3380CC4-5D6E-409C-BE32-E72D297353CC}">
                  <c16:uniqueId val="{00000019-CBD3-4C98-9157-DCE3BD486CEC}"/>
                </c:ext>
              </c:extLst>
            </c:dLbl>
            <c:dLbl>
              <c:idx val="23"/>
              <c:delete val="1"/>
              <c:extLst>
                <c:ext xmlns:c15="http://schemas.microsoft.com/office/drawing/2012/chart" uri="{CE6537A1-D6FC-4f65-9D91-7224C49458BB}"/>
                <c:ext xmlns:c16="http://schemas.microsoft.com/office/drawing/2014/chart" uri="{C3380CC4-5D6E-409C-BE32-E72D297353CC}">
                  <c16:uniqueId val="{0000001A-CBD3-4C98-9157-DCE3BD486CEC}"/>
                </c:ext>
              </c:extLst>
            </c:dLbl>
            <c:dLbl>
              <c:idx val="24"/>
              <c:delete val="1"/>
              <c:extLst>
                <c:ext xmlns:c15="http://schemas.microsoft.com/office/drawing/2012/chart" uri="{CE6537A1-D6FC-4f65-9D91-7224C49458BB}"/>
                <c:ext xmlns:c16="http://schemas.microsoft.com/office/drawing/2014/chart" uri="{C3380CC4-5D6E-409C-BE32-E72D297353CC}">
                  <c16:uniqueId val="{0000001B-CBD3-4C98-9157-DCE3BD486CE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BD3-4C98-9157-DCE3BD486CE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Deggendorf (815)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137329</v>
      </c>
      <c r="F11" s="238">
        <v>136444</v>
      </c>
      <c r="G11" s="238">
        <v>139976</v>
      </c>
      <c r="H11" s="238">
        <v>137633</v>
      </c>
      <c r="I11" s="265">
        <v>136216</v>
      </c>
      <c r="J11" s="263">
        <v>1113</v>
      </c>
      <c r="K11" s="266">
        <v>0.817084630293064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19.127788012728558</v>
      </c>
      <c r="E13" s="115">
        <v>26268</v>
      </c>
      <c r="F13" s="114">
        <v>26110</v>
      </c>
      <c r="G13" s="114">
        <v>27325</v>
      </c>
      <c r="H13" s="114">
        <v>27256</v>
      </c>
      <c r="I13" s="140">
        <v>26438</v>
      </c>
      <c r="J13" s="115">
        <v>-170</v>
      </c>
      <c r="K13" s="116">
        <v>-0.64301384370981163</v>
      </c>
    </row>
    <row r="14" spans="1:255" ht="14.1" customHeight="1" x14ac:dyDescent="0.2">
      <c r="A14" s="306" t="s">
        <v>230</v>
      </c>
      <c r="B14" s="307"/>
      <c r="C14" s="308"/>
      <c r="D14" s="113">
        <v>62.142009335246016</v>
      </c>
      <c r="E14" s="115">
        <v>85339</v>
      </c>
      <c r="F14" s="114">
        <v>84822</v>
      </c>
      <c r="G14" s="114">
        <v>87174</v>
      </c>
      <c r="H14" s="114">
        <v>85482</v>
      </c>
      <c r="I14" s="140">
        <v>84844</v>
      </c>
      <c r="J14" s="115">
        <v>495</v>
      </c>
      <c r="K14" s="116">
        <v>0.58342369525246329</v>
      </c>
    </row>
    <row r="15" spans="1:255" ht="14.1" customHeight="1" x14ac:dyDescent="0.2">
      <c r="A15" s="306" t="s">
        <v>231</v>
      </c>
      <c r="B15" s="307"/>
      <c r="C15" s="308"/>
      <c r="D15" s="113">
        <v>10.005898244362079</v>
      </c>
      <c r="E15" s="115">
        <v>13741</v>
      </c>
      <c r="F15" s="114">
        <v>13617</v>
      </c>
      <c r="G15" s="114">
        <v>13655</v>
      </c>
      <c r="H15" s="114">
        <v>13251</v>
      </c>
      <c r="I15" s="140">
        <v>13298</v>
      </c>
      <c r="J15" s="115">
        <v>443</v>
      </c>
      <c r="K15" s="116">
        <v>3.3313280192510151</v>
      </c>
    </row>
    <row r="16" spans="1:255" ht="14.1" customHeight="1" x14ac:dyDescent="0.2">
      <c r="A16" s="306" t="s">
        <v>232</v>
      </c>
      <c r="B16" s="307"/>
      <c r="C16" s="308"/>
      <c r="D16" s="113">
        <v>8.038360433703005</v>
      </c>
      <c r="E16" s="115">
        <v>11039</v>
      </c>
      <c r="F16" s="114">
        <v>10946</v>
      </c>
      <c r="G16" s="114">
        <v>10870</v>
      </c>
      <c r="H16" s="114">
        <v>10690</v>
      </c>
      <c r="I16" s="140">
        <v>10679</v>
      </c>
      <c r="J16" s="115">
        <v>360</v>
      </c>
      <c r="K16" s="116">
        <v>3.3711021631238882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0.76604358875401413</v>
      </c>
      <c r="E18" s="115">
        <v>1052</v>
      </c>
      <c r="F18" s="114">
        <v>933</v>
      </c>
      <c r="G18" s="114">
        <v>1325</v>
      </c>
      <c r="H18" s="114">
        <v>1349</v>
      </c>
      <c r="I18" s="140">
        <v>1027</v>
      </c>
      <c r="J18" s="115">
        <v>25</v>
      </c>
      <c r="K18" s="116">
        <v>2.4342745861733204</v>
      </c>
    </row>
    <row r="19" spans="1:255" ht="14.1" customHeight="1" x14ac:dyDescent="0.2">
      <c r="A19" s="306" t="s">
        <v>235</v>
      </c>
      <c r="B19" s="307" t="s">
        <v>236</v>
      </c>
      <c r="C19" s="308"/>
      <c r="D19" s="113">
        <v>0.50025850330228872</v>
      </c>
      <c r="E19" s="115">
        <v>687</v>
      </c>
      <c r="F19" s="114">
        <v>573</v>
      </c>
      <c r="G19" s="114">
        <v>954</v>
      </c>
      <c r="H19" s="114">
        <v>984</v>
      </c>
      <c r="I19" s="140">
        <v>694</v>
      </c>
      <c r="J19" s="115">
        <v>-7</v>
      </c>
      <c r="K19" s="116">
        <v>-1.0086455331412103</v>
      </c>
    </row>
    <row r="20" spans="1:255" ht="14.1" customHeight="1" x14ac:dyDescent="0.2">
      <c r="A20" s="306">
        <v>12</v>
      </c>
      <c r="B20" s="307" t="s">
        <v>237</v>
      </c>
      <c r="C20" s="308"/>
      <c r="D20" s="113">
        <v>0.55560005534155199</v>
      </c>
      <c r="E20" s="115">
        <v>763</v>
      </c>
      <c r="F20" s="114">
        <v>690</v>
      </c>
      <c r="G20" s="114">
        <v>830</v>
      </c>
      <c r="H20" s="114">
        <v>821</v>
      </c>
      <c r="I20" s="140">
        <v>776</v>
      </c>
      <c r="J20" s="115">
        <v>-13</v>
      </c>
      <c r="K20" s="116">
        <v>-1.6752577319587629</v>
      </c>
    </row>
    <row r="21" spans="1:255" ht="14.1" customHeight="1" x14ac:dyDescent="0.2">
      <c r="A21" s="306">
        <v>21</v>
      </c>
      <c r="B21" s="307" t="s">
        <v>238</v>
      </c>
      <c r="C21" s="308"/>
      <c r="D21" s="113">
        <v>1.1250354986929199</v>
      </c>
      <c r="E21" s="115">
        <v>1545</v>
      </c>
      <c r="F21" s="114">
        <v>1544</v>
      </c>
      <c r="G21" s="114">
        <v>1610</v>
      </c>
      <c r="H21" s="114">
        <v>1594</v>
      </c>
      <c r="I21" s="140">
        <v>1570</v>
      </c>
      <c r="J21" s="115">
        <v>-25</v>
      </c>
      <c r="K21" s="116">
        <v>-1.5923566878980893</v>
      </c>
    </row>
    <row r="22" spans="1:255" ht="14.1" customHeight="1" x14ac:dyDescent="0.2">
      <c r="A22" s="306">
        <v>22</v>
      </c>
      <c r="B22" s="307" t="s">
        <v>239</v>
      </c>
      <c r="C22" s="308"/>
      <c r="D22" s="113">
        <v>3.4136999468429829</v>
      </c>
      <c r="E22" s="115">
        <v>4688</v>
      </c>
      <c r="F22" s="114">
        <v>4761</v>
      </c>
      <c r="G22" s="114">
        <v>4990</v>
      </c>
      <c r="H22" s="114">
        <v>5085</v>
      </c>
      <c r="I22" s="140">
        <v>5073</v>
      </c>
      <c r="J22" s="115">
        <v>-385</v>
      </c>
      <c r="K22" s="116">
        <v>-7.5891977133845847</v>
      </c>
    </row>
    <row r="23" spans="1:255" ht="14.1" customHeight="1" x14ac:dyDescent="0.2">
      <c r="A23" s="306">
        <v>23</v>
      </c>
      <c r="B23" s="307" t="s">
        <v>240</v>
      </c>
      <c r="C23" s="308"/>
      <c r="D23" s="113">
        <v>0.92551464002504935</v>
      </c>
      <c r="E23" s="115">
        <v>1271</v>
      </c>
      <c r="F23" s="114">
        <v>1300</v>
      </c>
      <c r="G23" s="114">
        <v>1340</v>
      </c>
      <c r="H23" s="114">
        <v>1348</v>
      </c>
      <c r="I23" s="140">
        <v>1346</v>
      </c>
      <c r="J23" s="115">
        <v>-75</v>
      </c>
      <c r="K23" s="116">
        <v>-5.5720653789004455</v>
      </c>
    </row>
    <row r="24" spans="1:255" ht="14.1" customHeight="1" x14ac:dyDescent="0.2">
      <c r="A24" s="306">
        <v>24</v>
      </c>
      <c r="B24" s="307" t="s">
        <v>241</v>
      </c>
      <c r="C24" s="308"/>
      <c r="D24" s="113">
        <v>5.4023549286749342</v>
      </c>
      <c r="E24" s="115">
        <v>7419</v>
      </c>
      <c r="F24" s="114">
        <v>7443</v>
      </c>
      <c r="G24" s="114">
        <v>7490</v>
      </c>
      <c r="H24" s="114">
        <v>7431</v>
      </c>
      <c r="I24" s="140">
        <v>7403</v>
      </c>
      <c r="J24" s="115">
        <v>16</v>
      </c>
      <c r="K24" s="116">
        <v>0.21612859651492639</v>
      </c>
    </row>
    <row r="25" spans="1:255" ht="14.1" customHeight="1" x14ac:dyDescent="0.2">
      <c r="A25" s="306">
        <v>25</v>
      </c>
      <c r="B25" s="307" t="s">
        <v>242</v>
      </c>
      <c r="C25" s="308"/>
      <c r="D25" s="113">
        <v>6.4167073232893275</v>
      </c>
      <c r="E25" s="115">
        <v>8812</v>
      </c>
      <c r="F25" s="114">
        <v>8815</v>
      </c>
      <c r="G25" s="114">
        <v>9050</v>
      </c>
      <c r="H25" s="114">
        <v>9104</v>
      </c>
      <c r="I25" s="140">
        <v>9044</v>
      </c>
      <c r="J25" s="115">
        <v>-232</v>
      </c>
      <c r="K25" s="116">
        <v>-2.5652366209641753</v>
      </c>
    </row>
    <row r="26" spans="1:255" ht="14.1" customHeight="1" x14ac:dyDescent="0.2">
      <c r="A26" s="306">
        <v>26</v>
      </c>
      <c r="B26" s="307" t="s">
        <v>243</v>
      </c>
      <c r="C26" s="308"/>
      <c r="D26" s="113">
        <v>3.6532706129076886</v>
      </c>
      <c r="E26" s="115">
        <v>5017</v>
      </c>
      <c r="F26" s="114">
        <v>5023</v>
      </c>
      <c r="G26" s="114">
        <v>5057</v>
      </c>
      <c r="H26" s="114">
        <v>4951</v>
      </c>
      <c r="I26" s="140">
        <v>4929</v>
      </c>
      <c r="J26" s="115">
        <v>88</v>
      </c>
      <c r="K26" s="116">
        <v>1.7853519983769528</v>
      </c>
    </row>
    <row r="27" spans="1:255" ht="14.1" customHeight="1" x14ac:dyDescent="0.2">
      <c r="A27" s="306">
        <v>27</v>
      </c>
      <c r="B27" s="307" t="s">
        <v>244</v>
      </c>
      <c r="C27" s="308"/>
      <c r="D27" s="113">
        <v>4.0100779878976764</v>
      </c>
      <c r="E27" s="115">
        <v>5507</v>
      </c>
      <c r="F27" s="114">
        <v>5558</v>
      </c>
      <c r="G27" s="114">
        <v>5575</v>
      </c>
      <c r="H27" s="114">
        <v>5419</v>
      </c>
      <c r="I27" s="140">
        <v>5479</v>
      </c>
      <c r="J27" s="115">
        <v>28</v>
      </c>
      <c r="K27" s="116">
        <v>0.5110421609782807</v>
      </c>
    </row>
    <row r="28" spans="1:255" ht="14.1" customHeight="1" x14ac:dyDescent="0.2">
      <c r="A28" s="306">
        <v>28</v>
      </c>
      <c r="B28" s="307" t="s">
        <v>245</v>
      </c>
      <c r="C28" s="308"/>
      <c r="D28" s="113">
        <v>0.30801942779747904</v>
      </c>
      <c r="E28" s="115">
        <v>423</v>
      </c>
      <c r="F28" s="114">
        <v>434</v>
      </c>
      <c r="G28" s="114">
        <v>462</v>
      </c>
      <c r="H28" s="114">
        <v>466</v>
      </c>
      <c r="I28" s="140">
        <v>451</v>
      </c>
      <c r="J28" s="115">
        <v>-28</v>
      </c>
      <c r="K28" s="116">
        <v>-6.2084257206208422</v>
      </c>
    </row>
    <row r="29" spans="1:255" ht="14.1" customHeight="1" x14ac:dyDescent="0.2">
      <c r="A29" s="306">
        <v>29</v>
      </c>
      <c r="B29" s="307" t="s">
        <v>246</v>
      </c>
      <c r="C29" s="308"/>
      <c r="D29" s="113">
        <v>2.8806734193069197</v>
      </c>
      <c r="E29" s="115">
        <v>3956</v>
      </c>
      <c r="F29" s="114">
        <v>4007</v>
      </c>
      <c r="G29" s="114">
        <v>4112</v>
      </c>
      <c r="H29" s="114">
        <v>4083</v>
      </c>
      <c r="I29" s="140">
        <v>3984</v>
      </c>
      <c r="J29" s="115">
        <v>-28</v>
      </c>
      <c r="K29" s="116">
        <v>-0.70281124497991965</v>
      </c>
    </row>
    <row r="30" spans="1:255" ht="14.1" customHeight="1" x14ac:dyDescent="0.2">
      <c r="A30" s="306" t="s">
        <v>247</v>
      </c>
      <c r="B30" s="307" t="s">
        <v>248</v>
      </c>
      <c r="C30" s="308"/>
      <c r="D30" s="113">
        <v>1.1512499180799394</v>
      </c>
      <c r="E30" s="115">
        <v>1581</v>
      </c>
      <c r="F30" s="114">
        <v>1597</v>
      </c>
      <c r="G30" s="114">
        <v>1683</v>
      </c>
      <c r="H30" s="114">
        <v>1689</v>
      </c>
      <c r="I30" s="140">
        <v>1594</v>
      </c>
      <c r="J30" s="115">
        <v>-13</v>
      </c>
      <c r="K30" s="116">
        <v>-0.81555834378920955</v>
      </c>
    </row>
    <row r="31" spans="1:255" ht="14.1" customHeight="1" x14ac:dyDescent="0.2">
      <c r="A31" s="306" t="s">
        <v>249</v>
      </c>
      <c r="B31" s="307" t="s">
        <v>250</v>
      </c>
      <c r="C31" s="308"/>
      <c r="D31" s="113">
        <v>1.6464111731680855</v>
      </c>
      <c r="E31" s="115">
        <v>2261</v>
      </c>
      <c r="F31" s="114">
        <v>2297</v>
      </c>
      <c r="G31" s="114">
        <v>2318</v>
      </c>
      <c r="H31" s="114">
        <v>2290</v>
      </c>
      <c r="I31" s="140">
        <v>2283</v>
      </c>
      <c r="J31" s="115">
        <v>-22</v>
      </c>
      <c r="K31" s="116">
        <v>-0.96364432763907137</v>
      </c>
    </row>
    <row r="32" spans="1:255" ht="14.1" customHeight="1" x14ac:dyDescent="0.2">
      <c r="A32" s="306">
        <v>31</v>
      </c>
      <c r="B32" s="307" t="s">
        <v>251</v>
      </c>
      <c r="C32" s="308"/>
      <c r="D32" s="113">
        <v>0.70997385839844462</v>
      </c>
      <c r="E32" s="115">
        <v>975</v>
      </c>
      <c r="F32" s="114">
        <v>977</v>
      </c>
      <c r="G32" s="114">
        <v>982</v>
      </c>
      <c r="H32" s="114">
        <v>963</v>
      </c>
      <c r="I32" s="140">
        <v>948</v>
      </c>
      <c r="J32" s="115">
        <v>27</v>
      </c>
      <c r="K32" s="116">
        <v>2.8481012658227849</v>
      </c>
    </row>
    <row r="33" spans="1:11" ht="14.1" customHeight="1" x14ac:dyDescent="0.2">
      <c r="A33" s="306">
        <v>32</v>
      </c>
      <c r="B33" s="307" t="s">
        <v>252</v>
      </c>
      <c r="C33" s="308"/>
      <c r="D33" s="113">
        <v>2.6221701170182556</v>
      </c>
      <c r="E33" s="115">
        <v>3601</v>
      </c>
      <c r="F33" s="114">
        <v>2981</v>
      </c>
      <c r="G33" s="114">
        <v>4029</v>
      </c>
      <c r="H33" s="114">
        <v>3960</v>
      </c>
      <c r="I33" s="140">
        <v>3694</v>
      </c>
      <c r="J33" s="115">
        <v>-93</v>
      </c>
      <c r="K33" s="116">
        <v>-2.517596101786681</v>
      </c>
    </row>
    <row r="34" spans="1:11" ht="14.1" customHeight="1" x14ac:dyDescent="0.2">
      <c r="A34" s="306">
        <v>33</v>
      </c>
      <c r="B34" s="307" t="s">
        <v>253</v>
      </c>
      <c r="C34" s="308"/>
      <c r="D34" s="113">
        <v>1.7243262530128378</v>
      </c>
      <c r="E34" s="115">
        <v>2368</v>
      </c>
      <c r="F34" s="114">
        <v>2048</v>
      </c>
      <c r="G34" s="114">
        <v>2567</v>
      </c>
      <c r="H34" s="114">
        <v>2521</v>
      </c>
      <c r="I34" s="140">
        <v>2331</v>
      </c>
      <c r="J34" s="115">
        <v>37</v>
      </c>
      <c r="K34" s="116">
        <v>1.5873015873015872</v>
      </c>
    </row>
    <row r="35" spans="1:11" ht="14.1" customHeight="1" x14ac:dyDescent="0.2">
      <c r="A35" s="306">
        <v>34</v>
      </c>
      <c r="B35" s="307" t="s">
        <v>254</v>
      </c>
      <c r="C35" s="308"/>
      <c r="D35" s="113">
        <v>3.1275258685346867</v>
      </c>
      <c r="E35" s="115">
        <v>4295</v>
      </c>
      <c r="F35" s="114">
        <v>4237</v>
      </c>
      <c r="G35" s="114">
        <v>4354</v>
      </c>
      <c r="H35" s="114">
        <v>4247</v>
      </c>
      <c r="I35" s="140">
        <v>4174</v>
      </c>
      <c r="J35" s="115">
        <v>121</v>
      </c>
      <c r="K35" s="116">
        <v>2.898897939626258</v>
      </c>
    </row>
    <row r="36" spans="1:11" ht="14.1" customHeight="1" x14ac:dyDescent="0.2">
      <c r="A36" s="306">
        <v>41</v>
      </c>
      <c r="B36" s="307" t="s">
        <v>255</v>
      </c>
      <c r="C36" s="308"/>
      <c r="D36" s="113">
        <v>0.55341552039263375</v>
      </c>
      <c r="E36" s="115">
        <v>760</v>
      </c>
      <c r="F36" s="114">
        <v>773</v>
      </c>
      <c r="G36" s="114">
        <v>774</v>
      </c>
      <c r="H36" s="114">
        <v>783</v>
      </c>
      <c r="I36" s="140">
        <v>787</v>
      </c>
      <c r="J36" s="115">
        <v>-27</v>
      </c>
      <c r="K36" s="116">
        <v>-3.4307496823379924</v>
      </c>
    </row>
    <row r="37" spans="1:11" ht="14.1" customHeight="1" x14ac:dyDescent="0.2">
      <c r="A37" s="306">
        <v>42</v>
      </c>
      <c r="B37" s="307" t="s">
        <v>256</v>
      </c>
      <c r="C37" s="308"/>
      <c r="D37" s="113">
        <v>0.15218926810797428</v>
      </c>
      <c r="E37" s="115">
        <v>209</v>
      </c>
      <c r="F37" s="114">
        <v>220</v>
      </c>
      <c r="G37" s="114">
        <v>212</v>
      </c>
      <c r="H37" s="114">
        <v>214</v>
      </c>
      <c r="I37" s="140">
        <v>211</v>
      </c>
      <c r="J37" s="115">
        <v>-2</v>
      </c>
      <c r="K37" s="116">
        <v>-0.94786729857819907</v>
      </c>
    </row>
    <row r="38" spans="1:11" ht="14.1" customHeight="1" x14ac:dyDescent="0.2">
      <c r="A38" s="306">
        <v>43</v>
      </c>
      <c r="B38" s="307" t="s">
        <v>257</v>
      </c>
      <c r="C38" s="308"/>
      <c r="D38" s="113">
        <v>1.5182517894982124</v>
      </c>
      <c r="E38" s="115">
        <v>2085</v>
      </c>
      <c r="F38" s="114">
        <v>2038</v>
      </c>
      <c r="G38" s="114">
        <v>2029</v>
      </c>
      <c r="H38" s="114">
        <v>1894</v>
      </c>
      <c r="I38" s="140">
        <v>1918</v>
      </c>
      <c r="J38" s="115">
        <v>167</v>
      </c>
      <c r="K38" s="116">
        <v>8.7069864442127223</v>
      </c>
    </row>
    <row r="39" spans="1:11" ht="14.1" customHeight="1" x14ac:dyDescent="0.2">
      <c r="A39" s="306">
        <v>51</v>
      </c>
      <c r="B39" s="307" t="s">
        <v>258</v>
      </c>
      <c r="C39" s="308"/>
      <c r="D39" s="113">
        <v>6.6125872903756671</v>
      </c>
      <c r="E39" s="115">
        <v>9081</v>
      </c>
      <c r="F39" s="114">
        <v>9025</v>
      </c>
      <c r="G39" s="114">
        <v>9210</v>
      </c>
      <c r="H39" s="114">
        <v>8968</v>
      </c>
      <c r="I39" s="140">
        <v>9010</v>
      </c>
      <c r="J39" s="115">
        <v>71</v>
      </c>
      <c r="K39" s="116">
        <v>0.78801331853496115</v>
      </c>
    </row>
    <row r="40" spans="1:11" ht="14.1" customHeight="1" x14ac:dyDescent="0.2">
      <c r="A40" s="306" t="s">
        <v>259</v>
      </c>
      <c r="B40" s="307" t="s">
        <v>260</v>
      </c>
      <c r="C40" s="308"/>
      <c r="D40" s="113">
        <v>5.6848881154016997</v>
      </c>
      <c r="E40" s="115">
        <v>7807</v>
      </c>
      <c r="F40" s="114">
        <v>7771</v>
      </c>
      <c r="G40" s="114">
        <v>7933</v>
      </c>
      <c r="H40" s="114">
        <v>7748</v>
      </c>
      <c r="I40" s="140">
        <v>7817</v>
      </c>
      <c r="J40" s="115">
        <v>-10</v>
      </c>
      <c r="K40" s="116">
        <v>-0.12792631444288091</v>
      </c>
    </row>
    <row r="41" spans="1:11" ht="14.1" customHeight="1" x14ac:dyDescent="0.2">
      <c r="A41" s="306"/>
      <c r="B41" s="307" t="s">
        <v>261</v>
      </c>
      <c r="C41" s="308"/>
      <c r="D41" s="113">
        <v>4.8809792541997687</v>
      </c>
      <c r="E41" s="115">
        <v>6703</v>
      </c>
      <c r="F41" s="114">
        <v>6652</v>
      </c>
      <c r="G41" s="114">
        <v>6815</v>
      </c>
      <c r="H41" s="114">
        <v>6652</v>
      </c>
      <c r="I41" s="140">
        <v>6708</v>
      </c>
      <c r="J41" s="115">
        <v>-5</v>
      </c>
      <c r="K41" s="116">
        <v>-7.4537865235539652E-2</v>
      </c>
    </row>
    <row r="42" spans="1:11" ht="14.1" customHeight="1" x14ac:dyDescent="0.2">
      <c r="A42" s="306">
        <v>52</v>
      </c>
      <c r="B42" s="307" t="s">
        <v>262</v>
      </c>
      <c r="C42" s="308"/>
      <c r="D42" s="113">
        <v>4.2554740804928315</v>
      </c>
      <c r="E42" s="115">
        <v>5844</v>
      </c>
      <c r="F42" s="114">
        <v>5694</v>
      </c>
      <c r="G42" s="114">
        <v>6042</v>
      </c>
      <c r="H42" s="114">
        <v>6007</v>
      </c>
      <c r="I42" s="140">
        <v>5804</v>
      </c>
      <c r="J42" s="115">
        <v>40</v>
      </c>
      <c r="K42" s="116">
        <v>0.68917987594762231</v>
      </c>
    </row>
    <row r="43" spans="1:11" ht="14.1" customHeight="1" x14ac:dyDescent="0.2">
      <c r="A43" s="306" t="s">
        <v>263</v>
      </c>
      <c r="B43" s="307" t="s">
        <v>264</v>
      </c>
      <c r="C43" s="308"/>
      <c r="D43" s="113">
        <v>3.0721843164954232</v>
      </c>
      <c r="E43" s="115">
        <v>4219</v>
      </c>
      <c r="F43" s="114">
        <v>4137</v>
      </c>
      <c r="G43" s="114">
        <v>4304</v>
      </c>
      <c r="H43" s="114">
        <v>4285</v>
      </c>
      <c r="I43" s="140">
        <v>4120</v>
      </c>
      <c r="J43" s="115">
        <v>99</v>
      </c>
      <c r="K43" s="116">
        <v>2.4029126213592233</v>
      </c>
    </row>
    <row r="44" spans="1:11" ht="14.1" customHeight="1" x14ac:dyDescent="0.2">
      <c r="A44" s="306">
        <v>53</v>
      </c>
      <c r="B44" s="307" t="s">
        <v>265</v>
      </c>
      <c r="C44" s="308"/>
      <c r="D44" s="113">
        <v>0.52428838774038988</v>
      </c>
      <c r="E44" s="115">
        <v>720</v>
      </c>
      <c r="F44" s="114">
        <v>683</v>
      </c>
      <c r="G44" s="114">
        <v>673</v>
      </c>
      <c r="H44" s="114">
        <v>680</v>
      </c>
      <c r="I44" s="140">
        <v>659</v>
      </c>
      <c r="J44" s="115">
        <v>61</v>
      </c>
      <c r="K44" s="116">
        <v>9.2564491654021239</v>
      </c>
    </row>
    <row r="45" spans="1:11" ht="14.1" customHeight="1" x14ac:dyDescent="0.2">
      <c r="A45" s="306" t="s">
        <v>266</v>
      </c>
      <c r="B45" s="307" t="s">
        <v>267</v>
      </c>
      <c r="C45" s="308"/>
      <c r="D45" s="113">
        <v>0.47695679718049355</v>
      </c>
      <c r="E45" s="115">
        <v>655</v>
      </c>
      <c r="F45" s="114">
        <v>615</v>
      </c>
      <c r="G45" s="114">
        <v>607</v>
      </c>
      <c r="H45" s="114">
        <v>610</v>
      </c>
      <c r="I45" s="140">
        <v>591</v>
      </c>
      <c r="J45" s="115">
        <v>64</v>
      </c>
      <c r="K45" s="116">
        <v>10.829103214890017</v>
      </c>
    </row>
    <row r="46" spans="1:11" ht="14.1" customHeight="1" x14ac:dyDescent="0.2">
      <c r="A46" s="306">
        <v>54</v>
      </c>
      <c r="B46" s="307" t="s">
        <v>268</v>
      </c>
      <c r="C46" s="308"/>
      <c r="D46" s="113">
        <v>2.2231283996825142</v>
      </c>
      <c r="E46" s="115">
        <v>3053</v>
      </c>
      <c r="F46" s="114">
        <v>3400</v>
      </c>
      <c r="G46" s="114">
        <v>3349</v>
      </c>
      <c r="H46" s="114">
        <v>3271</v>
      </c>
      <c r="I46" s="140">
        <v>3200</v>
      </c>
      <c r="J46" s="115">
        <v>-147</v>
      </c>
      <c r="K46" s="116">
        <v>-4.59375</v>
      </c>
    </row>
    <row r="47" spans="1:11" ht="14.1" customHeight="1" x14ac:dyDescent="0.2">
      <c r="A47" s="306">
        <v>61</v>
      </c>
      <c r="B47" s="307" t="s">
        <v>269</v>
      </c>
      <c r="C47" s="308"/>
      <c r="D47" s="113">
        <v>2.3461905351382448</v>
      </c>
      <c r="E47" s="115">
        <v>3222</v>
      </c>
      <c r="F47" s="114">
        <v>3188</v>
      </c>
      <c r="G47" s="114">
        <v>3211</v>
      </c>
      <c r="H47" s="114">
        <v>3145</v>
      </c>
      <c r="I47" s="140">
        <v>3170</v>
      </c>
      <c r="J47" s="115">
        <v>52</v>
      </c>
      <c r="K47" s="116">
        <v>1.6403785488958991</v>
      </c>
    </row>
    <row r="48" spans="1:11" ht="14.1" customHeight="1" x14ac:dyDescent="0.2">
      <c r="A48" s="306">
        <v>62</v>
      </c>
      <c r="B48" s="307" t="s">
        <v>270</v>
      </c>
      <c r="C48" s="308"/>
      <c r="D48" s="113">
        <v>6.7574947753205805</v>
      </c>
      <c r="E48" s="115">
        <v>9280</v>
      </c>
      <c r="F48" s="114">
        <v>9308</v>
      </c>
      <c r="G48" s="114">
        <v>9347</v>
      </c>
      <c r="H48" s="114">
        <v>9155</v>
      </c>
      <c r="I48" s="140">
        <v>9161</v>
      </c>
      <c r="J48" s="115">
        <v>119</v>
      </c>
      <c r="K48" s="116">
        <v>1.2989848269839537</v>
      </c>
    </row>
    <row r="49" spans="1:11" ht="14.1" customHeight="1" x14ac:dyDescent="0.2">
      <c r="A49" s="306">
        <v>63</v>
      </c>
      <c r="B49" s="307" t="s">
        <v>271</v>
      </c>
      <c r="C49" s="308"/>
      <c r="D49" s="113">
        <v>2.3039561927924912</v>
      </c>
      <c r="E49" s="115">
        <v>3164</v>
      </c>
      <c r="F49" s="114">
        <v>3269</v>
      </c>
      <c r="G49" s="114">
        <v>3337</v>
      </c>
      <c r="H49" s="114">
        <v>3273</v>
      </c>
      <c r="I49" s="140">
        <v>3126</v>
      </c>
      <c r="J49" s="115">
        <v>38</v>
      </c>
      <c r="K49" s="116">
        <v>1.2156110044785668</v>
      </c>
    </row>
    <row r="50" spans="1:11" ht="14.1" customHeight="1" x14ac:dyDescent="0.2">
      <c r="A50" s="306" t="s">
        <v>272</v>
      </c>
      <c r="B50" s="307" t="s">
        <v>273</v>
      </c>
      <c r="C50" s="308"/>
      <c r="D50" s="113">
        <v>0.71725564156150556</v>
      </c>
      <c r="E50" s="115">
        <v>985</v>
      </c>
      <c r="F50" s="114">
        <v>999</v>
      </c>
      <c r="G50" s="114">
        <v>1005</v>
      </c>
      <c r="H50" s="114">
        <v>990</v>
      </c>
      <c r="I50" s="140">
        <v>972</v>
      </c>
      <c r="J50" s="115">
        <v>13</v>
      </c>
      <c r="K50" s="116">
        <v>1.3374485596707819</v>
      </c>
    </row>
    <row r="51" spans="1:11" ht="14.1" customHeight="1" x14ac:dyDescent="0.2">
      <c r="A51" s="306" t="s">
        <v>274</v>
      </c>
      <c r="B51" s="307" t="s">
        <v>275</v>
      </c>
      <c r="C51" s="308"/>
      <c r="D51" s="113">
        <v>1.4024714372055429</v>
      </c>
      <c r="E51" s="115">
        <v>1926</v>
      </c>
      <c r="F51" s="114">
        <v>2002</v>
      </c>
      <c r="G51" s="114">
        <v>2069</v>
      </c>
      <c r="H51" s="114">
        <v>2038</v>
      </c>
      <c r="I51" s="140">
        <v>1917</v>
      </c>
      <c r="J51" s="115">
        <v>9</v>
      </c>
      <c r="K51" s="116">
        <v>0.46948356807511737</v>
      </c>
    </row>
    <row r="52" spans="1:11" ht="14.1" customHeight="1" x14ac:dyDescent="0.2">
      <c r="A52" s="306">
        <v>71</v>
      </c>
      <c r="B52" s="307" t="s">
        <v>276</v>
      </c>
      <c r="C52" s="308"/>
      <c r="D52" s="113">
        <v>10.970006335151352</v>
      </c>
      <c r="E52" s="115">
        <v>15065</v>
      </c>
      <c r="F52" s="114">
        <v>15000</v>
      </c>
      <c r="G52" s="114">
        <v>15002</v>
      </c>
      <c r="H52" s="114">
        <v>14677</v>
      </c>
      <c r="I52" s="140">
        <v>14645</v>
      </c>
      <c r="J52" s="115">
        <v>420</v>
      </c>
      <c r="K52" s="116">
        <v>2.8678729941959715</v>
      </c>
    </row>
    <row r="53" spans="1:11" ht="14.1" customHeight="1" x14ac:dyDescent="0.2">
      <c r="A53" s="306" t="s">
        <v>277</v>
      </c>
      <c r="B53" s="307" t="s">
        <v>278</v>
      </c>
      <c r="C53" s="308"/>
      <c r="D53" s="113">
        <v>3.8076444159645813</v>
      </c>
      <c r="E53" s="115">
        <v>5229</v>
      </c>
      <c r="F53" s="114">
        <v>5230</v>
      </c>
      <c r="G53" s="114">
        <v>5217</v>
      </c>
      <c r="H53" s="114">
        <v>4956</v>
      </c>
      <c r="I53" s="140">
        <v>4981</v>
      </c>
      <c r="J53" s="115">
        <v>248</v>
      </c>
      <c r="K53" s="116">
        <v>4.9789198956032923</v>
      </c>
    </row>
    <row r="54" spans="1:11" ht="14.1" customHeight="1" x14ac:dyDescent="0.2">
      <c r="A54" s="306" t="s">
        <v>279</v>
      </c>
      <c r="B54" s="307" t="s">
        <v>280</v>
      </c>
      <c r="C54" s="308"/>
      <c r="D54" s="113">
        <v>6.223740069468211</v>
      </c>
      <c r="E54" s="115">
        <v>8547</v>
      </c>
      <c r="F54" s="114">
        <v>8504</v>
      </c>
      <c r="G54" s="114">
        <v>8524</v>
      </c>
      <c r="H54" s="114">
        <v>8442</v>
      </c>
      <c r="I54" s="140">
        <v>8381</v>
      </c>
      <c r="J54" s="115">
        <v>166</v>
      </c>
      <c r="K54" s="116">
        <v>1.9806705643717935</v>
      </c>
    </row>
    <row r="55" spans="1:11" ht="14.1" customHeight="1" x14ac:dyDescent="0.2">
      <c r="A55" s="306">
        <v>72</v>
      </c>
      <c r="B55" s="307" t="s">
        <v>281</v>
      </c>
      <c r="C55" s="308"/>
      <c r="D55" s="113">
        <v>3.2083536616446637</v>
      </c>
      <c r="E55" s="115">
        <v>4406</v>
      </c>
      <c r="F55" s="114">
        <v>4415</v>
      </c>
      <c r="G55" s="114">
        <v>4428</v>
      </c>
      <c r="H55" s="114">
        <v>4304</v>
      </c>
      <c r="I55" s="140">
        <v>4308</v>
      </c>
      <c r="J55" s="115">
        <v>98</v>
      </c>
      <c r="K55" s="116">
        <v>2.274837511606314</v>
      </c>
    </row>
    <row r="56" spans="1:11" ht="14.1" customHeight="1" x14ac:dyDescent="0.2">
      <c r="A56" s="306" t="s">
        <v>282</v>
      </c>
      <c r="B56" s="307" t="s">
        <v>283</v>
      </c>
      <c r="C56" s="308"/>
      <c r="D56" s="113">
        <v>1.5823314813331488</v>
      </c>
      <c r="E56" s="115">
        <v>2173</v>
      </c>
      <c r="F56" s="114">
        <v>2184</v>
      </c>
      <c r="G56" s="114">
        <v>2200</v>
      </c>
      <c r="H56" s="114">
        <v>2150</v>
      </c>
      <c r="I56" s="140">
        <v>2152</v>
      </c>
      <c r="J56" s="115">
        <v>21</v>
      </c>
      <c r="K56" s="116">
        <v>0.97583643122676578</v>
      </c>
    </row>
    <row r="57" spans="1:11" ht="14.1" customHeight="1" x14ac:dyDescent="0.2">
      <c r="A57" s="306" t="s">
        <v>284</v>
      </c>
      <c r="B57" s="307" t="s">
        <v>285</v>
      </c>
      <c r="C57" s="308"/>
      <c r="D57" s="113">
        <v>0.89493115074019325</v>
      </c>
      <c r="E57" s="115">
        <v>1229</v>
      </c>
      <c r="F57" s="114">
        <v>1215</v>
      </c>
      <c r="G57" s="114">
        <v>1212</v>
      </c>
      <c r="H57" s="114">
        <v>1165</v>
      </c>
      <c r="I57" s="140">
        <v>1167</v>
      </c>
      <c r="J57" s="115">
        <v>62</v>
      </c>
      <c r="K57" s="116">
        <v>5.3127677806341049</v>
      </c>
    </row>
    <row r="58" spans="1:11" ht="14.1" customHeight="1" x14ac:dyDescent="0.2">
      <c r="A58" s="306">
        <v>73</v>
      </c>
      <c r="B58" s="307" t="s">
        <v>286</v>
      </c>
      <c r="C58" s="308"/>
      <c r="D58" s="113">
        <v>2.5347887190615239</v>
      </c>
      <c r="E58" s="115">
        <v>3481</v>
      </c>
      <c r="F58" s="114">
        <v>3487</v>
      </c>
      <c r="G58" s="114">
        <v>3495</v>
      </c>
      <c r="H58" s="114">
        <v>3368</v>
      </c>
      <c r="I58" s="140">
        <v>3356</v>
      </c>
      <c r="J58" s="115">
        <v>125</v>
      </c>
      <c r="K58" s="116">
        <v>3.7246722288438616</v>
      </c>
    </row>
    <row r="59" spans="1:11" ht="14.1" customHeight="1" x14ac:dyDescent="0.2">
      <c r="A59" s="306" t="s">
        <v>287</v>
      </c>
      <c r="B59" s="307" t="s">
        <v>288</v>
      </c>
      <c r="C59" s="308"/>
      <c r="D59" s="113">
        <v>2.1648741343780267</v>
      </c>
      <c r="E59" s="115">
        <v>2973</v>
      </c>
      <c r="F59" s="114">
        <v>2969</v>
      </c>
      <c r="G59" s="114">
        <v>2976</v>
      </c>
      <c r="H59" s="114">
        <v>2854</v>
      </c>
      <c r="I59" s="140">
        <v>2838</v>
      </c>
      <c r="J59" s="115">
        <v>135</v>
      </c>
      <c r="K59" s="116">
        <v>4.7568710359408035</v>
      </c>
    </row>
    <row r="60" spans="1:11" ht="14.1" customHeight="1" x14ac:dyDescent="0.2">
      <c r="A60" s="306">
        <v>81</v>
      </c>
      <c r="B60" s="307" t="s">
        <v>289</v>
      </c>
      <c r="C60" s="308"/>
      <c r="D60" s="113">
        <v>8.1213727617619007</v>
      </c>
      <c r="E60" s="115">
        <v>11153</v>
      </c>
      <c r="F60" s="114">
        <v>11104</v>
      </c>
      <c r="G60" s="114">
        <v>11002</v>
      </c>
      <c r="H60" s="114">
        <v>10754</v>
      </c>
      <c r="I60" s="140">
        <v>10777</v>
      </c>
      <c r="J60" s="115">
        <v>376</v>
      </c>
      <c r="K60" s="116">
        <v>3.4889115709381091</v>
      </c>
    </row>
    <row r="61" spans="1:11" ht="14.1" customHeight="1" x14ac:dyDescent="0.2">
      <c r="A61" s="306" t="s">
        <v>290</v>
      </c>
      <c r="B61" s="307" t="s">
        <v>291</v>
      </c>
      <c r="C61" s="308"/>
      <c r="D61" s="113">
        <v>2.4284746848808334</v>
      </c>
      <c r="E61" s="115">
        <v>3335</v>
      </c>
      <c r="F61" s="114">
        <v>3338</v>
      </c>
      <c r="G61" s="114">
        <v>3367</v>
      </c>
      <c r="H61" s="114">
        <v>3270</v>
      </c>
      <c r="I61" s="140">
        <v>3282</v>
      </c>
      <c r="J61" s="115">
        <v>53</v>
      </c>
      <c r="K61" s="116">
        <v>1.6148689823278488</v>
      </c>
    </row>
    <row r="62" spans="1:11" ht="14.1" customHeight="1" x14ac:dyDescent="0.2">
      <c r="A62" s="306" t="s">
        <v>292</v>
      </c>
      <c r="B62" s="307" t="s">
        <v>293</v>
      </c>
      <c r="C62" s="308"/>
      <c r="D62" s="113">
        <v>3.3918545973538001</v>
      </c>
      <c r="E62" s="115">
        <v>4658</v>
      </c>
      <c r="F62" s="114">
        <v>4674</v>
      </c>
      <c r="G62" s="114">
        <v>4579</v>
      </c>
      <c r="H62" s="114">
        <v>4479</v>
      </c>
      <c r="I62" s="140">
        <v>4502</v>
      </c>
      <c r="J62" s="115">
        <v>156</v>
      </c>
      <c r="K62" s="116">
        <v>3.4651266103953797</v>
      </c>
    </row>
    <row r="63" spans="1:11" ht="14.1" customHeight="1" x14ac:dyDescent="0.2">
      <c r="A63" s="306"/>
      <c r="B63" s="307" t="s">
        <v>294</v>
      </c>
      <c r="C63" s="308"/>
      <c r="D63" s="113">
        <v>3.0081046246604868</v>
      </c>
      <c r="E63" s="115">
        <v>4131</v>
      </c>
      <c r="F63" s="114">
        <v>4143</v>
      </c>
      <c r="G63" s="114">
        <v>4053</v>
      </c>
      <c r="H63" s="114">
        <v>3983</v>
      </c>
      <c r="I63" s="140">
        <v>4001</v>
      </c>
      <c r="J63" s="115">
        <v>130</v>
      </c>
      <c r="K63" s="116">
        <v>3.2491877030742313</v>
      </c>
    </row>
    <row r="64" spans="1:11" ht="14.1" customHeight="1" x14ac:dyDescent="0.2">
      <c r="A64" s="306" t="s">
        <v>295</v>
      </c>
      <c r="B64" s="307" t="s">
        <v>296</v>
      </c>
      <c r="C64" s="308"/>
      <c r="D64" s="113">
        <v>0.86798855303686762</v>
      </c>
      <c r="E64" s="115">
        <v>1192</v>
      </c>
      <c r="F64" s="114">
        <v>1169</v>
      </c>
      <c r="G64" s="114">
        <v>1162</v>
      </c>
      <c r="H64" s="114">
        <v>1155</v>
      </c>
      <c r="I64" s="140">
        <v>1147</v>
      </c>
      <c r="J64" s="115">
        <v>45</v>
      </c>
      <c r="K64" s="116">
        <v>3.9232781168265038</v>
      </c>
    </row>
    <row r="65" spans="1:11" ht="14.1" customHeight="1" x14ac:dyDescent="0.2">
      <c r="A65" s="306" t="s">
        <v>297</v>
      </c>
      <c r="B65" s="307" t="s">
        <v>298</v>
      </c>
      <c r="C65" s="308"/>
      <c r="D65" s="113">
        <v>0.69468211375601663</v>
      </c>
      <c r="E65" s="115">
        <v>954</v>
      </c>
      <c r="F65" s="114">
        <v>908</v>
      </c>
      <c r="G65" s="114">
        <v>900</v>
      </c>
      <c r="H65" s="114">
        <v>872</v>
      </c>
      <c r="I65" s="140">
        <v>878</v>
      </c>
      <c r="J65" s="115">
        <v>76</v>
      </c>
      <c r="K65" s="116">
        <v>8.6560364464692476</v>
      </c>
    </row>
    <row r="66" spans="1:11" ht="14.1" customHeight="1" x14ac:dyDescent="0.2">
      <c r="A66" s="306">
        <v>82</v>
      </c>
      <c r="B66" s="307" t="s">
        <v>299</v>
      </c>
      <c r="C66" s="308"/>
      <c r="D66" s="113">
        <v>2.9622293907332029</v>
      </c>
      <c r="E66" s="115">
        <v>4068</v>
      </c>
      <c r="F66" s="114">
        <v>4096</v>
      </c>
      <c r="G66" s="114">
        <v>4102</v>
      </c>
      <c r="H66" s="114">
        <v>3981</v>
      </c>
      <c r="I66" s="140">
        <v>3986</v>
      </c>
      <c r="J66" s="115">
        <v>82</v>
      </c>
      <c r="K66" s="116">
        <v>2.0572002007024586</v>
      </c>
    </row>
    <row r="67" spans="1:11" ht="14.1" customHeight="1" x14ac:dyDescent="0.2">
      <c r="A67" s="306" t="s">
        <v>300</v>
      </c>
      <c r="B67" s="307" t="s">
        <v>301</v>
      </c>
      <c r="C67" s="308"/>
      <c r="D67" s="113">
        <v>1.9668096323427682</v>
      </c>
      <c r="E67" s="115">
        <v>2701</v>
      </c>
      <c r="F67" s="114">
        <v>2709</v>
      </c>
      <c r="G67" s="114">
        <v>2712</v>
      </c>
      <c r="H67" s="114">
        <v>2637</v>
      </c>
      <c r="I67" s="140">
        <v>2633</v>
      </c>
      <c r="J67" s="115">
        <v>68</v>
      </c>
      <c r="K67" s="116">
        <v>2.5826053930877326</v>
      </c>
    </row>
    <row r="68" spans="1:11" ht="14.1" customHeight="1" x14ac:dyDescent="0.2">
      <c r="A68" s="306" t="s">
        <v>302</v>
      </c>
      <c r="B68" s="307" t="s">
        <v>303</v>
      </c>
      <c r="C68" s="308"/>
      <c r="D68" s="113">
        <v>0.4922485418229216</v>
      </c>
      <c r="E68" s="115">
        <v>676</v>
      </c>
      <c r="F68" s="114">
        <v>688</v>
      </c>
      <c r="G68" s="114">
        <v>702</v>
      </c>
      <c r="H68" s="114">
        <v>669</v>
      </c>
      <c r="I68" s="140">
        <v>663</v>
      </c>
      <c r="J68" s="115">
        <v>13</v>
      </c>
      <c r="K68" s="116">
        <v>1.9607843137254901</v>
      </c>
    </row>
    <row r="69" spans="1:11" ht="14.1" customHeight="1" x14ac:dyDescent="0.2">
      <c r="A69" s="306">
        <v>83</v>
      </c>
      <c r="B69" s="307" t="s">
        <v>304</v>
      </c>
      <c r="C69" s="308"/>
      <c r="D69" s="113">
        <v>4.6290295567578585</v>
      </c>
      <c r="E69" s="115">
        <v>6357</v>
      </c>
      <c r="F69" s="114">
        <v>6313</v>
      </c>
      <c r="G69" s="114">
        <v>6332</v>
      </c>
      <c r="H69" s="114">
        <v>6188</v>
      </c>
      <c r="I69" s="140">
        <v>6215</v>
      </c>
      <c r="J69" s="115">
        <v>142</v>
      </c>
      <c r="K69" s="116">
        <v>2.2847948511665326</v>
      </c>
    </row>
    <row r="70" spans="1:11" ht="14.1" customHeight="1" x14ac:dyDescent="0.2">
      <c r="A70" s="306" t="s">
        <v>305</v>
      </c>
      <c r="B70" s="307" t="s">
        <v>306</v>
      </c>
      <c r="C70" s="308"/>
      <c r="D70" s="113">
        <v>3.8571605414733958</v>
      </c>
      <c r="E70" s="115">
        <v>5297</v>
      </c>
      <c r="F70" s="114">
        <v>5254</v>
      </c>
      <c r="G70" s="114">
        <v>5252</v>
      </c>
      <c r="H70" s="114">
        <v>5118</v>
      </c>
      <c r="I70" s="140">
        <v>5155</v>
      </c>
      <c r="J70" s="115">
        <v>142</v>
      </c>
      <c r="K70" s="116">
        <v>2.7546071774975753</v>
      </c>
    </row>
    <row r="71" spans="1:11" ht="14.1" customHeight="1" x14ac:dyDescent="0.2">
      <c r="A71" s="306"/>
      <c r="B71" s="307" t="s">
        <v>307</v>
      </c>
      <c r="C71" s="308"/>
      <c r="D71" s="113">
        <v>2.3673077063111214</v>
      </c>
      <c r="E71" s="115">
        <v>3251</v>
      </c>
      <c r="F71" s="114">
        <v>3222</v>
      </c>
      <c r="G71" s="114">
        <v>3215</v>
      </c>
      <c r="H71" s="114">
        <v>3102</v>
      </c>
      <c r="I71" s="140">
        <v>3119</v>
      </c>
      <c r="J71" s="115">
        <v>132</v>
      </c>
      <c r="K71" s="116">
        <v>4.2321256813081112</v>
      </c>
    </row>
    <row r="72" spans="1:11" ht="14.1" customHeight="1" x14ac:dyDescent="0.2">
      <c r="A72" s="306">
        <v>84</v>
      </c>
      <c r="B72" s="307" t="s">
        <v>308</v>
      </c>
      <c r="C72" s="308"/>
      <c r="D72" s="113">
        <v>1.1374145300701235</v>
      </c>
      <c r="E72" s="115">
        <v>1562</v>
      </c>
      <c r="F72" s="114">
        <v>1549</v>
      </c>
      <c r="G72" s="114">
        <v>1519</v>
      </c>
      <c r="H72" s="114">
        <v>1507</v>
      </c>
      <c r="I72" s="140">
        <v>1506</v>
      </c>
      <c r="J72" s="115">
        <v>56</v>
      </c>
      <c r="K72" s="116">
        <v>3.7184594953519254</v>
      </c>
    </row>
    <row r="73" spans="1:11" ht="14.1" customHeight="1" x14ac:dyDescent="0.2">
      <c r="A73" s="306" t="s">
        <v>309</v>
      </c>
      <c r="B73" s="307" t="s">
        <v>310</v>
      </c>
      <c r="C73" s="308"/>
      <c r="D73" s="113">
        <v>0.37574001121394607</v>
      </c>
      <c r="E73" s="115">
        <v>516</v>
      </c>
      <c r="F73" s="114">
        <v>513</v>
      </c>
      <c r="G73" s="114">
        <v>501</v>
      </c>
      <c r="H73" s="114">
        <v>520</v>
      </c>
      <c r="I73" s="140">
        <v>521</v>
      </c>
      <c r="J73" s="115">
        <v>-5</v>
      </c>
      <c r="K73" s="116">
        <v>-0.95969289827255277</v>
      </c>
    </row>
    <row r="74" spans="1:11" ht="14.1" customHeight="1" x14ac:dyDescent="0.2">
      <c r="A74" s="306" t="s">
        <v>311</v>
      </c>
      <c r="B74" s="307" t="s">
        <v>312</v>
      </c>
      <c r="C74" s="308"/>
      <c r="D74" s="113">
        <v>0.27379504693109247</v>
      </c>
      <c r="E74" s="115">
        <v>376</v>
      </c>
      <c r="F74" s="114">
        <v>372</v>
      </c>
      <c r="G74" s="114">
        <v>376</v>
      </c>
      <c r="H74" s="114">
        <v>367</v>
      </c>
      <c r="I74" s="140">
        <v>372</v>
      </c>
      <c r="J74" s="115">
        <v>4</v>
      </c>
      <c r="K74" s="116">
        <v>1.075268817204301</v>
      </c>
    </row>
    <row r="75" spans="1:11" ht="14.1" customHeight="1" x14ac:dyDescent="0.2">
      <c r="A75" s="306" t="s">
        <v>313</v>
      </c>
      <c r="B75" s="307" t="s">
        <v>314</v>
      </c>
      <c r="C75" s="308"/>
      <c r="D75" s="113">
        <v>0.19587996708634009</v>
      </c>
      <c r="E75" s="115">
        <v>269</v>
      </c>
      <c r="F75" s="114">
        <v>255</v>
      </c>
      <c r="G75" s="114">
        <v>244</v>
      </c>
      <c r="H75" s="114">
        <v>238</v>
      </c>
      <c r="I75" s="140">
        <v>229</v>
      </c>
      <c r="J75" s="115">
        <v>40</v>
      </c>
      <c r="K75" s="116">
        <v>17.467248908296945</v>
      </c>
    </row>
    <row r="76" spans="1:11" ht="14.1" customHeight="1" x14ac:dyDescent="0.2">
      <c r="A76" s="306">
        <v>91</v>
      </c>
      <c r="B76" s="307" t="s">
        <v>315</v>
      </c>
      <c r="C76" s="308"/>
      <c r="D76" s="113">
        <v>6.9905118365385321E-2</v>
      </c>
      <c r="E76" s="115">
        <v>96</v>
      </c>
      <c r="F76" s="114">
        <v>94</v>
      </c>
      <c r="G76" s="114">
        <v>86</v>
      </c>
      <c r="H76" s="114">
        <v>95</v>
      </c>
      <c r="I76" s="140">
        <v>93</v>
      </c>
      <c r="J76" s="115">
        <v>3</v>
      </c>
      <c r="K76" s="116">
        <v>3.225806451612903</v>
      </c>
    </row>
    <row r="77" spans="1:11" ht="14.1" customHeight="1" x14ac:dyDescent="0.2">
      <c r="A77" s="306">
        <v>92</v>
      </c>
      <c r="B77" s="307" t="s">
        <v>316</v>
      </c>
      <c r="C77" s="308"/>
      <c r="D77" s="113">
        <v>0.52938563595453259</v>
      </c>
      <c r="E77" s="115">
        <v>727</v>
      </c>
      <c r="F77" s="114">
        <v>714</v>
      </c>
      <c r="G77" s="114">
        <v>716</v>
      </c>
      <c r="H77" s="114">
        <v>717</v>
      </c>
      <c r="I77" s="140">
        <v>728</v>
      </c>
      <c r="J77" s="115">
        <v>-1</v>
      </c>
      <c r="K77" s="116">
        <v>-0.13736263736263737</v>
      </c>
    </row>
    <row r="78" spans="1:11" ht="14.1" customHeight="1" x14ac:dyDescent="0.2">
      <c r="A78" s="306">
        <v>93</v>
      </c>
      <c r="B78" s="307" t="s">
        <v>317</v>
      </c>
      <c r="C78" s="308"/>
      <c r="D78" s="113">
        <v>0.17549097422976939</v>
      </c>
      <c r="E78" s="115">
        <v>241</v>
      </c>
      <c r="F78" s="114">
        <v>247</v>
      </c>
      <c r="G78" s="114">
        <v>252</v>
      </c>
      <c r="H78" s="114">
        <v>245</v>
      </c>
      <c r="I78" s="140">
        <v>249</v>
      </c>
      <c r="J78" s="115">
        <v>-8</v>
      </c>
      <c r="K78" s="116">
        <v>-3.2128514056224899</v>
      </c>
    </row>
    <row r="79" spans="1:11" ht="14.1" customHeight="1" x14ac:dyDescent="0.2">
      <c r="A79" s="306">
        <v>94</v>
      </c>
      <c r="B79" s="307" t="s">
        <v>318</v>
      </c>
      <c r="C79" s="308"/>
      <c r="D79" s="113">
        <v>8.5196863007813359E-2</v>
      </c>
      <c r="E79" s="115">
        <v>117</v>
      </c>
      <c r="F79" s="114">
        <v>123</v>
      </c>
      <c r="G79" s="114">
        <v>129</v>
      </c>
      <c r="H79" s="114">
        <v>105</v>
      </c>
      <c r="I79" s="140">
        <v>116</v>
      </c>
      <c r="J79" s="115">
        <v>1</v>
      </c>
      <c r="K79" s="116">
        <v>0.86206896551724133</v>
      </c>
    </row>
    <row r="80" spans="1:11" ht="14.1" customHeight="1" x14ac:dyDescent="0.2">
      <c r="A80" s="306" t="s">
        <v>319</v>
      </c>
      <c r="B80" s="307" t="s">
        <v>320</v>
      </c>
      <c r="C80" s="308"/>
      <c r="D80" s="113">
        <v>2.912713265224388E-3</v>
      </c>
      <c r="E80" s="115">
        <v>4</v>
      </c>
      <c r="F80" s="114">
        <v>4</v>
      </c>
      <c r="G80" s="114">
        <v>4</v>
      </c>
      <c r="H80" s="114">
        <v>6</v>
      </c>
      <c r="I80" s="140">
        <v>5</v>
      </c>
      <c r="J80" s="115">
        <v>-1</v>
      </c>
      <c r="K80" s="116">
        <v>-20</v>
      </c>
    </row>
    <row r="81" spans="1:11" ht="14.1" customHeight="1" x14ac:dyDescent="0.2">
      <c r="A81" s="310" t="s">
        <v>321</v>
      </c>
      <c r="B81" s="311" t="s">
        <v>224</v>
      </c>
      <c r="C81" s="312"/>
      <c r="D81" s="125">
        <v>0.68594397396034346</v>
      </c>
      <c r="E81" s="143">
        <v>942</v>
      </c>
      <c r="F81" s="144">
        <v>949</v>
      </c>
      <c r="G81" s="144">
        <v>952</v>
      </c>
      <c r="H81" s="144">
        <v>954</v>
      </c>
      <c r="I81" s="145">
        <v>957</v>
      </c>
      <c r="J81" s="143">
        <v>-15</v>
      </c>
      <c r="K81" s="146">
        <v>-1.567398119122257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33184</v>
      </c>
      <c r="E12" s="114">
        <v>34045</v>
      </c>
      <c r="F12" s="114">
        <v>34060</v>
      </c>
      <c r="G12" s="114">
        <v>33913</v>
      </c>
      <c r="H12" s="140">
        <v>33547</v>
      </c>
      <c r="I12" s="115">
        <v>-363</v>
      </c>
      <c r="J12" s="116">
        <v>-1.0820639699526038</v>
      </c>
      <c r="K12"/>
      <c r="L12"/>
      <c r="M12"/>
      <c r="N12"/>
      <c r="O12"/>
      <c r="P12"/>
    </row>
    <row r="13" spans="1:16" s="110" customFormat="1" ht="14.45" customHeight="1" x14ac:dyDescent="0.2">
      <c r="A13" s="120" t="s">
        <v>105</v>
      </c>
      <c r="B13" s="119" t="s">
        <v>106</v>
      </c>
      <c r="C13" s="113">
        <v>35.508076181292189</v>
      </c>
      <c r="D13" s="115">
        <v>11783</v>
      </c>
      <c r="E13" s="114">
        <v>11960</v>
      </c>
      <c r="F13" s="114">
        <v>11953</v>
      </c>
      <c r="G13" s="114">
        <v>11833</v>
      </c>
      <c r="H13" s="140">
        <v>11679</v>
      </c>
      <c r="I13" s="115">
        <v>104</v>
      </c>
      <c r="J13" s="116">
        <v>0.89048719924651087</v>
      </c>
      <c r="K13"/>
      <c r="L13"/>
      <c r="M13"/>
      <c r="N13"/>
      <c r="O13"/>
      <c r="P13"/>
    </row>
    <row r="14" spans="1:16" s="110" customFormat="1" ht="14.45" customHeight="1" x14ac:dyDescent="0.2">
      <c r="A14" s="120"/>
      <c r="B14" s="119" t="s">
        <v>107</v>
      </c>
      <c r="C14" s="113">
        <v>64.491923818707818</v>
      </c>
      <c r="D14" s="115">
        <v>21401</v>
      </c>
      <c r="E14" s="114">
        <v>22085</v>
      </c>
      <c r="F14" s="114">
        <v>22107</v>
      </c>
      <c r="G14" s="114">
        <v>22080</v>
      </c>
      <c r="H14" s="140">
        <v>21868</v>
      </c>
      <c r="I14" s="115">
        <v>-467</v>
      </c>
      <c r="J14" s="116">
        <v>-2.1355405158222061</v>
      </c>
      <c r="K14"/>
      <c r="L14"/>
      <c r="M14"/>
      <c r="N14"/>
      <c r="O14"/>
      <c r="P14"/>
    </row>
    <row r="15" spans="1:16" s="110" customFormat="1" ht="14.45" customHeight="1" x14ac:dyDescent="0.2">
      <c r="A15" s="118" t="s">
        <v>105</v>
      </c>
      <c r="B15" s="121" t="s">
        <v>108</v>
      </c>
      <c r="C15" s="113">
        <v>11.33678881388621</v>
      </c>
      <c r="D15" s="115">
        <v>3762</v>
      </c>
      <c r="E15" s="114">
        <v>4044</v>
      </c>
      <c r="F15" s="114">
        <v>4001</v>
      </c>
      <c r="G15" s="114">
        <v>4016</v>
      </c>
      <c r="H15" s="140">
        <v>3827</v>
      </c>
      <c r="I15" s="115">
        <v>-65</v>
      </c>
      <c r="J15" s="116">
        <v>-1.6984583224457799</v>
      </c>
      <c r="K15"/>
      <c r="L15"/>
      <c r="M15"/>
      <c r="N15"/>
      <c r="O15"/>
      <c r="P15"/>
    </row>
    <row r="16" spans="1:16" s="110" customFormat="1" ht="14.45" customHeight="1" x14ac:dyDescent="0.2">
      <c r="A16" s="118"/>
      <c r="B16" s="121" t="s">
        <v>109</v>
      </c>
      <c r="C16" s="113">
        <v>52.980351976856319</v>
      </c>
      <c r="D16" s="115">
        <v>17581</v>
      </c>
      <c r="E16" s="114">
        <v>18061</v>
      </c>
      <c r="F16" s="114">
        <v>18095</v>
      </c>
      <c r="G16" s="114">
        <v>18119</v>
      </c>
      <c r="H16" s="140">
        <v>18160</v>
      </c>
      <c r="I16" s="115">
        <v>-579</v>
      </c>
      <c r="J16" s="116">
        <v>-3.1883259911894273</v>
      </c>
      <c r="K16"/>
      <c r="L16"/>
      <c r="M16"/>
      <c r="N16"/>
      <c r="O16"/>
      <c r="P16"/>
    </row>
    <row r="17" spans="1:16" s="110" customFormat="1" ht="14.45" customHeight="1" x14ac:dyDescent="0.2">
      <c r="A17" s="118"/>
      <c r="B17" s="121" t="s">
        <v>110</v>
      </c>
      <c r="C17" s="113">
        <v>20.196480231436837</v>
      </c>
      <c r="D17" s="115">
        <v>6702</v>
      </c>
      <c r="E17" s="114">
        <v>6751</v>
      </c>
      <c r="F17" s="114">
        <v>6763</v>
      </c>
      <c r="G17" s="114">
        <v>6712</v>
      </c>
      <c r="H17" s="140">
        <v>6588</v>
      </c>
      <c r="I17" s="115">
        <v>114</v>
      </c>
      <c r="J17" s="116">
        <v>1.7304189435336976</v>
      </c>
      <c r="K17"/>
      <c r="L17"/>
      <c r="M17"/>
      <c r="N17"/>
      <c r="O17"/>
      <c r="P17"/>
    </row>
    <row r="18" spans="1:16" s="110" customFormat="1" ht="14.45" customHeight="1" x14ac:dyDescent="0.2">
      <c r="A18" s="120"/>
      <c r="B18" s="121" t="s">
        <v>111</v>
      </c>
      <c r="C18" s="113">
        <v>15.486378977820637</v>
      </c>
      <c r="D18" s="115">
        <v>5139</v>
      </c>
      <c r="E18" s="114">
        <v>5189</v>
      </c>
      <c r="F18" s="114">
        <v>5201</v>
      </c>
      <c r="G18" s="114">
        <v>5066</v>
      </c>
      <c r="H18" s="140">
        <v>4972</v>
      </c>
      <c r="I18" s="115">
        <v>167</v>
      </c>
      <c r="J18" s="116">
        <v>3.3588093322606598</v>
      </c>
      <c r="K18"/>
      <c r="L18"/>
      <c r="M18"/>
      <c r="N18"/>
      <c r="O18"/>
      <c r="P18"/>
    </row>
    <row r="19" spans="1:16" s="110" customFormat="1" ht="14.45" customHeight="1" x14ac:dyDescent="0.2">
      <c r="A19" s="120"/>
      <c r="B19" s="121" t="s">
        <v>112</v>
      </c>
      <c r="C19" s="113">
        <v>1.5429122468659595</v>
      </c>
      <c r="D19" s="115">
        <v>512</v>
      </c>
      <c r="E19" s="114">
        <v>492</v>
      </c>
      <c r="F19" s="114">
        <v>529</v>
      </c>
      <c r="G19" s="114">
        <v>455</v>
      </c>
      <c r="H19" s="140">
        <v>454</v>
      </c>
      <c r="I19" s="115">
        <v>58</v>
      </c>
      <c r="J19" s="116">
        <v>12.775330396475772</v>
      </c>
      <c r="K19"/>
      <c r="L19"/>
      <c r="M19"/>
      <c r="N19"/>
      <c r="O19"/>
      <c r="P19"/>
    </row>
    <row r="20" spans="1:16" s="110" customFormat="1" ht="14.45" customHeight="1" x14ac:dyDescent="0.2">
      <c r="A20" s="120" t="s">
        <v>113</v>
      </c>
      <c r="B20" s="119" t="s">
        <v>116</v>
      </c>
      <c r="C20" s="113">
        <v>90.615959498553522</v>
      </c>
      <c r="D20" s="115">
        <v>30070</v>
      </c>
      <c r="E20" s="114">
        <v>30928</v>
      </c>
      <c r="F20" s="114">
        <v>31062</v>
      </c>
      <c r="G20" s="114">
        <v>30942</v>
      </c>
      <c r="H20" s="140">
        <v>30632</v>
      </c>
      <c r="I20" s="115">
        <v>-562</v>
      </c>
      <c r="J20" s="116">
        <v>-1.8346826847740925</v>
      </c>
      <c r="K20"/>
      <c r="L20"/>
      <c r="M20"/>
      <c r="N20"/>
      <c r="O20"/>
      <c r="P20"/>
    </row>
    <row r="21" spans="1:16" s="110" customFormat="1" ht="14.45" customHeight="1" x14ac:dyDescent="0.2">
      <c r="A21" s="123"/>
      <c r="B21" s="124" t="s">
        <v>117</v>
      </c>
      <c r="C21" s="125">
        <v>9.239392478302797</v>
      </c>
      <c r="D21" s="143">
        <v>3066</v>
      </c>
      <c r="E21" s="144">
        <v>3070</v>
      </c>
      <c r="F21" s="144">
        <v>2946</v>
      </c>
      <c r="G21" s="144">
        <v>2918</v>
      </c>
      <c r="H21" s="145">
        <v>2866</v>
      </c>
      <c r="I21" s="143">
        <v>200</v>
      </c>
      <c r="J21" s="146">
        <v>6.9783670621074672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35815</v>
      </c>
      <c r="E56" s="114">
        <v>36897</v>
      </c>
      <c r="F56" s="114">
        <v>36887</v>
      </c>
      <c r="G56" s="114">
        <v>36772</v>
      </c>
      <c r="H56" s="140">
        <v>36427</v>
      </c>
      <c r="I56" s="115">
        <v>-612</v>
      </c>
      <c r="J56" s="116">
        <v>-1.6800724737145525</v>
      </c>
      <c r="K56"/>
      <c r="L56"/>
      <c r="M56"/>
      <c r="N56"/>
      <c r="O56"/>
      <c r="P56"/>
    </row>
    <row r="57" spans="1:16" s="110" customFormat="1" ht="14.45" customHeight="1" x14ac:dyDescent="0.2">
      <c r="A57" s="120" t="s">
        <v>105</v>
      </c>
      <c r="B57" s="119" t="s">
        <v>106</v>
      </c>
      <c r="C57" s="113">
        <v>35.41812089906464</v>
      </c>
      <c r="D57" s="115">
        <v>12685</v>
      </c>
      <c r="E57" s="114">
        <v>12978</v>
      </c>
      <c r="F57" s="114">
        <v>12965</v>
      </c>
      <c r="G57" s="114">
        <v>12848</v>
      </c>
      <c r="H57" s="140">
        <v>12704</v>
      </c>
      <c r="I57" s="115">
        <v>-19</v>
      </c>
      <c r="J57" s="116">
        <v>-0.14955919395465994</v>
      </c>
    </row>
    <row r="58" spans="1:16" s="110" customFormat="1" ht="14.45" customHeight="1" x14ac:dyDescent="0.2">
      <c r="A58" s="120"/>
      <c r="B58" s="119" t="s">
        <v>107</v>
      </c>
      <c r="C58" s="113">
        <v>64.581879100935367</v>
      </c>
      <c r="D58" s="115">
        <v>23130</v>
      </c>
      <c r="E58" s="114">
        <v>23919</v>
      </c>
      <c r="F58" s="114">
        <v>23922</v>
      </c>
      <c r="G58" s="114">
        <v>23924</v>
      </c>
      <c r="H58" s="140">
        <v>23723</v>
      </c>
      <c r="I58" s="115">
        <v>-593</v>
      </c>
      <c r="J58" s="116">
        <v>-2.4996838511149519</v>
      </c>
    </row>
    <row r="59" spans="1:16" s="110" customFormat="1" ht="14.45" customHeight="1" x14ac:dyDescent="0.2">
      <c r="A59" s="118" t="s">
        <v>105</v>
      </c>
      <c r="B59" s="121" t="s">
        <v>108</v>
      </c>
      <c r="C59" s="113">
        <v>12.204383638140444</v>
      </c>
      <c r="D59" s="115">
        <v>4371</v>
      </c>
      <c r="E59" s="114">
        <v>4718</v>
      </c>
      <c r="F59" s="114">
        <v>4670</v>
      </c>
      <c r="G59" s="114">
        <v>4697</v>
      </c>
      <c r="H59" s="140">
        <v>4514</v>
      </c>
      <c r="I59" s="115">
        <v>-143</v>
      </c>
      <c r="J59" s="116">
        <v>-3.1679220203810368</v>
      </c>
    </row>
    <row r="60" spans="1:16" s="110" customFormat="1" ht="14.45" customHeight="1" x14ac:dyDescent="0.2">
      <c r="A60" s="118"/>
      <c r="B60" s="121" t="s">
        <v>109</v>
      </c>
      <c r="C60" s="113">
        <v>52.148541114058354</v>
      </c>
      <c r="D60" s="115">
        <v>18677</v>
      </c>
      <c r="E60" s="114">
        <v>19237</v>
      </c>
      <c r="F60" s="114">
        <v>19307</v>
      </c>
      <c r="G60" s="114">
        <v>19311</v>
      </c>
      <c r="H60" s="140">
        <v>19402</v>
      </c>
      <c r="I60" s="115">
        <v>-725</v>
      </c>
      <c r="J60" s="116">
        <v>-3.7367281723533656</v>
      </c>
    </row>
    <row r="61" spans="1:16" s="110" customFormat="1" ht="14.45" customHeight="1" x14ac:dyDescent="0.2">
      <c r="A61" s="118"/>
      <c r="B61" s="121" t="s">
        <v>110</v>
      </c>
      <c r="C61" s="113">
        <v>20.279212620410444</v>
      </c>
      <c r="D61" s="115">
        <v>7263</v>
      </c>
      <c r="E61" s="114">
        <v>7383</v>
      </c>
      <c r="F61" s="114">
        <v>7368</v>
      </c>
      <c r="G61" s="114">
        <v>7340</v>
      </c>
      <c r="H61" s="140">
        <v>7207</v>
      </c>
      <c r="I61" s="115">
        <v>56</v>
      </c>
      <c r="J61" s="116">
        <v>0.77702233939225751</v>
      </c>
    </row>
    <row r="62" spans="1:16" s="110" customFormat="1" ht="14.45" customHeight="1" x14ac:dyDescent="0.2">
      <c r="A62" s="120"/>
      <c r="B62" s="121" t="s">
        <v>111</v>
      </c>
      <c r="C62" s="113">
        <v>15.367862627390759</v>
      </c>
      <c r="D62" s="115">
        <v>5504</v>
      </c>
      <c r="E62" s="114">
        <v>5559</v>
      </c>
      <c r="F62" s="114">
        <v>5542</v>
      </c>
      <c r="G62" s="114">
        <v>5424</v>
      </c>
      <c r="H62" s="140">
        <v>5304</v>
      </c>
      <c r="I62" s="115">
        <v>200</v>
      </c>
      <c r="J62" s="116">
        <v>3.7707390648567118</v>
      </c>
    </row>
    <row r="63" spans="1:16" s="110" customFormat="1" ht="14.45" customHeight="1" x14ac:dyDescent="0.2">
      <c r="A63" s="120"/>
      <c r="B63" s="121" t="s">
        <v>112</v>
      </c>
      <c r="C63" s="113">
        <v>1.5803434315231049</v>
      </c>
      <c r="D63" s="115">
        <v>566</v>
      </c>
      <c r="E63" s="114">
        <v>555</v>
      </c>
      <c r="F63" s="114">
        <v>578</v>
      </c>
      <c r="G63" s="114">
        <v>481</v>
      </c>
      <c r="H63" s="140">
        <v>447</v>
      </c>
      <c r="I63" s="115">
        <v>119</v>
      </c>
      <c r="J63" s="116">
        <v>26.621923937360179</v>
      </c>
    </row>
    <row r="64" spans="1:16" s="110" customFormat="1" ht="14.45" customHeight="1" x14ac:dyDescent="0.2">
      <c r="A64" s="120" t="s">
        <v>113</v>
      </c>
      <c r="B64" s="119" t="s">
        <v>116</v>
      </c>
      <c r="C64" s="113">
        <v>91.531481222951271</v>
      </c>
      <c r="D64" s="115">
        <v>32782</v>
      </c>
      <c r="E64" s="114">
        <v>33882</v>
      </c>
      <c r="F64" s="114">
        <v>34002</v>
      </c>
      <c r="G64" s="114">
        <v>33948</v>
      </c>
      <c r="H64" s="140">
        <v>33663</v>
      </c>
      <c r="I64" s="115">
        <v>-881</v>
      </c>
      <c r="J64" s="116">
        <v>-2.617116715681906</v>
      </c>
    </row>
    <row r="65" spans="1:10" s="110" customFormat="1" ht="14.45" customHeight="1" x14ac:dyDescent="0.2">
      <c r="A65" s="123"/>
      <c r="B65" s="124" t="s">
        <v>117</v>
      </c>
      <c r="C65" s="125">
        <v>8.3456652240681279</v>
      </c>
      <c r="D65" s="143">
        <v>2989</v>
      </c>
      <c r="E65" s="144">
        <v>2971</v>
      </c>
      <c r="F65" s="144">
        <v>2834</v>
      </c>
      <c r="G65" s="144">
        <v>2772</v>
      </c>
      <c r="H65" s="145">
        <v>2713</v>
      </c>
      <c r="I65" s="143">
        <v>276</v>
      </c>
      <c r="J65" s="146">
        <v>10.173239955768523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33184</v>
      </c>
      <c r="G11" s="114">
        <v>34045</v>
      </c>
      <c r="H11" s="114">
        <v>34060</v>
      </c>
      <c r="I11" s="114">
        <v>33913</v>
      </c>
      <c r="J11" s="140">
        <v>33547</v>
      </c>
      <c r="K11" s="114">
        <v>-363</v>
      </c>
      <c r="L11" s="116">
        <v>-1.0820639699526038</v>
      </c>
    </row>
    <row r="12" spans="1:17" s="110" customFormat="1" ht="24" customHeight="1" x14ac:dyDescent="0.2">
      <c r="A12" s="606" t="s">
        <v>185</v>
      </c>
      <c r="B12" s="607"/>
      <c r="C12" s="607"/>
      <c r="D12" s="608"/>
      <c r="E12" s="113">
        <v>35.508076181292189</v>
      </c>
      <c r="F12" s="115">
        <v>11783</v>
      </c>
      <c r="G12" s="114">
        <v>11960</v>
      </c>
      <c r="H12" s="114">
        <v>11953</v>
      </c>
      <c r="I12" s="114">
        <v>11833</v>
      </c>
      <c r="J12" s="140">
        <v>11679</v>
      </c>
      <c r="K12" s="114">
        <v>104</v>
      </c>
      <c r="L12" s="116">
        <v>0.89048719924651087</v>
      </c>
    </row>
    <row r="13" spans="1:17" s="110" customFormat="1" ht="15" customHeight="1" x14ac:dyDescent="0.2">
      <c r="A13" s="120"/>
      <c r="B13" s="609" t="s">
        <v>107</v>
      </c>
      <c r="C13" s="609"/>
      <c r="E13" s="113">
        <v>64.491923818707818</v>
      </c>
      <c r="F13" s="115">
        <v>21401</v>
      </c>
      <c r="G13" s="114">
        <v>22085</v>
      </c>
      <c r="H13" s="114">
        <v>22107</v>
      </c>
      <c r="I13" s="114">
        <v>22080</v>
      </c>
      <c r="J13" s="140">
        <v>21868</v>
      </c>
      <c r="K13" s="114">
        <v>-467</v>
      </c>
      <c r="L13" s="116">
        <v>-2.1355405158222061</v>
      </c>
    </row>
    <row r="14" spans="1:17" s="110" customFormat="1" ht="22.5" customHeight="1" x14ac:dyDescent="0.2">
      <c r="A14" s="606" t="s">
        <v>186</v>
      </c>
      <c r="B14" s="607"/>
      <c r="C14" s="607"/>
      <c r="D14" s="608"/>
      <c r="E14" s="113">
        <v>11.33678881388621</v>
      </c>
      <c r="F14" s="115">
        <v>3762</v>
      </c>
      <c r="G14" s="114">
        <v>4044</v>
      </c>
      <c r="H14" s="114">
        <v>4001</v>
      </c>
      <c r="I14" s="114">
        <v>4016</v>
      </c>
      <c r="J14" s="140">
        <v>3827</v>
      </c>
      <c r="K14" s="114">
        <v>-65</v>
      </c>
      <c r="L14" s="116">
        <v>-1.6984583224457799</v>
      </c>
    </row>
    <row r="15" spans="1:17" s="110" customFormat="1" ht="15" customHeight="1" x14ac:dyDescent="0.2">
      <c r="A15" s="120"/>
      <c r="B15" s="119"/>
      <c r="C15" s="258" t="s">
        <v>106</v>
      </c>
      <c r="E15" s="113">
        <v>45.135566188197764</v>
      </c>
      <c r="F15" s="115">
        <v>1698</v>
      </c>
      <c r="G15" s="114">
        <v>1802</v>
      </c>
      <c r="H15" s="114">
        <v>1772</v>
      </c>
      <c r="I15" s="114">
        <v>1768</v>
      </c>
      <c r="J15" s="140">
        <v>1691</v>
      </c>
      <c r="K15" s="114">
        <v>7</v>
      </c>
      <c r="L15" s="116">
        <v>0.41395623891188643</v>
      </c>
    </row>
    <row r="16" spans="1:17" s="110" customFormat="1" ht="15" customHeight="1" x14ac:dyDescent="0.2">
      <c r="A16" s="120"/>
      <c r="B16" s="119"/>
      <c r="C16" s="258" t="s">
        <v>107</v>
      </c>
      <c r="E16" s="113">
        <v>54.864433811802236</v>
      </c>
      <c r="F16" s="115">
        <v>2064</v>
      </c>
      <c r="G16" s="114">
        <v>2242</v>
      </c>
      <c r="H16" s="114">
        <v>2229</v>
      </c>
      <c r="I16" s="114">
        <v>2248</v>
      </c>
      <c r="J16" s="140">
        <v>2136</v>
      </c>
      <c r="K16" s="114">
        <v>-72</v>
      </c>
      <c r="L16" s="116">
        <v>-3.3707865168539324</v>
      </c>
    </row>
    <row r="17" spans="1:12" s="110" customFormat="1" ht="15" customHeight="1" x14ac:dyDescent="0.2">
      <c r="A17" s="120"/>
      <c r="B17" s="121" t="s">
        <v>109</v>
      </c>
      <c r="C17" s="258"/>
      <c r="E17" s="113">
        <v>52.980351976856319</v>
      </c>
      <c r="F17" s="115">
        <v>17581</v>
      </c>
      <c r="G17" s="114">
        <v>18061</v>
      </c>
      <c r="H17" s="114">
        <v>18095</v>
      </c>
      <c r="I17" s="114">
        <v>18119</v>
      </c>
      <c r="J17" s="140">
        <v>18160</v>
      </c>
      <c r="K17" s="114">
        <v>-579</v>
      </c>
      <c r="L17" s="116">
        <v>-3.1883259911894273</v>
      </c>
    </row>
    <row r="18" spans="1:12" s="110" customFormat="1" ht="15" customHeight="1" x14ac:dyDescent="0.2">
      <c r="A18" s="120"/>
      <c r="B18" s="119"/>
      <c r="C18" s="258" t="s">
        <v>106</v>
      </c>
      <c r="E18" s="113">
        <v>31.556794266537739</v>
      </c>
      <c r="F18" s="115">
        <v>5548</v>
      </c>
      <c r="G18" s="114">
        <v>5603</v>
      </c>
      <c r="H18" s="114">
        <v>5573</v>
      </c>
      <c r="I18" s="114">
        <v>5542</v>
      </c>
      <c r="J18" s="140">
        <v>5536</v>
      </c>
      <c r="K18" s="114">
        <v>12</v>
      </c>
      <c r="L18" s="116">
        <v>0.21676300578034682</v>
      </c>
    </row>
    <row r="19" spans="1:12" s="110" customFormat="1" ht="15" customHeight="1" x14ac:dyDescent="0.2">
      <c r="A19" s="120"/>
      <c r="B19" s="119"/>
      <c r="C19" s="258" t="s">
        <v>107</v>
      </c>
      <c r="E19" s="113">
        <v>68.443205733462264</v>
      </c>
      <c r="F19" s="115">
        <v>12033</v>
      </c>
      <c r="G19" s="114">
        <v>12458</v>
      </c>
      <c r="H19" s="114">
        <v>12522</v>
      </c>
      <c r="I19" s="114">
        <v>12577</v>
      </c>
      <c r="J19" s="140">
        <v>12624</v>
      </c>
      <c r="K19" s="114">
        <v>-591</v>
      </c>
      <c r="L19" s="116">
        <v>-4.6815589353612168</v>
      </c>
    </row>
    <row r="20" spans="1:12" s="110" customFormat="1" ht="15" customHeight="1" x14ac:dyDescent="0.2">
      <c r="A20" s="120"/>
      <c r="B20" s="121" t="s">
        <v>110</v>
      </c>
      <c r="C20" s="258"/>
      <c r="E20" s="113">
        <v>20.196480231436837</v>
      </c>
      <c r="F20" s="115">
        <v>6702</v>
      </c>
      <c r="G20" s="114">
        <v>6751</v>
      </c>
      <c r="H20" s="114">
        <v>6763</v>
      </c>
      <c r="I20" s="114">
        <v>6712</v>
      </c>
      <c r="J20" s="140">
        <v>6588</v>
      </c>
      <c r="K20" s="114">
        <v>114</v>
      </c>
      <c r="L20" s="116">
        <v>1.7304189435336976</v>
      </c>
    </row>
    <row r="21" spans="1:12" s="110" customFormat="1" ht="15" customHeight="1" x14ac:dyDescent="0.2">
      <c r="A21" s="120"/>
      <c r="B21" s="119"/>
      <c r="C21" s="258" t="s">
        <v>106</v>
      </c>
      <c r="E21" s="113">
        <v>28.90182035213369</v>
      </c>
      <c r="F21" s="115">
        <v>1937</v>
      </c>
      <c r="G21" s="114">
        <v>1944</v>
      </c>
      <c r="H21" s="114">
        <v>1981</v>
      </c>
      <c r="I21" s="114">
        <v>1954</v>
      </c>
      <c r="J21" s="140">
        <v>1917</v>
      </c>
      <c r="K21" s="114">
        <v>20</v>
      </c>
      <c r="L21" s="116">
        <v>1.0432968179447053</v>
      </c>
    </row>
    <row r="22" spans="1:12" s="110" customFormat="1" ht="15" customHeight="1" x14ac:dyDescent="0.2">
      <c r="A22" s="120"/>
      <c r="B22" s="119"/>
      <c r="C22" s="258" t="s">
        <v>107</v>
      </c>
      <c r="E22" s="113">
        <v>71.098179647866303</v>
      </c>
      <c r="F22" s="115">
        <v>4765</v>
      </c>
      <c r="G22" s="114">
        <v>4807</v>
      </c>
      <c r="H22" s="114">
        <v>4782</v>
      </c>
      <c r="I22" s="114">
        <v>4758</v>
      </c>
      <c r="J22" s="140">
        <v>4671</v>
      </c>
      <c r="K22" s="114">
        <v>94</v>
      </c>
      <c r="L22" s="116">
        <v>2.0124170413187756</v>
      </c>
    </row>
    <row r="23" spans="1:12" s="110" customFormat="1" ht="15" customHeight="1" x14ac:dyDescent="0.2">
      <c r="A23" s="120"/>
      <c r="B23" s="121" t="s">
        <v>111</v>
      </c>
      <c r="C23" s="258"/>
      <c r="E23" s="113">
        <v>15.486378977820637</v>
      </c>
      <c r="F23" s="115">
        <v>5139</v>
      </c>
      <c r="G23" s="114">
        <v>5189</v>
      </c>
      <c r="H23" s="114">
        <v>5201</v>
      </c>
      <c r="I23" s="114">
        <v>5066</v>
      </c>
      <c r="J23" s="140">
        <v>4972</v>
      </c>
      <c r="K23" s="114">
        <v>167</v>
      </c>
      <c r="L23" s="116">
        <v>3.3588093322606598</v>
      </c>
    </row>
    <row r="24" spans="1:12" s="110" customFormat="1" ht="15" customHeight="1" x14ac:dyDescent="0.2">
      <c r="A24" s="120"/>
      <c r="B24" s="119"/>
      <c r="C24" s="258" t="s">
        <v>106</v>
      </c>
      <c r="E24" s="113">
        <v>50.593500681066352</v>
      </c>
      <c r="F24" s="115">
        <v>2600</v>
      </c>
      <c r="G24" s="114">
        <v>2611</v>
      </c>
      <c r="H24" s="114">
        <v>2627</v>
      </c>
      <c r="I24" s="114">
        <v>2569</v>
      </c>
      <c r="J24" s="140">
        <v>2535</v>
      </c>
      <c r="K24" s="114">
        <v>65</v>
      </c>
      <c r="L24" s="116">
        <v>2.5641025641025643</v>
      </c>
    </row>
    <row r="25" spans="1:12" s="110" customFormat="1" ht="15" customHeight="1" x14ac:dyDescent="0.2">
      <c r="A25" s="120"/>
      <c r="B25" s="119"/>
      <c r="C25" s="258" t="s">
        <v>107</v>
      </c>
      <c r="E25" s="113">
        <v>49.406499318933648</v>
      </c>
      <c r="F25" s="115">
        <v>2539</v>
      </c>
      <c r="G25" s="114">
        <v>2578</v>
      </c>
      <c r="H25" s="114">
        <v>2574</v>
      </c>
      <c r="I25" s="114">
        <v>2497</v>
      </c>
      <c r="J25" s="140">
        <v>2437</v>
      </c>
      <c r="K25" s="114">
        <v>102</v>
      </c>
      <c r="L25" s="116">
        <v>4.1854739433729993</v>
      </c>
    </row>
    <row r="26" spans="1:12" s="110" customFormat="1" ht="15" customHeight="1" x14ac:dyDescent="0.2">
      <c r="A26" s="120"/>
      <c r="C26" s="121" t="s">
        <v>187</v>
      </c>
      <c r="D26" s="110" t="s">
        <v>188</v>
      </c>
      <c r="E26" s="113">
        <v>1.5429122468659595</v>
      </c>
      <c r="F26" s="115">
        <v>512</v>
      </c>
      <c r="G26" s="114">
        <v>492</v>
      </c>
      <c r="H26" s="114">
        <v>529</v>
      </c>
      <c r="I26" s="114">
        <v>455</v>
      </c>
      <c r="J26" s="140">
        <v>454</v>
      </c>
      <c r="K26" s="114">
        <v>58</v>
      </c>
      <c r="L26" s="116">
        <v>12.775330396475772</v>
      </c>
    </row>
    <row r="27" spans="1:12" s="110" customFormat="1" ht="15" customHeight="1" x14ac:dyDescent="0.2">
      <c r="A27" s="120"/>
      <c r="B27" s="119"/>
      <c r="D27" s="259" t="s">
        <v>106</v>
      </c>
      <c r="E27" s="113">
        <v>44.7265625</v>
      </c>
      <c r="F27" s="115">
        <v>229</v>
      </c>
      <c r="G27" s="114">
        <v>206</v>
      </c>
      <c r="H27" s="114">
        <v>218</v>
      </c>
      <c r="I27" s="114">
        <v>196</v>
      </c>
      <c r="J27" s="140">
        <v>211</v>
      </c>
      <c r="K27" s="114">
        <v>18</v>
      </c>
      <c r="L27" s="116">
        <v>8.5308056872037916</v>
      </c>
    </row>
    <row r="28" spans="1:12" s="110" customFormat="1" ht="15" customHeight="1" x14ac:dyDescent="0.2">
      <c r="A28" s="120"/>
      <c r="B28" s="119"/>
      <c r="D28" s="259" t="s">
        <v>107</v>
      </c>
      <c r="E28" s="113">
        <v>55.2734375</v>
      </c>
      <c r="F28" s="115">
        <v>283</v>
      </c>
      <c r="G28" s="114">
        <v>286</v>
      </c>
      <c r="H28" s="114">
        <v>311</v>
      </c>
      <c r="I28" s="114">
        <v>259</v>
      </c>
      <c r="J28" s="140">
        <v>243</v>
      </c>
      <c r="K28" s="114">
        <v>40</v>
      </c>
      <c r="L28" s="116">
        <v>16.460905349794238</v>
      </c>
    </row>
    <row r="29" spans="1:12" s="110" customFormat="1" ht="24" customHeight="1" x14ac:dyDescent="0.2">
      <c r="A29" s="606" t="s">
        <v>189</v>
      </c>
      <c r="B29" s="607"/>
      <c r="C29" s="607"/>
      <c r="D29" s="608"/>
      <c r="E29" s="113">
        <v>90.615959498553522</v>
      </c>
      <c r="F29" s="115">
        <v>30070</v>
      </c>
      <c r="G29" s="114">
        <v>30928</v>
      </c>
      <c r="H29" s="114">
        <v>31062</v>
      </c>
      <c r="I29" s="114">
        <v>30942</v>
      </c>
      <c r="J29" s="140">
        <v>30632</v>
      </c>
      <c r="K29" s="114">
        <v>-562</v>
      </c>
      <c r="L29" s="116">
        <v>-1.8346826847740925</v>
      </c>
    </row>
    <row r="30" spans="1:12" s="110" customFormat="1" ht="15" customHeight="1" x14ac:dyDescent="0.2">
      <c r="A30" s="120"/>
      <c r="B30" s="119"/>
      <c r="C30" s="258" t="s">
        <v>106</v>
      </c>
      <c r="E30" s="113">
        <v>34.67908214166944</v>
      </c>
      <c r="F30" s="115">
        <v>10428</v>
      </c>
      <c r="G30" s="114">
        <v>10634</v>
      </c>
      <c r="H30" s="114">
        <v>10700</v>
      </c>
      <c r="I30" s="114">
        <v>10614</v>
      </c>
      <c r="J30" s="140">
        <v>10463</v>
      </c>
      <c r="K30" s="114">
        <v>-35</v>
      </c>
      <c r="L30" s="116">
        <v>-0.33451209022268946</v>
      </c>
    </row>
    <row r="31" spans="1:12" s="110" customFormat="1" ht="15" customHeight="1" x14ac:dyDescent="0.2">
      <c r="A31" s="120"/>
      <c r="B31" s="119"/>
      <c r="C31" s="258" t="s">
        <v>107</v>
      </c>
      <c r="E31" s="113">
        <v>65.32091785833056</v>
      </c>
      <c r="F31" s="115">
        <v>19642</v>
      </c>
      <c r="G31" s="114">
        <v>20294</v>
      </c>
      <c r="H31" s="114">
        <v>20362</v>
      </c>
      <c r="I31" s="114">
        <v>20328</v>
      </c>
      <c r="J31" s="140">
        <v>20169</v>
      </c>
      <c r="K31" s="114">
        <v>-527</v>
      </c>
      <c r="L31" s="116">
        <v>-2.6129208190787843</v>
      </c>
    </row>
    <row r="32" spans="1:12" s="110" customFormat="1" ht="15" customHeight="1" x14ac:dyDescent="0.2">
      <c r="A32" s="120"/>
      <c r="B32" s="119" t="s">
        <v>117</v>
      </c>
      <c r="C32" s="258"/>
      <c r="E32" s="113">
        <v>9.239392478302797</v>
      </c>
      <c r="F32" s="114">
        <v>3066</v>
      </c>
      <c r="G32" s="114">
        <v>3070</v>
      </c>
      <c r="H32" s="114">
        <v>2946</v>
      </c>
      <c r="I32" s="114">
        <v>2918</v>
      </c>
      <c r="J32" s="140">
        <v>2866</v>
      </c>
      <c r="K32" s="114">
        <v>200</v>
      </c>
      <c r="L32" s="116">
        <v>6.9783670621074672</v>
      </c>
    </row>
    <row r="33" spans="1:12" s="110" customFormat="1" ht="15" customHeight="1" x14ac:dyDescent="0.2">
      <c r="A33" s="120"/>
      <c r="B33" s="119"/>
      <c r="C33" s="258" t="s">
        <v>106</v>
      </c>
      <c r="E33" s="113">
        <v>43.835616438356162</v>
      </c>
      <c r="F33" s="114">
        <v>1344</v>
      </c>
      <c r="G33" s="114">
        <v>1317</v>
      </c>
      <c r="H33" s="114">
        <v>1243</v>
      </c>
      <c r="I33" s="114">
        <v>1207</v>
      </c>
      <c r="J33" s="140">
        <v>1203</v>
      </c>
      <c r="K33" s="114">
        <v>141</v>
      </c>
      <c r="L33" s="116">
        <v>11.720698254364089</v>
      </c>
    </row>
    <row r="34" spans="1:12" s="110" customFormat="1" ht="15" customHeight="1" x14ac:dyDescent="0.2">
      <c r="A34" s="120"/>
      <c r="B34" s="119"/>
      <c r="C34" s="258" t="s">
        <v>107</v>
      </c>
      <c r="E34" s="113">
        <v>56.164383561643838</v>
      </c>
      <c r="F34" s="114">
        <v>1722</v>
      </c>
      <c r="G34" s="114">
        <v>1753</v>
      </c>
      <c r="H34" s="114">
        <v>1703</v>
      </c>
      <c r="I34" s="114">
        <v>1711</v>
      </c>
      <c r="J34" s="140">
        <v>1663</v>
      </c>
      <c r="K34" s="114">
        <v>59</v>
      </c>
      <c r="L34" s="116">
        <v>3.5478051713770293</v>
      </c>
    </row>
    <row r="35" spans="1:12" s="110" customFormat="1" ht="24" customHeight="1" x14ac:dyDescent="0.2">
      <c r="A35" s="606" t="s">
        <v>192</v>
      </c>
      <c r="B35" s="607"/>
      <c r="C35" s="607"/>
      <c r="D35" s="608"/>
      <c r="E35" s="113">
        <v>13.768683702989392</v>
      </c>
      <c r="F35" s="114">
        <v>4569</v>
      </c>
      <c r="G35" s="114">
        <v>4755</v>
      </c>
      <c r="H35" s="114">
        <v>4758</v>
      </c>
      <c r="I35" s="114">
        <v>4808</v>
      </c>
      <c r="J35" s="114">
        <v>4610</v>
      </c>
      <c r="K35" s="318">
        <v>-41</v>
      </c>
      <c r="L35" s="319">
        <v>-0.88937093275488066</v>
      </c>
    </row>
    <row r="36" spans="1:12" s="110" customFormat="1" ht="15" customHeight="1" x14ac:dyDescent="0.2">
      <c r="A36" s="120"/>
      <c r="B36" s="119"/>
      <c r="C36" s="258" t="s">
        <v>106</v>
      </c>
      <c r="E36" s="113">
        <v>35.149923396804553</v>
      </c>
      <c r="F36" s="114">
        <v>1606</v>
      </c>
      <c r="G36" s="114">
        <v>1659</v>
      </c>
      <c r="H36" s="114">
        <v>1635</v>
      </c>
      <c r="I36" s="114">
        <v>1640</v>
      </c>
      <c r="J36" s="114">
        <v>1580</v>
      </c>
      <c r="K36" s="318">
        <v>26</v>
      </c>
      <c r="L36" s="116">
        <v>1.6455696202531647</v>
      </c>
    </row>
    <row r="37" spans="1:12" s="110" customFormat="1" ht="15" customHeight="1" x14ac:dyDescent="0.2">
      <c r="A37" s="120"/>
      <c r="B37" s="119"/>
      <c r="C37" s="258" t="s">
        <v>107</v>
      </c>
      <c r="E37" s="113">
        <v>64.850076603195447</v>
      </c>
      <c r="F37" s="114">
        <v>2963</v>
      </c>
      <c r="G37" s="114">
        <v>3096</v>
      </c>
      <c r="H37" s="114">
        <v>3123</v>
      </c>
      <c r="I37" s="114">
        <v>3168</v>
      </c>
      <c r="J37" s="140">
        <v>3030</v>
      </c>
      <c r="K37" s="114">
        <v>-67</v>
      </c>
      <c r="L37" s="116">
        <v>-2.2112211221122111</v>
      </c>
    </row>
    <row r="38" spans="1:12" s="110" customFormat="1" ht="15" customHeight="1" x14ac:dyDescent="0.2">
      <c r="A38" s="120"/>
      <c r="B38" s="119" t="s">
        <v>329</v>
      </c>
      <c r="C38" s="258"/>
      <c r="E38" s="113">
        <v>66.791224686595953</v>
      </c>
      <c r="F38" s="114">
        <v>22164</v>
      </c>
      <c r="G38" s="114">
        <v>22695</v>
      </c>
      <c r="H38" s="114">
        <v>22711</v>
      </c>
      <c r="I38" s="114">
        <v>22486</v>
      </c>
      <c r="J38" s="140">
        <v>22329</v>
      </c>
      <c r="K38" s="114">
        <v>-165</v>
      </c>
      <c r="L38" s="116">
        <v>-0.7389493483810291</v>
      </c>
    </row>
    <row r="39" spans="1:12" s="110" customFormat="1" ht="15" customHeight="1" x14ac:dyDescent="0.2">
      <c r="A39" s="120"/>
      <c r="B39" s="119"/>
      <c r="C39" s="258" t="s">
        <v>106</v>
      </c>
      <c r="E39" s="113">
        <v>36.645009926006139</v>
      </c>
      <c r="F39" s="115">
        <v>8122</v>
      </c>
      <c r="G39" s="114">
        <v>8234</v>
      </c>
      <c r="H39" s="114">
        <v>8233</v>
      </c>
      <c r="I39" s="114">
        <v>8116</v>
      </c>
      <c r="J39" s="140">
        <v>8038</v>
      </c>
      <c r="K39" s="114">
        <v>84</v>
      </c>
      <c r="L39" s="116">
        <v>1.045036078626524</v>
      </c>
    </row>
    <row r="40" spans="1:12" s="110" customFormat="1" ht="15" customHeight="1" x14ac:dyDescent="0.2">
      <c r="A40" s="120"/>
      <c r="B40" s="119"/>
      <c r="C40" s="258" t="s">
        <v>107</v>
      </c>
      <c r="E40" s="113">
        <v>63.354990073993861</v>
      </c>
      <c r="F40" s="115">
        <v>14042</v>
      </c>
      <c r="G40" s="114">
        <v>14461</v>
      </c>
      <c r="H40" s="114">
        <v>14478</v>
      </c>
      <c r="I40" s="114">
        <v>14370</v>
      </c>
      <c r="J40" s="140">
        <v>14291</v>
      </c>
      <c r="K40" s="114">
        <v>-249</v>
      </c>
      <c r="L40" s="116">
        <v>-1.7423553285284445</v>
      </c>
    </row>
    <row r="41" spans="1:12" s="110" customFormat="1" ht="15" customHeight="1" x14ac:dyDescent="0.2">
      <c r="A41" s="120"/>
      <c r="B41" s="320" t="s">
        <v>516</v>
      </c>
      <c r="C41" s="258"/>
      <c r="E41" s="113">
        <v>6.1415139826422376</v>
      </c>
      <c r="F41" s="115">
        <v>2038</v>
      </c>
      <c r="G41" s="114">
        <v>2051</v>
      </c>
      <c r="H41" s="114">
        <v>1983</v>
      </c>
      <c r="I41" s="114">
        <v>1968</v>
      </c>
      <c r="J41" s="140">
        <v>1902</v>
      </c>
      <c r="K41" s="114">
        <v>136</v>
      </c>
      <c r="L41" s="116">
        <v>7.1503680336487907</v>
      </c>
    </row>
    <row r="42" spans="1:12" s="110" customFormat="1" ht="15" customHeight="1" x14ac:dyDescent="0.2">
      <c r="A42" s="120"/>
      <c r="B42" s="119"/>
      <c r="C42" s="268" t="s">
        <v>106</v>
      </c>
      <c r="D42" s="182"/>
      <c r="E42" s="113">
        <v>42.345436702649657</v>
      </c>
      <c r="F42" s="115">
        <v>863</v>
      </c>
      <c r="G42" s="114">
        <v>878</v>
      </c>
      <c r="H42" s="114">
        <v>856</v>
      </c>
      <c r="I42" s="114">
        <v>848</v>
      </c>
      <c r="J42" s="140">
        <v>813</v>
      </c>
      <c r="K42" s="114">
        <v>50</v>
      </c>
      <c r="L42" s="116">
        <v>6.1500615006150063</v>
      </c>
    </row>
    <row r="43" spans="1:12" s="110" customFormat="1" ht="15" customHeight="1" x14ac:dyDescent="0.2">
      <c r="A43" s="120"/>
      <c r="B43" s="119"/>
      <c r="C43" s="268" t="s">
        <v>107</v>
      </c>
      <c r="D43" s="182"/>
      <c r="E43" s="113">
        <v>57.654563297350343</v>
      </c>
      <c r="F43" s="115">
        <v>1175</v>
      </c>
      <c r="G43" s="114">
        <v>1173</v>
      </c>
      <c r="H43" s="114">
        <v>1127</v>
      </c>
      <c r="I43" s="114">
        <v>1120</v>
      </c>
      <c r="J43" s="140">
        <v>1089</v>
      </c>
      <c r="K43" s="114">
        <v>86</v>
      </c>
      <c r="L43" s="116">
        <v>7.8971533516988064</v>
      </c>
    </row>
    <row r="44" spans="1:12" s="110" customFormat="1" ht="15" customHeight="1" x14ac:dyDescent="0.2">
      <c r="A44" s="120"/>
      <c r="B44" s="119" t="s">
        <v>205</v>
      </c>
      <c r="C44" s="268"/>
      <c r="D44" s="182"/>
      <c r="E44" s="113">
        <v>13.298577627772421</v>
      </c>
      <c r="F44" s="115">
        <v>4413</v>
      </c>
      <c r="G44" s="114">
        <v>4544</v>
      </c>
      <c r="H44" s="114">
        <v>4608</v>
      </c>
      <c r="I44" s="114">
        <v>4651</v>
      </c>
      <c r="J44" s="140">
        <v>4706</v>
      </c>
      <c r="K44" s="114">
        <v>-293</v>
      </c>
      <c r="L44" s="116">
        <v>-6.2260943476413093</v>
      </c>
    </row>
    <row r="45" spans="1:12" s="110" customFormat="1" ht="15" customHeight="1" x14ac:dyDescent="0.2">
      <c r="A45" s="120"/>
      <c r="B45" s="119"/>
      <c r="C45" s="268" t="s">
        <v>106</v>
      </c>
      <c r="D45" s="182"/>
      <c r="E45" s="113">
        <v>27.01110355767052</v>
      </c>
      <c r="F45" s="115">
        <v>1192</v>
      </c>
      <c r="G45" s="114">
        <v>1189</v>
      </c>
      <c r="H45" s="114">
        <v>1229</v>
      </c>
      <c r="I45" s="114">
        <v>1229</v>
      </c>
      <c r="J45" s="140">
        <v>1248</v>
      </c>
      <c r="K45" s="114">
        <v>-56</v>
      </c>
      <c r="L45" s="116">
        <v>-4.4871794871794872</v>
      </c>
    </row>
    <row r="46" spans="1:12" s="110" customFormat="1" ht="15" customHeight="1" x14ac:dyDescent="0.2">
      <c r="A46" s="123"/>
      <c r="B46" s="124"/>
      <c r="C46" s="260" t="s">
        <v>107</v>
      </c>
      <c r="D46" s="261"/>
      <c r="E46" s="125">
        <v>72.988896442329477</v>
      </c>
      <c r="F46" s="143">
        <v>3221</v>
      </c>
      <c r="G46" s="144">
        <v>3355</v>
      </c>
      <c r="H46" s="144">
        <v>3379</v>
      </c>
      <c r="I46" s="144">
        <v>3422</v>
      </c>
      <c r="J46" s="145">
        <v>3458</v>
      </c>
      <c r="K46" s="144">
        <v>-237</v>
      </c>
      <c r="L46" s="146">
        <v>-6.8536726431463277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33184</v>
      </c>
      <c r="E11" s="114">
        <v>34045</v>
      </c>
      <c r="F11" s="114">
        <v>34060</v>
      </c>
      <c r="G11" s="114">
        <v>33913</v>
      </c>
      <c r="H11" s="140">
        <v>33547</v>
      </c>
      <c r="I11" s="115">
        <v>-363</v>
      </c>
      <c r="J11" s="116">
        <v>-1.0820639699526038</v>
      </c>
    </row>
    <row r="12" spans="1:15" s="110" customFormat="1" ht="24.95" customHeight="1" x14ac:dyDescent="0.2">
      <c r="A12" s="193" t="s">
        <v>132</v>
      </c>
      <c r="B12" s="194" t="s">
        <v>133</v>
      </c>
      <c r="C12" s="113">
        <v>1.799059787849566</v>
      </c>
      <c r="D12" s="115">
        <v>597</v>
      </c>
      <c r="E12" s="114">
        <v>586</v>
      </c>
      <c r="F12" s="114">
        <v>629</v>
      </c>
      <c r="G12" s="114">
        <v>599</v>
      </c>
      <c r="H12" s="140">
        <v>577</v>
      </c>
      <c r="I12" s="115">
        <v>20</v>
      </c>
      <c r="J12" s="116">
        <v>3.4662045060658579</v>
      </c>
    </row>
    <row r="13" spans="1:15" s="110" customFormat="1" ht="24.95" customHeight="1" x14ac:dyDescent="0.2">
      <c r="A13" s="193" t="s">
        <v>134</v>
      </c>
      <c r="B13" s="199" t="s">
        <v>214</v>
      </c>
      <c r="C13" s="113">
        <v>1.0095226615236259</v>
      </c>
      <c r="D13" s="115">
        <v>335</v>
      </c>
      <c r="E13" s="114">
        <v>330</v>
      </c>
      <c r="F13" s="114">
        <v>333</v>
      </c>
      <c r="G13" s="114">
        <v>329</v>
      </c>
      <c r="H13" s="140">
        <v>325</v>
      </c>
      <c r="I13" s="115">
        <v>10</v>
      </c>
      <c r="J13" s="116">
        <v>3.0769230769230771</v>
      </c>
    </row>
    <row r="14" spans="1:15" s="287" customFormat="1" ht="24.95" customHeight="1" x14ac:dyDescent="0.2">
      <c r="A14" s="193" t="s">
        <v>215</v>
      </c>
      <c r="B14" s="199" t="s">
        <v>137</v>
      </c>
      <c r="C14" s="113">
        <v>10.15549662487946</v>
      </c>
      <c r="D14" s="115">
        <v>3370</v>
      </c>
      <c r="E14" s="114">
        <v>3459</v>
      </c>
      <c r="F14" s="114">
        <v>3438</v>
      </c>
      <c r="G14" s="114">
        <v>3377</v>
      </c>
      <c r="H14" s="140">
        <v>3380</v>
      </c>
      <c r="I14" s="115">
        <v>-10</v>
      </c>
      <c r="J14" s="116">
        <v>-0.29585798816568049</v>
      </c>
      <c r="K14" s="110"/>
      <c r="L14" s="110"/>
      <c r="M14" s="110"/>
      <c r="N14" s="110"/>
      <c r="O14" s="110"/>
    </row>
    <row r="15" spans="1:15" s="110" customFormat="1" ht="24.95" customHeight="1" x14ac:dyDescent="0.2">
      <c r="A15" s="193" t="s">
        <v>216</v>
      </c>
      <c r="B15" s="199" t="s">
        <v>217</v>
      </c>
      <c r="C15" s="113">
        <v>4.3756027000964322</v>
      </c>
      <c r="D15" s="115">
        <v>1452</v>
      </c>
      <c r="E15" s="114">
        <v>1473</v>
      </c>
      <c r="F15" s="114">
        <v>1460</v>
      </c>
      <c r="G15" s="114">
        <v>1436</v>
      </c>
      <c r="H15" s="140">
        <v>1443</v>
      </c>
      <c r="I15" s="115">
        <v>9</v>
      </c>
      <c r="J15" s="116">
        <v>0.62370062370062374</v>
      </c>
    </row>
    <row r="16" spans="1:15" s="287" customFormat="1" ht="24.95" customHeight="1" x14ac:dyDescent="0.2">
      <c r="A16" s="193" t="s">
        <v>218</v>
      </c>
      <c r="B16" s="199" t="s">
        <v>141</v>
      </c>
      <c r="C16" s="113">
        <v>3.751808100289296</v>
      </c>
      <c r="D16" s="115">
        <v>1245</v>
      </c>
      <c r="E16" s="114">
        <v>1308</v>
      </c>
      <c r="F16" s="114">
        <v>1304</v>
      </c>
      <c r="G16" s="114">
        <v>1295</v>
      </c>
      <c r="H16" s="140">
        <v>1287</v>
      </c>
      <c r="I16" s="115">
        <v>-42</v>
      </c>
      <c r="J16" s="116">
        <v>-3.2634032634032635</v>
      </c>
      <c r="K16" s="110"/>
      <c r="L16" s="110"/>
      <c r="M16" s="110"/>
      <c r="N16" s="110"/>
      <c r="O16" s="110"/>
    </row>
    <row r="17" spans="1:15" s="110" customFormat="1" ht="24.95" customHeight="1" x14ac:dyDescent="0.2">
      <c r="A17" s="193" t="s">
        <v>142</v>
      </c>
      <c r="B17" s="199" t="s">
        <v>220</v>
      </c>
      <c r="C17" s="113">
        <v>2.0280858244937319</v>
      </c>
      <c r="D17" s="115">
        <v>673</v>
      </c>
      <c r="E17" s="114">
        <v>678</v>
      </c>
      <c r="F17" s="114">
        <v>674</v>
      </c>
      <c r="G17" s="114">
        <v>646</v>
      </c>
      <c r="H17" s="140">
        <v>650</v>
      </c>
      <c r="I17" s="115">
        <v>23</v>
      </c>
      <c r="J17" s="116">
        <v>3.5384615384615383</v>
      </c>
    </row>
    <row r="18" spans="1:15" s="287" customFormat="1" ht="24.95" customHeight="1" x14ac:dyDescent="0.2">
      <c r="A18" s="201" t="s">
        <v>144</v>
      </c>
      <c r="B18" s="202" t="s">
        <v>145</v>
      </c>
      <c r="C18" s="113">
        <v>6.7803760848601735</v>
      </c>
      <c r="D18" s="115">
        <v>2250</v>
      </c>
      <c r="E18" s="114">
        <v>2208</v>
      </c>
      <c r="F18" s="114">
        <v>2252</v>
      </c>
      <c r="G18" s="114">
        <v>2195</v>
      </c>
      <c r="H18" s="140">
        <v>2151</v>
      </c>
      <c r="I18" s="115">
        <v>99</v>
      </c>
      <c r="J18" s="116">
        <v>4.6025104602510458</v>
      </c>
      <c r="K18" s="110"/>
      <c r="L18" s="110"/>
      <c r="M18" s="110"/>
      <c r="N18" s="110"/>
      <c r="O18" s="110"/>
    </row>
    <row r="19" spans="1:15" s="110" customFormat="1" ht="24.95" customHeight="1" x14ac:dyDescent="0.2">
      <c r="A19" s="193" t="s">
        <v>146</v>
      </c>
      <c r="B19" s="199" t="s">
        <v>147</v>
      </c>
      <c r="C19" s="113">
        <v>16.43563162970106</v>
      </c>
      <c r="D19" s="115">
        <v>5454</v>
      </c>
      <c r="E19" s="114">
        <v>5579</v>
      </c>
      <c r="F19" s="114">
        <v>5507</v>
      </c>
      <c r="G19" s="114">
        <v>5414</v>
      </c>
      <c r="H19" s="140">
        <v>5420</v>
      </c>
      <c r="I19" s="115">
        <v>34</v>
      </c>
      <c r="J19" s="116">
        <v>0.62730627306273068</v>
      </c>
    </row>
    <row r="20" spans="1:15" s="287" customFormat="1" ht="24.95" customHeight="1" x14ac:dyDescent="0.2">
      <c r="A20" s="193" t="s">
        <v>148</v>
      </c>
      <c r="B20" s="199" t="s">
        <v>149</v>
      </c>
      <c r="C20" s="113">
        <v>4.9331002892960463</v>
      </c>
      <c r="D20" s="115">
        <v>1637</v>
      </c>
      <c r="E20" s="114">
        <v>1692</v>
      </c>
      <c r="F20" s="114">
        <v>1712</v>
      </c>
      <c r="G20" s="114">
        <v>1683</v>
      </c>
      <c r="H20" s="140">
        <v>1670</v>
      </c>
      <c r="I20" s="115">
        <v>-33</v>
      </c>
      <c r="J20" s="116">
        <v>-1.9760479041916168</v>
      </c>
      <c r="K20" s="110"/>
      <c r="L20" s="110"/>
      <c r="M20" s="110"/>
      <c r="N20" s="110"/>
      <c r="O20" s="110"/>
    </row>
    <row r="21" spans="1:15" s="110" customFormat="1" ht="24.95" customHeight="1" x14ac:dyDescent="0.2">
      <c r="A21" s="201" t="s">
        <v>150</v>
      </c>
      <c r="B21" s="202" t="s">
        <v>151</v>
      </c>
      <c r="C21" s="113">
        <v>14.371383799421407</v>
      </c>
      <c r="D21" s="115">
        <v>4769</v>
      </c>
      <c r="E21" s="114">
        <v>5244</v>
      </c>
      <c r="F21" s="114">
        <v>5299</v>
      </c>
      <c r="G21" s="114">
        <v>5343</v>
      </c>
      <c r="H21" s="140">
        <v>5160</v>
      </c>
      <c r="I21" s="115">
        <v>-391</v>
      </c>
      <c r="J21" s="116">
        <v>-7.5775193798449614</v>
      </c>
    </row>
    <row r="22" spans="1:15" s="110" customFormat="1" ht="24.95" customHeight="1" x14ac:dyDescent="0.2">
      <c r="A22" s="201" t="s">
        <v>152</v>
      </c>
      <c r="B22" s="199" t="s">
        <v>153</v>
      </c>
      <c r="C22" s="113">
        <v>1.4645612343297976</v>
      </c>
      <c r="D22" s="115">
        <v>486</v>
      </c>
      <c r="E22" s="114">
        <v>475</v>
      </c>
      <c r="F22" s="114">
        <v>447</v>
      </c>
      <c r="G22" s="114">
        <v>447</v>
      </c>
      <c r="H22" s="140">
        <v>460</v>
      </c>
      <c r="I22" s="115">
        <v>26</v>
      </c>
      <c r="J22" s="116">
        <v>5.6521739130434785</v>
      </c>
    </row>
    <row r="23" spans="1:15" s="110" customFormat="1" ht="24.95" customHeight="1" x14ac:dyDescent="0.2">
      <c r="A23" s="193" t="s">
        <v>154</v>
      </c>
      <c r="B23" s="199" t="s">
        <v>155</v>
      </c>
      <c r="C23" s="113">
        <v>1.4163452266152363</v>
      </c>
      <c r="D23" s="115">
        <v>470</v>
      </c>
      <c r="E23" s="114">
        <v>464</v>
      </c>
      <c r="F23" s="114">
        <v>475</v>
      </c>
      <c r="G23" s="114">
        <v>477</v>
      </c>
      <c r="H23" s="140">
        <v>488</v>
      </c>
      <c r="I23" s="115">
        <v>-18</v>
      </c>
      <c r="J23" s="116">
        <v>-3.6885245901639343</v>
      </c>
    </row>
    <row r="24" spans="1:15" s="110" customFormat="1" ht="24.95" customHeight="1" x14ac:dyDescent="0.2">
      <c r="A24" s="193" t="s">
        <v>156</v>
      </c>
      <c r="B24" s="199" t="s">
        <v>221</v>
      </c>
      <c r="C24" s="113">
        <v>7.3921166827386688</v>
      </c>
      <c r="D24" s="115">
        <v>2453</v>
      </c>
      <c r="E24" s="114">
        <v>2507</v>
      </c>
      <c r="F24" s="114">
        <v>2497</v>
      </c>
      <c r="G24" s="114">
        <v>2492</v>
      </c>
      <c r="H24" s="140">
        <v>2491</v>
      </c>
      <c r="I24" s="115">
        <v>-38</v>
      </c>
      <c r="J24" s="116">
        <v>-1.5254917703733439</v>
      </c>
    </row>
    <row r="25" spans="1:15" s="110" customFormat="1" ht="24.95" customHeight="1" x14ac:dyDescent="0.2">
      <c r="A25" s="193" t="s">
        <v>222</v>
      </c>
      <c r="B25" s="204" t="s">
        <v>159</v>
      </c>
      <c r="C25" s="113">
        <v>8.4197203471552555</v>
      </c>
      <c r="D25" s="115">
        <v>2794</v>
      </c>
      <c r="E25" s="114">
        <v>2799</v>
      </c>
      <c r="F25" s="114">
        <v>2782</v>
      </c>
      <c r="G25" s="114">
        <v>2796</v>
      </c>
      <c r="H25" s="140">
        <v>2742</v>
      </c>
      <c r="I25" s="115">
        <v>52</v>
      </c>
      <c r="J25" s="116">
        <v>1.8964259664478482</v>
      </c>
    </row>
    <row r="26" spans="1:15" s="110" customFormat="1" ht="24.95" customHeight="1" x14ac:dyDescent="0.2">
      <c r="A26" s="201">
        <v>782.78300000000002</v>
      </c>
      <c r="B26" s="203" t="s">
        <v>160</v>
      </c>
      <c r="C26" s="113">
        <v>0.28929604628736738</v>
      </c>
      <c r="D26" s="115">
        <v>96</v>
      </c>
      <c r="E26" s="114">
        <v>106</v>
      </c>
      <c r="F26" s="114">
        <v>121</v>
      </c>
      <c r="G26" s="114">
        <v>123</v>
      </c>
      <c r="H26" s="140">
        <v>117</v>
      </c>
      <c r="I26" s="115">
        <v>-21</v>
      </c>
      <c r="J26" s="116">
        <v>-17.948717948717949</v>
      </c>
    </row>
    <row r="27" spans="1:15" s="110" customFormat="1" ht="24.95" customHeight="1" x14ac:dyDescent="0.2">
      <c r="A27" s="193" t="s">
        <v>161</v>
      </c>
      <c r="B27" s="199" t="s">
        <v>162</v>
      </c>
      <c r="C27" s="113">
        <v>2.266152362584378</v>
      </c>
      <c r="D27" s="115">
        <v>752</v>
      </c>
      <c r="E27" s="114">
        <v>740</v>
      </c>
      <c r="F27" s="114">
        <v>733</v>
      </c>
      <c r="G27" s="114">
        <v>747</v>
      </c>
      <c r="H27" s="140">
        <v>731</v>
      </c>
      <c r="I27" s="115">
        <v>21</v>
      </c>
      <c r="J27" s="116">
        <v>2.8727770177838576</v>
      </c>
    </row>
    <row r="28" spans="1:15" s="110" customFormat="1" ht="24.95" customHeight="1" x14ac:dyDescent="0.2">
      <c r="A28" s="193" t="s">
        <v>163</v>
      </c>
      <c r="B28" s="199" t="s">
        <v>164</v>
      </c>
      <c r="C28" s="113">
        <v>2.3957328833172613</v>
      </c>
      <c r="D28" s="115">
        <v>795</v>
      </c>
      <c r="E28" s="114">
        <v>809</v>
      </c>
      <c r="F28" s="114">
        <v>769</v>
      </c>
      <c r="G28" s="114">
        <v>840</v>
      </c>
      <c r="H28" s="140">
        <v>835</v>
      </c>
      <c r="I28" s="115">
        <v>-40</v>
      </c>
      <c r="J28" s="116">
        <v>-4.7904191616766463</v>
      </c>
    </row>
    <row r="29" spans="1:15" s="110" customFormat="1" ht="24.95" customHeight="1" x14ac:dyDescent="0.2">
      <c r="A29" s="193">
        <v>86</v>
      </c>
      <c r="B29" s="199" t="s">
        <v>165</v>
      </c>
      <c r="C29" s="113">
        <v>6.5754580520732882</v>
      </c>
      <c r="D29" s="115">
        <v>2182</v>
      </c>
      <c r="E29" s="114">
        <v>2166</v>
      </c>
      <c r="F29" s="114">
        <v>2151</v>
      </c>
      <c r="G29" s="114">
        <v>2149</v>
      </c>
      <c r="H29" s="140">
        <v>2138</v>
      </c>
      <c r="I29" s="115">
        <v>44</v>
      </c>
      <c r="J29" s="116">
        <v>2.0579981290926099</v>
      </c>
    </row>
    <row r="30" spans="1:15" s="110" customFormat="1" ht="24.95" customHeight="1" x14ac:dyDescent="0.2">
      <c r="A30" s="193">
        <v>87.88</v>
      </c>
      <c r="B30" s="204" t="s">
        <v>166</v>
      </c>
      <c r="C30" s="113">
        <v>3.935631629701061</v>
      </c>
      <c r="D30" s="115">
        <v>1306</v>
      </c>
      <c r="E30" s="114">
        <v>1341</v>
      </c>
      <c r="F30" s="114">
        <v>1336</v>
      </c>
      <c r="G30" s="114">
        <v>1346</v>
      </c>
      <c r="H30" s="140">
        <v>1363</v>
      </c>
      <c r="I30" s="115">
        <v>-57</v>
      </c>
      <c r="J30" s="116">
        <v>-4.1819515774027876</v>
      </c>
    </row>
    <row r="31" spans="1:15" s="110" customFormat="1" ht="24.95" customHeight="1" x14ac:dyDescent="0.2">
      <c r="A31" s="193" t="s">
        <v>167</v>
      </c>
      <c r="B31" s="199" t="s">
        <v>168</v>
      </c>
      <c r="C31" s="113">
        <v>10.360414657666345</v>
      </c>
      <c r="D31" s="115">
        <v>3438</v>
      </c>
      <c r="E31" s="114">
        <v>3540</v>
      </c>
      <c r="F31" s="114">
        <v>3579</v>
      </c>
      <c r="G31" s="114">
        <v>3556</v>
      </c>
      <c r="H31" s="140">
        <v>3499</v>
      </c>
      <c r="I31" s="115">
        <v>-61</v>
      </c>
      <c r="J31" s="116">
        <v>-1.7433552443555302</v>
      </c>
    </row>
    <row r="32" spans="1:15" s="110" customFormat="1" ht="24.95" customHeight="1" x14ac:dyDescent="0.2">
      <c r="A32" s="193"/>
      <c r="B32" s="204" t="s">
        <v>169</v>
      </c>
      <c r="C32" s="113" t="s">
        <v>514</v>
      </c>
      <c r="D32" s="115" t="s">
        <v>514</v>
      </c>
      <c r="E32" s="114" t="s">
        <v>514</v>
      </c>
      <c r="F32" s="114" t="s">
        <v>514</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1.799059787849566</v>
      </c>
      <c r="D34" s="115">
        <v>597</v>
      </c>
      <c r="E34" s="114">
        <v>586</v>
      </c>
      <c r="F34" s="114">
        <v>629</v>
      </c>
      <c r="G34" s="114">
        <v>599</v>
      </c>
      <c r="H34" s="140">
        <v>577</v>
      </c>
      <c r="I34" s="115">
        <v>20</v>
      </c>
      <c r="J34" s="116">
        <v>3.4662045060658579</v>
      </c>
    </row>
    <row r="35" spans="1:10" s="110" customFormat="1" ht="24.95" customHeight="1" x14ac:dyDescent="0.2">
      <c r="A35" s="292" t="s">
        <v>171</v>
      </c>
      <c r="B35" s="293" t="s">
        <v>172</v>
      </c>
      <c r="C35" s="113">
        <v>17.94539537126326</v>
      </c>
      <c r="D35" s="115">
        <v>5955</v>
      </c>
      <c r="E35" s="114">
        <v>5997</v>
      </c>
      <c r="F35" s="114">
        <v>6023</v>
      </c>
      <c r="G35" s="114">
        <v>5901</v>
      </c>
      <c r="H35" s="140">
        <v>5856</v>
      </c>
      <c r="I35" s="115">
        <v>99</v>
      </c>
      <c r="J35" s="116">
        <v>1.6905737704918034</v>
      </c>
    </row>
    <row r="36" spans="1:10" s="110" customFormat="1" ht="24.95" customHeight="1" x14ac:dyDescent="0.2">
      <c r="A36" s="294" t="s">
        <v>173</v>
      </c>
      <c r="B36" s="295" t="s">
        <v>174</v>
      </c>
      <c r="C36" s="125">
        <v>80.255544840887168</v>
      </c>
      <c r="D36" s="143">
        <v>26632</v>
      </c>
      <c r="E36" s="144">
        <v>27462</v>
      </c>
      <c r="F36" s="144">
        <v>27408</v>
      </c>
      <c r="G36" s="144">
        <v>27413</v>
      </c>
      <c r="H36" s="145">
        <v>27114</v>
      </c>
      <c r="I36" s="143">
        <v>-482</v>
      </c>
      <c r="J36" s="146">
        <v>-1.7776794276019769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33184</v>
      </c>
      <c r="F11" s="264">
        <v>34045</v>
      </c>
      <c r="G11" s="264">
        <v>34060</v>
      </c>
      <c r="H11" s="264">
        <v>33913</v>
      </c>
      <c r="I11" s="265">
        <v>33547</v>
      </c>
      <c r="J11" s="263">
        <v>-363</v>
      </c>
      <c r="K11" s="266">
        <v>-1.0820639699526038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42.719382835101257</v>
      </c>
      <c r="E13" s="115">
        <v>14176</v>
      </c>
      <c r="F13" s="114">
        <v>14490</v>
      </c>
      <c r="G13" s="114">
        <v>14643</v>
      </c>
      <c r="H13" s="114">
        <v>14527</v>
      </c>
      <c r="I13" s="140">
        <v>14348</v>
      </c>
      <c r="J13" s="115">
        <v>-172</v>
      </c>
      <c r="K13" s="116">
        <v>-1.1987733482018399</v>
      </c>
    </row>
    <row r="14" spans="1:15" ht="15.95" customHeight="1" x14ac:dyDescent="0.2">
      <c r="A14" s="306" t="s">
        <v>230</v>
      </c>
      <c r="B14" s="307"/>
      <c r="C14" s="308"/>
      <c r="D14" s="113">
        <v>45.958895853423336</v>
      </c>
      <c r="E14" s="115">
        <v>15251</v>
      </c>
      <c r="F14" s="114">
        <v>15710</v>
      </c>
      <c r="G14" s="114">
        <v>15616</v>
      </c>
      <c r="H14" s="114">
        <v>15535</v>
      </c>
      <c r="I14" s="140">
        <v>15348</v>
      </c>
      <c r="J14" s="115">
        <v>-97</v>
      </c>
      <c r="K14" s="116">
        <v>-0.6320041699244201</v>
      </c>
    </row>
    <row r="15" spans="1:15" ht="15.95" customHeight="1" x14ac:dyDescent="0.2">
      <c r="A15" s="306" t="s">
        <v>231</v>
      </c>
      <c r="B15" s="307"/>
      <c r="C15" s="308"/>
      <c r="D15" s="113">
        <v>4.9150192864030862</v>
      </c>
      <c r="E15" s="115">
        <v>1631</v>
      </c>
      <c r="F15" s="114">
        <v>1662</v>
      </c>
      <c r="G15" s="114">
        <v>1650</v>
      </c>
      <c r="H15" s="114">
        <v>1637</v>
      </c>
      <c r="I15" s="140">
        <v>1702</v>
      </c>
      <c r="J15" s="115">
        <v>-71</v>
      </c>
      <c r="K15" s="116">
        <v>-4.1715628672150409</v>
      </c>
    </row>
    <row r="16" spans="1:15" ht="15.95" customHeight="1" x14ac:dyDescent="0.2">
      <c r="A16" s="306" t="s">
        <v>232</v>
      </c>
      <c r="B16" s="307"/>
      <c r="C16" s="308"/>
      <c r="D16" s="113">
        <v>2.3866923818707813</v>
      </c>
      <c r="E16" s="115">
        <v>792</v>
      </c>
      <c r="F16" s="114">
        <v>833</v>
      </c>
      <c r="G16" s="114">
        <v>816</v>
      </c>
      <c r="H16" s="114">
        <v>844</v>
      </c>
      <c r="I16" s="140">
        <v>824</v>
      </c>
      <c r="J16" s="115">
        <v>-32</v>
      </c>
      <c r="K16" s="116">
        <v>-3.883495145631068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1.4253857280617166</v>
      </c>
      <c r="E18" s="115">
        <v>473</v>
      </c>
      <c r="F18" s="114">
        <v>450</v>
      </c>
      <c r="G18" s="114">
        <v>460</v>
      </c>
      <c r="H18" s="114">
        <v>429</v>
      </c>
      <c r="I18" s="140">
        <v>418</v>
      </c>
      <c r="J18" s="115">
        <v>55</v>
      </c>
      <c r="K18" s="116">
        <v>13.157894736842104</v>
      </c>
    </row>
    <row r="19" spans="1:11" ht="14.1" customHeight="1" x14ac:dyDescent="0.2">
      <c r="A19" s="306" t="s">
        <v>235</v>
      </c>
      <c r="B19" s="307" t="s">
        <v>236</v>
      </c>
      <c r="C19" s="308"/>
      <c r="D19" s="113">
        <v>0.99746865959498554</v>
      </c>
      <c r="E19" s="115">
        <v>331</v>
      </c>
      <c r="F19" s="114">
        <v>321</v>
      </c>
      <c r="G19" s="114">
        <v>335</v>
      </c>
      <c r="H19" s="114">
        <v>302</v>
      </c>
      <c r="I19" s="140">
        <v>294</v>
      </c>
      <c r="J19" s="115">
        <v>37</v>
      </c>
      <c r="K19" s="116">
        <v>12.585034013605442</v>
      </c>
    </row>
    <row r="20" spans="1:11" ht="14.1" customHeight="1" x14ac:dyDescent="0.2">
      <c r="A20" s="306">
        <v>12</v>
      </c>
      <c r="B20" s="307" t="s">
        <v>237</v>
      </c>
      <c r="C20" s="308"/>
      <c r="D20" s="113">
        <v>1.0004821600771456</v>
      </c>
      <c r="E20" s="115">
        <v>332</v>
      </c>
      <c r="F20" s="114">
        <v>324</v>
      </c>
      <c r="G20" s="114">
        <v>349</v>
      </c>
      <c r="H20" s="114">
        <v>345</v>
      </c>
      <c r="I20" s="140">
        <v>320</v>
      </c>
      <c r="J20" s="115">
        <v>12</v>
      </c>
      <c r="K20" s="116">
        <v>3.75</v>
      </c>
    </row>
    <row r="21" spans="1:11" ht="14.1" customHeight="1" x14ac:dyDescent="0.2">
      <c r="A21" s="306">
        <v>21</v>
      </c>
      <c r="B21" s="307" t="s">
        <v>238</v>
      </c>
      <c r="C21" s="308"/>
      <c r="D21" s="113">
        <v>0.30436354869816779</v>
      </c>
      <c r="E21" s="115">
        <v>101</v>
      </c>
      <c r="F21" s="114">
        <v>102</v>
      </c>
      <c r="G21" s="114">
        <v>102</v>
      </c>
      <c r="H21" s="114">
        <v>75</v>
      </c>
      <c r="I21" s="140">
        <v>83</v>
      </c>
      <c r="J21" s="115">
        <v>18</v>
      </c>
      <c r="K21" s="116">
        <v>21.686746987951807</v>
      </c>
    </row>
    <row r="22" spans="1:11" ht="14.1" customHeight="1" x14ac:dyDescent="0.2">
      <c r="A22" s="306">
        <v>22</v>
      </c>
      <c r="B22" s="307" t="s">
        <v>239</v>
      </c>
      <c r="C22" s="308"/>
      <c r="D22" s="113">
        <v>0.92815814850530376</v>
      </c>
      <c r="E22" s="115">
        <v>308</v>
      </c>
      <c r="F22" s="114">
        <v>292</v>
      </c>
      <c r="G22" s="114">
        <v>297</v>
      </c>
      <c r="H22" s="114">
        <v>302</v>
      </c>
      <c r="I22" s="140">
        <v>300</v>
      </c>
      <c r="J22" s="115">
        <v>8</v>
      </c>
      <c r="K22" s="116">
        <v>2.6666666666666665</v>
      </c>
    </row>
    <row r="23" spans="1:11" ht="14.1" customHeight="1" x14ac:dyDescent="0.2">
      <c r="A23" s="306">
        <v>23</v>
      </c>
      <c r="B23" s="307" t="s">
        <v>240</v>
      </c>
      <c r="C23" s="308"/>
      <c r="D23" s="113">
        <v>0.38572806171648988</v>
      </c>
      <c r="E23" s="115">
        <v>128</v>
      </c>
      <c r="F23" s="114">
        <v>126</v>
      </c>
      <c r="G23" s="114">
        <v>124</v>
      </c>
      <c r="H23" s="114">
        <v>129</v>
      </c>
      <c r="I23" s="140">
        <v>131</v>
      </c>
      <c r="J23" s="115">
        <v>-3</v>
      </c>
      <c r="K23" s="116">
        <v>-2.2900763358778624</v>
      </c>
    </row>
    <row r="24" spans="1:11" ht="14.1" customHeight="1" x14ac:dyDescent="0.2">
      <c r="A24" s="306">
        <v>24</v>
      </c>
      <c r="B24" s="307" t="s">
        <v>241</v>
      </c>
      <c r="C24" s="308"/>
      <c r="D24" s="113">
        <v>1.244575699132112</v>
      </c>
      <c r="E24" s="115">
        <v>413</v>
      </c>
      <c r="F24" s="114">
        <v>432</v>
      </c>
      <c r="G24" s="114">
        <v>433</v>
      </c>
      <c r="H24" s="114">
        <v>422</v>
      </c>
      <c r="I24" s="140">
        <v>429</v>
      </c>
      <c r="J24" s="115">
        <v>-16</v>
      </c>
      <c r="K24" s="116">
        <v>-3.7296037296037294</v>
      </c>
    </row>
    <row r="25" spans="1:11" ht="14.1" customHeight="1" x14ac:dyDescent="0.2">
      <c r="A25" s="306">
        <v>25</v>
      </c>
      <c r="B25" s="307" t="s">
        <v>242</v>
      </c>
      <c r="C25" s="308"/>
      <c r="D25" s="113">
        <v>1.9165863066538091</v>
      </c>
      <c r="E25" s="115">
        <v>636</v>
      </c>
      <c r="F25" s="114">
        <v>652</v>
      </c>
      <c r="G25" s="114">
        <v>636</v>
      </c>
      <c r="H25" s="114">
        <v>615</v>
      </c>
      <c r="I25" s="140">
        <v>619</v>
      </c>
      <c r="J25" s="115">
        <v>17</v>
      </c>
      <c r="K25" s="116">
        <v>2.7463651050080777</v>
      </c>
    </row>
    <row r="26" spans="1:11" ht="14.1" customHeight="1" x14ac:dyDescent="0.2">
      <c r="A26" s="306">
        <v>26</v>
      </c>
      <c r="B26" s="307" t="s">
        <v>243</v>
      </c>
      <c r="C26" s="308"/>
      <c r="D26" s="113">
        <v>1.0999276759884282</v>
      </c>
      <c r="E26" s="115">
        <v>365</v>
      </c>
      <c r="F26" s="114">
        <v>363</v>
      </c>
      <c r="G26" s="114">
        <v>353</v>
      </c>
      <c r="H26" s="114">
        <v>354</v>
      </c>
      <c r="I26" s="140">
        <v>345</v>
      </c>
      <c r="J26" s="115">
        <v>20</v>
      </c>
      <c r="K26" s="116">
        <v>5.7971014492753623</v>
      </c>
    </row>
    <row r="27" spans="1:11" ht="14.1" customHeight="1" x14ac:dyDescent="0.2">
      <c r="A27" s="306">
        <v>27</v>
      </c>
      <c r="B27" s="307" t="s">
        <v>244</v>
      </c>
      <c r="C27" s="308"/>
      <c r="D27" s="113">
        <v>0.42189006750241081</v>
      </c>
      <c r="E27" s="115">
        <v>140</v>
      </c>
      <c r="F27" s="114">
        <v>146</v>
      </c>
      <c r="G27" s="114">
        <v>141</v>
      </c>
      <c r="H27" s="114">
        <v>135</v>
      </c>
      <c r="I27" s="140">
        <v>150</v>
      </c>
      <c r="J27" s="115">
        <v>-10</v>
      </c>
      <c r="K27" s="116">
        <v>-6.666666666666667</v>
      </c>
    </row>
    <row r="28" spans="1:11" ht="14.1" customHeight="1" x14ac:dyDescent="0.2">
      <c r="A28" s="306">
        <v>28</v>
      </c>
      <c r="B28" s="307" t="s">
        <v>245</v>
      </c>
      <c r="C28" s="308"/>
      <c r="D28" s="113">
        <v>0.43394406943105113</v>
      </c>
      <c r="E28" s="115">
        <v>144</v>
      </c>
      <c r="F28" s="114">
        <v>139</v>
      </c>
      <c r="G28" s="114">
        <v>134</v>
      </c>
      <c r="H28" s="114">
        <v>136</v>
      </c>
      <c r="I28" s="140">
        <v>131</v>
      </c>
      <c r="J28" s="115">
        <v>13</v>
      </c>
      <c r="K28" s="116">
        <v>9.9236641221374047</v>
      </c>
    </row>
    <row r="29" spans="1:11" ht="14.1" customHeight="1" x14ac:dyDescent="0.2">
      <c r="A29" s="306">
        <v>29</v>
      </c>
      <c r="B29" s="307" t="s">
        <v>246</v>
      </c>
      <c r="C29" s="308"/>
      <c r="D29" s="113">
        <v>3.8331726133076183</v>
      </c>
      <c r="E29" s="115">
        <v>1272</v>
      </c>
      <c r="F29" s="114">
        <v>1363</v>
      </c>
      <c r="G29" s="114">
        <v>1353</v>
      </c>
      <c r="H29" s="114">
        <v>1373</v>
      </c>
      <c r="I29" s="140">
        <v>1345</v>
      </c>
      <c r="J29" s="115">
        <v>-73</v>
      </c>
      <c r="K29" s="116">
        <v>-5.4275092936802976</v>
      </c>
    </row>
    <row r="30" spans="1:11" ht="14.1" customHeight="1" x14ac:dyDescent="0.2">
      <c r="A30" s="306" t="s">
        <v>247</v>
      </c>
      <c r="B30" s="307" t="s">
        <v>248</v>
      </c>
      <c r="C30" s="308"/>
      <c r="D30" s="113">
        <v>0.84679363548698172</v>
      </c>
      <c r="E30" s="115">
        <v>281</v>
      </c>
      <c r="F30" s="114">
        <v>287</v>
      </c>
      <c r="G30" s="114">
        <v>275</v>
      </c>
      <c r="H30" s="114">
        <v>275</v>
      </c>
      <c r="I30" s="140">
        <v>273</v>
      </c>
      <c r="J30" s="115">
        <v>8</v>
      </c>
      <c r="K30" s="116">
        <v>2.9304029304029302</v>
      </c>
    </row>
    <row r="31" spans="1:11" ht="14.1" customHeight="1" x14ac:dyDescent="0.2">
      <c r="A31" s="306" t="s">
        <v>249</v>
      </c>
      <c r="B31" s="307" t="s">
        <v>250</v>
      </c>
      <c r="C31" s="308"/>
      <c r="D31" s="113">
        <v>2.9743249758919963</v>
      </c>
      <c r="E31" s="115">
        <v>987</v>
      </c>
      <c r="F31" s="114">
        <v>1071</v>
      </c>
      <c r="G31" s="114">
        <v>1073</v>
      </c>
      <c r="H31" s="114">
        <v>1094</v>
      </c>
      <c r="I31" s="140">
        <v>1068</v>
      </c>
      <c r="J31" s="115">
        <v>-81</v>
      </c>
      <c r="K31" s="116">
        <v>-7.584269662921348</v>
      </c>
    </row>
    <row r="32" spans="1:11" ht="14.1" customHeight="1" x14ac:dyDescent="0.2">
      <c r="A32" s="306">
        <v>31</v>
      </c>
      <c r="B32" s="307" t="s">
        <v>251</v>
      </c>
      <c r="C32" s="308"/>
      <c r="D32" s="113">
        <v>0.156702025072324</v>
      </c>
      <c r="E32" s="115">
        <v>52</v>
      </c>
      <c r="F32" s="114">
        <v>53</v>
      </c>
      <c r="G32" s="114">
        <v>55</v>
      </c>
      <c r="H32" s="114">
        <v>53</v>
      </c>
      <c r="I32" s="140">
        <v>52</v>
      </c>
      <c r="J32" s="115">
        <v>0</v>
      </c>
      <c r="K32" s="116">
        <v>0</v>
      </c>
    </row>
    <row r="33" spans="1:11" ht="14.1" customHeight="1" x14ac:dyDescent="0.2">
      <c r="A33" s="306">
        <v>32</v>
      </c>
      <c r="B33" s="307" t="s">
        <v>252</v>
      </c>
      <c r="C33" s="308"/>
      <c r="D33" s="113">
        <v>1.1149951783992285</v>
      </c>
      <c r="E33" s="115">
        <v>370</v>
      </c>
      <c r="F33" s="114">
        <v>363</v>
      </c>
      <c r="G33" s="114">
        <v>408</v>
      </c>
      <c r="H33" s="114">
        <v>400</v>
      </c>
      <c r="I33" s="140">
        <v>369</v>
      </c>
      <c r="J33" s="115">
        <v>1</v>
      </c>
      <c r="K33" s="116">
        <v>0.27100271002710025</v>
      </c>
    </row>
    <row r="34" spans="1:11" ht="14.1" customHeight="1" x14ac:dyDescent="0.2">
      <c r="A34" s="306">
        <v>33</v>
      </c>
      <c r="B34" s="307" t="s">
        <v>253</v>
      </c>
      <c r="C34" s="308"/>
      <c r="D34" s="113">
        <v>0.67502410800385726</v>
      </c>
      <c r="E34" s="115">
        <v>224</v>
      </c>
      <c r="F34" s="114">
        <v>208</v>
      </c>
      <c r="G34" s="114">
        <v>222</v>
      </c>
      <c r="H34" s="114">
        <v>213</v>
      </c>
      <c r="I34" s="140">
        <v>217</v>
      </c>
      <c r="J34" s="115">
        <v>7</v>
      </c>
      <c r="K34" s="116">
        <v>3.225806451612903</v>
      </c>
    </row>
    <row r="35" spans="1:11" ht="14.1" customHeight="1" x14ac:dyDescent="0.2">
      <c r="A35" s="306">
        <v>34</v>
      </c>
      <c r="B35" s="307" t="s">
        <v>254</v>
      </c>
      <c r="C35" s="308"/>
      <c r="D35" s="113">
        <v>4.9451542912246866</v>
      </c>
      <c r="E35" s="115">
        <v>1641</v>
      </c>
      <c r="F35" s="114">
        <v>1680</v>
      </c>
      <c r="G35" s="114">
        <v>1669</v>
      </c>
      <c r="H35" s="114">
        <v>1655</v>
      </c>
      <c r="I35" s="140">
        <v>1656</v>
      </c>
      <c r="J35" s="115">
        <v>-15</v>
      </c>
      <c r="K35" s="116">
        <v>-0.90579710144927539</v>
      </c>
    </row>
    <row r="36" spans="1:11" ht="14.1" customHeight="1" x14ac:dyDescent="0.2">
      <c r="A36" s="306">
        <v>41</v>
      </c>
      <c r="B36" s="307" t="s">
        <v>255</v>
      </c>
      <c r="C36" s="308"/>
      <c r="D36" s="113">
        <v>0.15971552555448409</v>
      </c>
      <c r="E36" s="115">
        <v>53</v>
      </c>
      <c r="F36" s="114">
        <v>52</v>
      </c>
      <c r="G36" s="114">
        <v>55</v>
      </c>
      <c r="H36" s="114">
        <v>58</v>
      </c>
      <c r="I36" s="140">
        <v>60</v>
      </c>
      <c r="J36" s="115">
        <v>-7</v>
      </c>
      <c r="K36" s="116">
        <v>-11.666666666666666</v>
      </c>
    </row>
    <row r="37" spans="1:11" ht="14.1" customHeight="1" x14ac:dyDescent="0.2">
      <c r="A37" s="306">
        <v>42</v>
      </c>
      <c r="B37" s="307" t="s">
        <v>256</v>
      </c>
      <c r="C37" s="308"/>
      <c r="D37" s="113">
        <v>2.1094503375120539E-2</v>
      </c>
      <c r="E37" s="115">
        <v>7</v>
      </c>
      <c r="F37" s="114">
        <v>7</v>
      </c>
      <c r="G37" s="114">
        <v>9</v>
      </c>
      <c r="H37" s="114">
        <v>8</v>
      </c>
      <c r="I37" s="140">
        <v>7</v>
      </c>
      <c r="J37" s="115">
        <v>0</v>
      </c>
      <c r="K37" s="116">
        <v>0</v>
      </c>
    </row>
    <row r="38" spans="1:11" ht="14.1" customHeight="1" x14ac:dyDescent="0.2">
      <c r="A38" s="306">
        <v>43</v>
      </c>
      <c r="B38" s="307" t="s">
        <v>257</v>
      </c>
      <c r="C38" s="308"/>
      <c r="D38" s="113">
        <v>0.36764705882352944</v>
      </c>
      <c r="E38" s="115">
        <v>122</v>
      </c>
      <c r="F38" s="114">
        <v>123</v>
      </c>
      <c r="G38" s="114">
        <v>118</v>
      </c>
      <c r="H38" s="114">
        <v>115</v>
      </c>
      <c r="I38" s="140">
        <v>113</v>
      </c>
      <c r="J38" s="115">
        <v>9</v>
      </c>
      <c r="K38" s="116">
        <v>7.9646017699115044</v>
      </c>
    </row>
    <row r="39" spans="1:11" ht="14.1" customHeight="1" x14ac:dyDescent="0.2">
      <c r="A39" s="306">
        <v>51</v>
      </c>
      <c r="B39" s="307" t="s">
        <v>258</v>
      </c>
      <c r="C39" s="308"/>
      <c r="D39" s="113">
        <v>3.6975650916104148</v>
      </c>
      <c r="E39" s="115">
        <v>1227</v>
      </c>
      <c r="F39" s="114">
        <v>1232</v>
      </c>
      <c r="G39" s="114">
        <v>1240</v>
      </c>
      <c r="H39" s="114">
        <v>1243</v>
      </c>
      <c r="I39" s="140">
        <v>1244</v>
      </c>
      <c r="J39" s="115">
        <v>-17</v>
      </c>
      <c r="K39" s="116">
        <v>-1.3665594855305465</v>
      </c>
    </row>
    <row r="40" spans="1:11" ht="14.1" customHeight="1" x14ac:dyDescent="0.2">
      <c r="A40" s="306" t="s">
        <v>259</v>
      </c>
      <c r="B40" s="307" t="s">
        <v>260</v>
      </c>
      <c r="C40" s="308"/>
      <c r="D40" s="113">
        <v>3.4956605593056893</v>
      </c>
      <c r="E40" s="115">
        <v>1160</v>
      </c>
      <c r="F40" s="114">
        <v>1172</v>
      </c>
      <c r="G40" s="114">
        <v>1176</v>
      </c>
      <c r="H40" s="114">
        <v>1182</v>
      </c>
      <c r="I40" s="140">
        <v>1187</v>
      </c>
      <c r="J40" s="115">
        <v>-27</v>
      </c>
      <c r="K40" s="116">
        <v>-2.2746419545071608</v>
      </c>
    </row>
    <row r="41" spans="1:11" ht="14.1" customHeight="1" x14ac:dyDescent="0.2">
      <c r="A41" s="306"/>
      <c r="B41" s="307" t="s">
        <v>261</v>
      </c>
      <c r="C41" s="308"/>
      <c r="D41" s="113">
        <v>3.1039054966248796</v>
      </c>
      <c r="E41" s="115">
        <v>1030</v>
      </c>
      <c r="F41" s="114">
        <v>1042</v>
      </c>
      <c r="G41" s="114">
        <v>1048</v>
      </c>
      <c r="H41" s="114">
        <v>1046</v>
      </c>
      <c r="I41" s="140">
        <v>1035</v>
      </c>
      <c r="J41" s="115">
        <v>-5</v>
      </c>
      <c r="K41" s="116">
        <v>-0.48309178743961351</v>
      </c>
    </row>
    <row r="42" spans="1:11" ht="14.1" customHeight="1" x14ac:dyDescent="0.2">
      <c r="A42" s="306">
        <v>52</v>
      </c>
      <c r="B42" s="307" t="s">
        <v>262</v>
      </c>
      <c r="C42" s="308"/>
      <c r="D42" s="113">
        <v>5.9938524590163933</v>
      </c>
      <c r="E42" s="115">
        <v>1989</v>
      </c>
      <c r="F42" s="114">
        <v>1999</v>
      </c>
      <c r="G42" s="114">
        <v>2022</v>
      </c>
      <c r="H42" s="114">
        <v>2006</v>
      </c>
      <c r="I42" s="140">
        <v>1943</v>
      </c>
      <c r="J42" s="115">
        <v>46</v>
      </c>
      <c r="K42" s="116">
        <v>2.3674729799279466</v>
      </c>
    </row>
    <row r="43" spans="1:11" ht="14.1" customHeight="1" x14ac:dyDescent="0.2">
      <c r="A43" s="306" t="s">
        <v>263</v>
      </c>
      <c r="B43" s="307" t="s">
        <v>264</v>
      </c>
      <c r="C43" s="308"/>
      <c r="D43" s="113">
        <v>5.5448408871745416</v>
      </c>
      <c r="E43" s="115">
        <v>1840</v>
      </c>
      <c r="F43" s="114">
        <v>1847</v>
      </c>
      <c r="G43" s="114">
        <v>1851</v>
      </c>
      <c r="H43" s="114">
        <v>1841</v>
      </c>
      <c r="I43" s="140">
        <v>1778</v>
      </c>
      <c r="J43" s="115">
        <v>62</v>
      </c>
      <c r="K43" s="116">
        <v>3.4870641169853767</v>
      </c>
    </row>
    <row r="44" spans="1:11" ht="14.1" customHeight="1" x14ac:dyDescent="0.2">
      <c r="A44" s="306">
        <v>53</v>
      </c>
      <c r="B44" s="307" t="s">
        <v>265</v>
      </c>
      <c r="C44" s="308"/>
      <c r="D44" s="113">
        <v>1.6935872709739634</v>
      </c>
      <c r="E44" s="115">
        <v>562</v>
      </c>
      <c r="F44" s="114">
        <v>525</v>
      </c>
      <c r="G44" s="114">
        <v>498</v>
      </c>
      <c r="H44" s="114">
        <v>500</v>
      </c>
      <c r="I44" s="140">
        <v>483</v>
      </c>
      <c r="J44" s="115">
        <v>79</v>
      </c>
      <c r="K44" s="116">
        <v>16.356107660455486</v>
      </c>
    </row>
    <row r="45" spans="1:11" ht="14.1" customHeight="1" x14ac:dyDescent="0.2">
      <c r="A45" s="306" t="s">
        <v>266</v>
      </c>
      <c r="B45" s="307" t="s">
        <v>267</v>
      </c>
      <c r="C45" s="308"/>
      <c r="D45" s="113">
        <v>1.6483847637415623</v>
      </c>
      <c r="E45" s="115">
        <v>547</v>
      </c>
      <c r="F45" s="114">
        <v>513</v>
      </c>
      <c r="G45" s="114">
        <v>486</v>
      </c>
      <c r="H45" s="114">
        <v>488</v>
      </c>
      <c r="I45" s="140">
        <v>470</v>
      </c>
      <c r="J45" s="115">
        <v>77</v>
      </c>
      <c r="K45" s="116">
        <v>16.382978723404257</v>
      </c>
    </row>
    <row r="46" spans="1:11" ht="14.1" customHeight="1" x14ac:dyDescent="0.2">
      <c r="A46" s="306">
        <v>54</v>
      </c>
      <c r="B46" s="307" t="s">
        <v>268</v>
      </c>
      <c r="C46" s="308"/>
      <c r="D46" s="113">
        <v>16.309064609450338</v>
      </c>
      <c r="E46" s="115">
        <v>5412</v>
      </c>
      <c r="F46" s="114">
        <v>5474</v>
      </c>
      <c r="G46" s="114">
        <v>5499</v>
      </c>
      <c r="H46" s="114">
        <v>5531</v>
      </c>
      <c r="I46" s="140">
        <v>5536</v>
      </c>
      <c r="J46" s="115">
        <v>-124</v>
      </c>
      <c r="K46" s="116">
        <v>-2.2398843930635839</v>
      </c>
    </row>
    <row r="47" spans="1:11" ht="14.1" customHeight="1" x14ac:dyDescent="0.2">
      <c r="A47" s="306">
        <v>61</v>
      </c>
      <c r="B47" s="307" t="s">
        <v>269</v>
      </c>
      <c r="C47" s="308"/>
      <c r="D47" s="113">
        <v>0.65694310511089682</v>
      </c>
      <c r="E47" s="115">
        <v>218</v>
      </c>
      <c r="F47" s="114">
        <v>236</v>
      </c>
      <c r="G47" s="114">
        <v>237</v>
      </c>
      <c r="H47" s="114">
        <v>230</v>
      </c>
      <c r="I47" s="140">
        <v>226</v>
      </c>
      <c r="J47" s="115">
        <v>-8</v>
      </c>
      <c r="K47" s="116">
        <v>-3.5398230088495577</v>
      </c>
    </row>
    <row r="48" spans="1:11" ht="14.1" customHeight="1" x14ac:dyDescent="0.2">
      <c r="A48" s="306">
        <v>62</v>
      </c>
      <c r="B48" s="307" t="s">
        <v>270</v>
      </c>
      <c r="C48" s="308"/>
      <c r="D48" s="113">
        <v>10.722034715525554</v>
      </c>
      <c r="E48" s="115">
        <v>3558</v>
      </c>
      <c r="F48" s="114">
        <v>3729</v>
      </c>
      <c r="G48" s="114">
        <v>3686</v>
      </c>
      <c r="H48" s="114">
        <v>3615</v>
      </c>
      <c r="I48" s="140">
        <v>3578</v>
      </c>
      <c r="J48" s="115">
        <v>-20</v>
      </c>
      <c r="K48" s="116">
        <v>-0.55897149245388489</v>
      </c>
    </row>
    <row r="49" spans="1:11" ht="14.1" customHeight="1" x14ac:dyDescent="0.2">
      <c r="A49" s="306">
        <v>63</v>
      </c>
      <c r="B49" s="307" t="s">
        <v>271</v>
      </c>
      <c r="C49" s="308"/>
      <c r="D49" s="113">
        <v>10.634643201542913</v>
      </c>
      <c r="E49" s="115">
        <v>3529</v>
      </c>
      <c r="F49" s="114">
        <v>3969</v>
      </c>
      <c r="G49" s="114">
        <v>4081</v>
      </c>
      <c r="H49" s="114">
        <v>4047</v>
      </c>
      <c r="I49" s="140">
        <v>3880</v>
      </c>
      <c r="J49" s="115">
        <v>-351</v>
      </c>
      <c r="K49" s="116">
        <v>-9.0463917525773194</v>
      </c>
    </row>
    <row r="50" spans="1:11" ht="14.1" customHeight="1" x14ac:dyDescent="0.2">
      <c r="A50" s="306" t="s">
        <v>272</v>
      </c>
      <c r="B50" s="307" t="s">
        <v>273</v>
      </c>
      <c r="C50" s="308"/>
      <c r="D50" s="113">
        <v>1.1662246865959498</v>
      </c>
      <c r="E50" s="115">
        <v>387</v>
      </c>
      <c r="F50" s="114">
        <v>409</v>
      </c>
      <c r="G50" s="114">
        <v>430</v>
      </c>
      <c r="H50" s="114">
        <v>423</v>
      </c>
      <c r="I50" s="140">
        <v>414</v>
      </c>
      <c r="J50" s="115">
        <v>-27</v>
      </c>
      <c r="K50" s="116">
        <v>-6.5217391304347823</v>
      </c>
    </row>
    <row r="51" spans="1:11" ht="14.1" customHeight="1" x14ac:dyDescent="0.2">
      <c r="A51" s="306" t="s">
        <v>274</v>
      </c>
      <c r="B51" s="307" t="s">
        <v>275</v>
      </c>
      <c r="C51" s="308"/>
      <c r="D51" s="113">
        <v>9.1700819672131146</v>
      </c>
      <c r="E51" s="115">
        <v>3043</v>
      </c>
      <c r="F51" s="114">
        <v>3454</v>
      </c>
      <c r="G51" s="114">
        <v>3529</v>
      </c>
      <c r="H51" s="114">
        <v>3500</v>
      </c>
      <c r="I51" s="140">
        <v>3355</v>
      </c>
      <c r="J51" s="115">
        <v>-312</v>
      </c>
      <c r="K51" s="116">
        <v>-9.299552906110284</v>
      </c>
    </row>
    <row r="52" spans="1:11" ht="14.1" customHeight="1" x14ac:dyDescent="0.2">
      <c r="A52" s="306">
        <v>71</v>
      </c>
      <c r="B52" s="307" t="s">
        <v>276</v>
      </c>
      <c r="C52" s="308"/>
      <c r="D52" s="113">
        <v>12.822444551591127</v>
      </c>
      <c r="E52" s="115">
        <v>4255</v>
      </c>
      <c r="F52" s="114">
        <v>4298</v>
      </c>
      <c r="G52" s="114">
        <v>4230</v>
      </c>
      <c r="H52" s="114">
        <v>4203</v>
      </c>
      <c r="I52" s="140">
        <v>4206</v>
      </c>
      <c r="J52" s="115">
        <v>49</v>
      </c>
      <c r="K52" s="116">
        <v>1.1650023775558727</v>
      </c>
    </row>
    <row r="53" spans="1:11" ht="14.1" customHeight="1" x14ac:dyDescent="0.2">
      <c r="A53" s="306" t="s">
        <v>277</v>
      </c>
      <c r="B53" s="307" t="s">
        <v>278</v>
      </c>
      <c r="C53" s="308"/>
      <c r="D53" s="113">
        <v>0.73830761812921886</v>
      </c>
      <c r="E53" s="115">
        <v>245</v>
      </c>
      <c r="F53" s="114">
        <v>245</v>
      </c>
      <c r="G53" s="114">
        <v>242</v>
      </c>
      <c r="H53" s="114">
        <v>236</v>
      </c>
      <c r="I53" s="140">
        <v>250</v>
      </c>
      <c r="J53" s="115">
        <v>-5</v>
      </c>
      <c r="K53" s="116">
        <v>-2</v>
      </c>
    </row>
    <row r="54" spans="1:11" ht="14.1" customHeight="1" x14ac:dyDescent="0.2">
      <c r="A54" s="306" t="s">
        <v>279</v>
      </c>
      <c r="B54" s="307" t="s">
        <v>280</v>
      </c>
      <c r="C54" s="308"/>
      <c r="D54" s="113">
        <v>11.490477338476374</v>
      </c>
      <c r="E54" s="115">
        <v>3813</v>
      </c>
      <c r="F54" s="114">
        <v>3854</v>
      </c>
      <c r="G54" s="114">
        <v>3790</v>
      </c>
      <c r="H54" s="114">
        <v>3768</v>
      </c>
      <c r="I54" s="140">
        <v>3759</v>
      </c>
      <c r="J54" s="115">
        <v>54</v>
      </c>
      <c r="K54" s="116">
        <v>1.4365522745411015</v>
      </c>
    </row>
    <row r="55" spans="1:11" ht="14.1" customHeight="1" x14ac:dyDescent="0.2">
      <c r="A55" s="306">
        <v>72</v>
      </c>
      <c r="B55" s="307" t="s">
        <v>281</v>
      </c>
      <c r="C55" s="308"/>
      <c r="D55" s="113">
        <v>1.4404532304725168</v>
      </c>
      <c r="E55" s="115">
        <v>478</v>
      </c>
      <c r="F55" s="114">
        <v>477</v>
      </c>
      <c r="G55" s="114">
        <v>479</v>
      </c>
      <c r="H55" s="114">
        <v>481</v>
      </c>
      <c r="I55" s="140">
        <v>483</v>
      </c>
      <c r="J55" s="115">
        <v>-5</v>
      </c>
      <c r="K55" s="116">
        <v>-1.0351966873706004</v>
      </c>
    </row>
    <row r="56" spans="1:11" ht="14.1" customHeight="1" x14ac:dyDescent="0.2">
      <c r="A56" s="306" t="s">
        <v>282</v>
      </c>
      <c r="B56" s="307" t="s">
        <v>283</v>
      </c>
      <c r="C56" s="308"/>
      <c r="D56" s="113">
        <v>0.24409353905496625</v>
      </c>
      <c r="E56" s="115">
        <v>81</v>
      </c>
      <c r="F56" s="114">
        <v>77</v>
      </c>
      <c r="G56" s="114">
        <v>78</v>
      </c>
      <c r="H56" s="114">
        <v>81</v>
      </c>
      <c r="I56" s="140">
        <v>85</v>
      </c>
      <c r="J56" s="115">
        <v>-4</v>
      </c>
      <c r="K56" s="116">
        <v>-4.7058823529411766</v>
      </c>
    </row>
    <row r="57" spans="1:11" ht="14.1" customHeight="1" x14ac:dyDescent="0.2">
      <c r="A57" s="306" t="s">
        <v>284</v>
      </c>
      <c r="B57" s="307" t="s">
        <v>285</v>
      </c>
      <c r="C57" s="308"/>
      <c r="D57" s="113">
        <v>0.75638862102217941</v>
      </c>
      <c r="E57" s="115">
        <v>251</v>
      </c>
      <c r="F57" s="114">
        <v>254</v>
      </c>
      <c r="G57" s="114">
        <v>250</v>
      </c>
      <c r="H57" s="114">
        <v>247</v>
      </c>
      <c r="I57" s="140">
        <v>241</v>
      </c>
      <c r="J57" s="115">
        <v>10</v>
      </c>
      <c r="K57" s="116">
        <v>4.1493775933609962</v>
      </c>
    </row>
    <row r="58" spans="1:11" ht="14.1" customHeight="1" x14ac:dyDescent="0.2">
      <c r="A58" s="306">
        <v>73</v>
      </c>
      <c r="B58" s="307" t="s">
        <v>286</v>
      </c>
      <c r="C58" s="308"/>
      <c r="D58" s="113">
        <v>0.97336065573770492</v>
      </c>
      <c r="E58" s="115">
        <v>323</v>
      </c>
      <c r="F58" s="114">
        <v>313</v>
      </c>
      <c r="G58" s="114">
        <v>309</v>
      </c>
      <c r="H58" s="114">
        <v>303</v>
      </c>
      <c r="I58" s="140">
        <v>304</v>
      </c>
      <c r="J58" s="115">
        <v>19</v>
      </c>
      <c r="K58" s="116">
        <v>6.25</v>
      </c>
    </row>
    <row r="59" spans="1:11" ht="14.1" customHeight="1" x14ac:dyDescent="0.2">
      <c r="A59" s="306" t="s">
        <v>287</v>
      </c>
      <c r="B59" s="307" t="s">
        <v>288</v>
      </c>
      <c r="C59" s="308"/>
      <c r="D59" s="113">
        <v>0.71118611378977825</v>
      </c>
      <c r="E59" s="115">
        <v>236</v>
      </c>
      <c r="F59" s="114">
        <v>221</v>
      </c>
      <c r="G59" s="114">
        <v>217</v>
      </c>
      <c r="H59" s="114">
        <v>212</v>
      </c>
      <c r="I59" s="140">
        <v>216</v>
      </c>
      <c r="J59" s="115">
        <v>20</v>
      </c>
      <c r="K59" s="116">
        <v>9.2592592592592595</v>
      </c>
    </row>
    <row r="60" spans="1:11" ht="14.1" customHeight="1" x14ac:dyDescent="0.2">
      <c r="A60" s="306">
        <v>81</v>
      </c>
      <c r="B60" s="307" t="s">
        <v>289</v>
      </c>
      <c r="C60" s="308"/>
      <c r="D60" s="113">
        <v>3.9808341369334621</v>
      </c>
      <c r="E60" s="115">
        <v>1321</v>
      </c>
      <c r="F60" s="114">
        <v>1338</v>
      </c>
      <c r="G60" s="114">
        <v>1332</v>
      </c>
      <c r="H60" s="114">
        <v>1327</v>
      </c>
      <c r="I60" s="140">
        <v>1333</v>
      </c>
      <c r="J60" s="115">
        <v>-12</v>
      </c>
      <c r="K60" s="116">
        <v>-0.90022505626406601</v>
      </c>
    </row>
    <row r="61" spans="1:11" ht="14.1" customHeight="1" x14ac:dyDescent="0.2">
      <c r="A61" s="306" t="s">
        <v>290</v>
      </c>
      <c r="B61" s="307" t="s">
        <v>291</v>
      </c>
      <c r="C61" s="308"/>
      <c r="D61" s="113">
        <v>1.7900192864030857</v>
      </c>
      <c r="E61" s="115">
        <v>594</v>
      </c>
      <c r="F61" s="114">
        <v>594</v>
      </c>
      <c r="G61" s="114">
        <v>602</v>
      </c>
      <c r="H61" s="114">
        <v>604</v>
      </c>
      <c r="I61" s="140">
        <v>605</v>
      </c>
      <c r="J61" s="115">
        <v>-11</v>
      </c>
      <c r="K61" s="116">
        <v>-1.8181818181818181</v>
      </c>
    </row>
    <row r="62" spans="1:11" ht="14.1" customHeight="1" x14ac:dyDescent="0.2">
      <c r="A62" s="306" t="s">
        <v>292</v>
      </c>
      <c r="B62" s="307" t="s">
        <v>293</v>
      </c>
      <c r="C62" s="308"/>
      <c r="D62" s="113">
        <v>0.98541465766634517</v>
      </c>
      <c r="E62" s="115">
        <v>327</v>
      </c>
      <c r="F62" s="114">
        <v>329</v>
      </c>
      <c r="G62" s="114">
        <v>317</v>
      </c>
      <c r="H62" s="114">
        <v>303</v>
      </c>
      <c r="I62" s="140">
        <v>304</v>
      </c>
      <c r="J62" s="115">
        <v>23</v>
      </c>
      <c r="K62" s="116">
        <v>7.5657894736842106</v>
      </c>
    </row>
    <row r="63" spans="1:11" ht="14.1" customHeight="1" x14ac:dyDescent="0.2">
      <c r="A63" s="306"/>
      <c r="B63" s="307" t="s">
        <v>294</v>
      </c>
      <c r="C63" s="308"/>
      <c r="D63" s="113">
        <v>0.87090163934426235</v>
      </c>
      <c r="E63" s="115">
        <v>289</v>
      </c>
      <c r="F63" s="114">
        <v>292</v>
      </c>
      <c r="G63" s="114">
        <v>279</v>
      </c>
      <c r="H63" s="114">
        <v>269</v>
      </c>
      <c r="I63" s="140">
        <v>271</v>
      </c>
      <c r="J63" s="115">
        <v>18</v>
      </c>
      <c r="K63" s="116">
        <v>6.6420664206642064</v>
      </c>
    </row>
    <row r="64" spans="1:11" ht="14.1" customHeight="1" x14ac:dyDescent="0.2">
      <c r="A64" s="306" t="s">
        <v>295</v>
      </c>
      <c r="B64" s="307" t="s">
        <v>296</v>
      </c>
      <c r="C64" s="308"/>
      <c r="D64" s="113">
        <v>9.3418514946962392E-2</v>
      </c>
      <c r="E64" s="115">
        <v>31</v>
      </c>
      <c r="F64" s="114">
        <v>34</v>
      </c>
      <c r="G64" s="114">
        <v>35</v>
      </c>
      <c r="H64" s="114">
        <v>37</v>
      </c>
      <c r="I64" s="140">
        <v>35</v>
      </c>
      <c r="J64" s="115">
        <v>-4</v>
      </c>
      <c r="K64" s="116">
        <v>-11.428571428571429</v>
      </c>
    </row>
    <row r="65" spans="1:11" ht="14.1" customHeight="1" x14ac:dyDescent="0.2">
      <c r="A65" s="306" t="s">
        <v>297</v>
      </c>
      <c r="B65" s="307" t="s">
        <v>298</v>
      </c>
      <c r="C65" s="308"/>
      <c r="D65" s="113">
        <v>0.74132111861137895</v>
      </c>
      <c r="E65" s="115">
        <v>246</v>
      </c>
      <c r="F65" s="114">
        <v>255</v>
      </c>
      <c r="G65" s="114">
        <v>248</v>
      </c>
      <c r="H65" s="114">
        <v>252</v>
      </c>
      <c r="I65" s="140">
        <v>257</v>
      </c>
      <c r="J65" s="115">
        <v>-11</v>
      </c>
      <c r="K65" s="116">
        <v>-4.2801556420233462</v>
      </c>
    </row>
    <row r="66" spans="1:11" ht="14.1" customHeight="1" x14ac:dyDescent="0.2">
      <c r="A66" s="306">
        <v>82</v>
      </c>
      <c r="B66" s="307" t="s">
        <v>299</v>
      </c>
      <c r="C66" s="308"/>
      <c r="D66" s="113">
        <v>1.7839922854387658</v>
      </c>
      <c r="E66" s="115">
        <v>592</v>
      </c>
      <c r="F66" s="114">
        <v>598</v>
      </c>
      <c r="G66" s="114">
        <v>584</v>
      </c>
      <c r="H66" s="114">
        <v>581</v>
      </c>
      <c r="I66" s="140">
        <v>582</v>
      </c>
      <c r="J66" s="115">
        <v>10</v>
      </c>
      <c r="K66" s="116">
        <v>1.7182130584192439</v>
      </c>
    </row>
    <row r="67" spans="1:11" ht="14.1" customHeight="1" x14ac:dyDescent="0.2">
      <c r="A67" s="306" t="s">
        <v>300</v>
      </c>
      <c r="B67" s="307" t="s">
        <v>301</v>
      </c>
      <c r="C67" s="308"/>
      <c r="D67" s="113">
        <v>0.67803760848601735</v>
      </c>
      <c r="E67" s="115">
        <v>225</v>
      </c>
      <c r="F67" s="114">
        <v>230</v>
      </c>
      <c r="G67" s="114">
        <v>225</v>
      </c>
      <c r="H67" s="114">
        <v>218</v>
      </c>
      <c r="I67" s="140">
        <v>215</v>
      </c>
      <c r="J67" s="115">
        <v>10</v>
      </c>
      <c r="K67" s="116">
        <v>4.6511627906976747</v>
      </c>
    </row>
    <row r="68" spans="1:11" ht="14.1" customHeight="1" x14ac:dyDescent="0.2">
      <c r="A68" s="306" t="s">
        <v>302</v>
      </c>
      <c r="B68" s="307" t="s">
        <v>303</v>
      </c>
      <c r="C68" s="308"/>
      <c r="D68" s="113">
        <v>0.74433461909353904</v>
      </c>
      <c r="E68" s="115">
        <v>247</v>
      </c>
      <c r="F68" s="114">
        <v>258</v>
      </c>
      <c r="G68" s="114">
        <v>249</v>
      </c>
      <c r="H68" s="114">
        <v>256</v>
      </c>
      <c r="I68" s="140">
        <v>256</v>
      </c>
      <c r="J68" s="115">
        <v>-9</v>
      </c>
      <c r="K68" s="116">
        <v>-3.515625</v>
      </c>
    </row>
    <row r="69" spans="1:11" ht="14.1" customHeight="1" x14ac:dyDescent="0.2">
      <c r="A69" s="306">
        <v>83</v>
      </c>
      <c r="B69" s="307" t="s">
        <v>304</v>
      </c>
      <c r="C69" s="308"/>
      <c r="D69" s="113">
        <v>2.3294358727097397</v>
      </c>
      <c r="E69" s="115">
        <v>773</v>
      </c>
      <c r="F69" s="114">
        <v>788</v>
      </c>
      <c r="G69" s="114">
        <v>790</v>
      </c>
      <c r="H69" s="114">
        <v>825</v>
      </c>
      <c r="I69" s="140">
        <v>808</v>
      </c>
      <c r="J69" s="115">
        <v>-35</v>
      </c>
      <c r="K69" s="116">
        <v>-4.3316831683168315</v>
      </c>
    </row>
    <row r="70" spans="1:11" ht="14.1" customHeight="1" x14ac:dyDescent="0.2">
      <c r="A70" s="306" t="s">
        <v>305</v>
      </c>
      <c r="B70" s="307" t="s">
        <v>306</v>
      </c>
      <c r="C70" s="308"/>
      <c r="D70" s="113">
        <v>1.0245901639344261</v>
      </c>
      <c r="E70" s="115">
        <v>340</v>
      </c>
      <c r="F70" s="114">
        <v>357</v>
      </c>
      <c r="G70" s="114">
        <v>345</v>
      </c>
      <c r="H70" s="114">
        <v>376</v>
      </c>
      <c r="I70" s="140">
        <v>368</v>
      </c>
      <c r="J70" s="115">
        <v>-28</v>
      </c>
      <c r="K70" s="116">
        <v>-7.6086956521739131</v>
      </c>
    </row>
    <row r="71" spans="1:11" ht="14.1" customHeight="1" x14ac:dyDescent="0.2">
      <c r="A71" s="306"/>
      <c r="B71" s="307" t="s">
        <v>307</v>
      </c>
      <c r="C71" s="308"/>
      <c r="D71" s="113">
        <v>0.72324011571841851</v>
      </c>
      <c r="E71" s="115">
        <v>240</v>
      </c>
      <c r="F71" s="114">
        <v>256</v>
      </c>
      <c r="G71" s="114">
        <v>252</v>
      </c>
      <c r="H71" s="114">
        <v>276</v>
      </c>
      <c r="I71" s="140">
        <v>263</v>
      </c>
      <c r="J71" s="115">
        <v>-23</v>
      </c>
      <c r="K71" s="116">
        <v>-8.7452471482889731</v>
      </c>
    </row>
    <row r="72" spans="1:11" ht="14.1" customHeight="1" x14ac:dyDescent="0.2">
      <c r="A72" s="306">
        <v>84</v>
      </c>
      <c r="B72" s="307" t="s">
        <v>308</v>
      </c>
      <c r="C72" s="308"/>
      <c r="D72" s="113">
        <v>1.6272902603664416</v>
      </c>
      <c r="E72" s="115">
        <v>540</v>
      </c>
      <c r="F72" s="114">
        <v>547</v>
      </c>
      <c r="G72" s="114">
        <v>534</v>
      </c>
      <c r="H72" s="114">
        <v>550</v>
      </c>
      <c r="I72" s="140">
        <v>583</v>
      </c>
      <c r="J72" s="115">
        <v>-43</v>
      </c>
      <c r="K72" s="116">
        <v>-7.3756432246998287</v>
      </c>
    </row>
    <row r="73" spans="1:11" ht="14.1" customHeight="1" x14ac:dyDescent="0.2">
      <c r="A73" s="306" t="s">
        <v>309</v>
      </c>
      <c r="B73" s="307" t="s">
        <v>310</v>
      </c>
      <c r="C73" s="308"/>
      <c r="D73" s="113">
        <v>0.16272902603664416</v>
      </c>
      <c r="E73" s="115">
        <v>54</v>
      </c>
      <c r="F73" s="114">
        <v>54</v>
      </c>
      <c r="G73" s="114">
        <v>47</v>
      </c>
      <c r="H73" s="114">
        <v>51</v>
      </c>
      <c r="I73" s="140">
        <v>59</v>
      </c>
      <c r="J73" s="115">
        <v>-5</v>
      </c>
      <c r="K73" s="116">
        <v>-8.4745762711864412</v>
      </c>
    </row>
    <row r="74" spans="1:11" ht="14.1" customHeight="1" x14ac:dyDescent="0.2">
      <c r="A74" s="306" t="s">
        <v>311</v>
      </c>
      <c r="B74" s="307" t="s">
        <v>312</v>
      </c>
      <c r="C74" s="308"/>
      <c r="D74" s="113">
        <v>0.20190453230472516</v>
      </c>
      <c r="E74" s="115">
        <v>67</v>
      </c>
      <c r="F74" s="114">
        <v>68</v>
      </c>
      <c r="G74" s="114">
        <v>67</v>
      </c>
      <c r="H74" s="114">
        <v>72</v>
      </c>
      <c r="I74" s="140">
        <v>72</v>
      </c>
      <c r="J74" s="115">
        <v>-5</v>
      </c>
      <c r="K74" s="116">
        <v>-6.9444444444444446</v>
      </c>
    </row>
    <row r="75" spans="1:11" ht="14.1" customHeight="1" x14ac:dyDescent="0.2">
      <c r="A75" s="306" t="s">
        <v>313</v>
      </c>
      <c r="B75" s="307" t="s">
        <v>314</v>
      </c>
      <c r="C75" s="308"/>
      <c r="D75" s="113">
        <v>0.13862102217936356</v>
      </c>
      <c r="E75" s="115">
        <v>46</v>
      </c>
      <c r="F75" s="114">
        <v>60</v>
      </c>
      <c r="G75" s="114">
        <v>59</v>
      </c>
      <c r="H75" s="114">
        <v>84</v>
      </c>
      <c r="I75" s="140">
        <v>59</v>
      </c>
      <c r="J75" s="115">
        <v>-13</v>
      </c>
      <c r="K75" s="116">
        <v>-22.033898305084747</v>
      </c>
    </row>
    <row r="76" spans="1:11" ht="14.1" customHeight="1" x14ac:dyDescent="0.2">
      <c r="A76" s="306">
        <v>91</v>
      </c>
      <c r="B76" s="307" t="s">
        <v>315</v>
      </c>
      <c r="C76" s="308"/>
      <c r="D76" s="113">
        <v>9.0405014464802314E-2</v>
      </c>
      <c r="E76" s="115">
        <v>30</v>
      </c>
      <c r="F76" s="114">
        <v>28</v>
      </c>
      <c r="G76" s="114">
        <v>28</v>
      </c>
      <c r="H76" s="114">
        <v>30</v>
      </c>
      <c r="I76" s="140">
        <v>32</v>
      </c>
      <c r="J76" s="115">
        <v>-2</v>
      </c>
      <c r="K76" s="116">
        <v>-6.25</v>
      </c>
    </row>
    <row r="77" spans="1:11" ht="14.1" customHeight="1" x14ac:dyDescent="0.2">
      <c r="A77" s="306">
        <v>92</v>
      </c>
      <c r="B77" s="307" t="s">
        <v>316</v>
      </c>
      <c r="C77" s="308"/>
      <c r="D77" s="113">
        <v>0.32244455159112828</v>
      </c>
      <c r="E77" s="115">
        <v>107</v>
      </c>
      <c r="F77" s="114">
        <v>94</v>
      </c>
      <c r="G77" s="114">
        <v>83</v>
      </c>
      <c r="H77" s="114">
        <v>94</v>
      </c>
      <c r="I77" s="140">
        <v>88</v>
      </c>
      <c r="J77" s="115">
        <v>19</v>
      </c>
      <c r="K77" s="116">
        <v>21.59090909090909</v>
      </c>
    </row>
    <row r="78" spans="1:11" ht="14.1" customHeight="1" x14ac:dyDescent="0.2">
      <c r="A78" s="306">
        <v>93</v>
      </c>
      <c r="B78" s="307" t="s">
        <v>317</v>
      </c>
      <c r="C78" s="308"/>
      <c r="D78" s="113">
        <v>0.10848601735776278</v>
      </c>
      <c r="E78" s="115">
        <v>36</v>
      </c>
      <c r="F78" s="114">
        <v>34</v>
      </c>
      <c r="G78" s="114">
        <v>35</v>
      </c>
      <c r="H78" s="114">
        <v>36</v>
      </c>
      <c r="I78" s="140">
        <v>38</v>
      </c>
      <c r="J78" s="115">
        <v>-2</v>
      </c>
      <c r="K78" s="116">
        <v>-5.2631578947368425</v>
      </c>
    </row>
    <row r="79" spans="1:11" ht="14.1" customHeight="1" x14ac:dyDescent="0.2">
      <c r="A79" s="306">
        <v>94</v>
      </c>
      <c r="B79" s="307" t="s">
        <v>318</v>
      </c>
      <c r="C79" s="308"/>
      <c r="D79" s="113">
        <v>0.34655255544840885</v>
      </c>
      <c r="E79" s="115">
        <v>115</v>
      </c>
      <c r="F79" s="114">
        <v>136</v>
      </c>
      <c r="G79" s="114">
        <v>136</v>
      </c>
      <c r="H79" s="114">
        <v>120</v>
      </c>
      <c r="I79" s="140">
        <v>127</v>
      </c>
      <c r="J79" s="115">
        <v>-12</v>
      </c>
      <c r="K79" s="116">
        <v>-9.4488188976377945</v>
      </c>
    </row>
    <row r="80" spans="1:11" ht="14.1" customHeight="1" x14ac:dyDescent="0.2">
      <c r="A80" s="306" t="s">
        <v>319</v>
      </c>
      <c r="B80" s="307" t="s">
        <v>320</v>
      </c>
      <c r="C80" s="308"/>
      <c r="D80" s="113">
        <v>1.2054001928640309E-2</v>
      </c>
      <c r="E80" s="115">
        <v>4</v>
      </c>
      <c r="F80" s="114">
        <v>5</v>
      </c>
      <c r="G80" s="114">
        <v>4</v>
      </c>
      <c r="H80" s="114">
        <v>4</v>
      </c>
      <c r="I80" s="140">
        <v>3</v>
      </c>
      <c r="J80" s="115">
        <v>1</v>
      </c>
      <c r="K80" s="116">
        <v>33.333333333333336</v>
      </c>
    </row>
    <row r="81" spans="1:11" ht="14.1" customHeight="1" x14ac:dyDescent="0.2">
      <c r="A81" s="310" t="s">
        <v>321</v>
      </c>
      <c r="B81" s="311" t="s">
        <v>334</v>
      </c>
      <c r="C81" s="312"/>
      <c r="D81" s="125">
        <v>4.0200096432015426</v>
      </c>
      <c r="E81" s="143">
        <v>1334</v>
      </c>
      <c r="F81" s="144">
        <v>1350</v>
      </c>
      <c r="G81" s="144">
        <v>1335</v>
      </c>
      <c r="H81" s="144">
        <v>1370</v>
      </c>
      <c r="I81" s="145">
        <v>1325</v>
      </c>
      <c r="J81" s="143">
        <v>9</v>
      </c>
      <c r="K81" s="146">
        <v>0.67924528301886788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12031</v>
      </c>
      <c r="G12" s="535">
        <v>8427</v>
      </c>
      <c r="H12" s="535">
        <v>13872</v>
      </c>
      <c r="I12" s="535">
        <v>10889</v>
      </c>
      <c r="J12" s="536">
        <v>12561</v>
      </c>
      <c r="K12" s="537">
        <v>-530</v>
      </c>
      <c r="L12" s="348">
        <v>-4.2194092827004219</v>
      </c>
    </row>
    <row r="13" spans="1:17" s="110" customFormat="1" ht="15" customHeight="1" x14ac:dyDescent="0.2">
      <c r="A13" s="349" t="s">
        <v>345</v>
      </c>
      <c r="B13" s="350" t="s">
        <v>346</v>
      </c>
      <c r="C13" s="346"/>
      <c r="D13" s="346"/>
      <c r="E13" s="347"/>
      <c r="F13" s="535">
        <v>7633</v>
      </c>
      <c r="G13" s="535">
        <v>4608</v>
      </c>
      <c r="H13" s="535">
        <v>7564</v>
      </c>
      <c r="I13" s="535">
        <v>6711</v>
      </c>
      <c r="J13" s="536">
        <v>8043</v>
      </c>
      <c r="K13" s="537">
        <v>-410</v>
      </c>
      <c r="L13" s="348">
        <v>-5.0976003978614948</v>
      </c>
    </row>
    <row r="14" spans="1:17" s="110" customFormat="1" ht="22.5" customHeight="1" x14ac:dyDescent="0.2">
      <c r="A14" s="349"/>
      <c r="B14" s="350" t="s">
        <v>347</v>
      </c>
      <c r="C14" s="346"/>
      <c r="D14" s="346"/>
      <c r="E14" s="347"/>
      <c r="F14" s="535">
        <v>4398</v>
      </c>
      <c r="G14" s="535">
        <v>3819</v>
      </c>
      <c r="H14" s="535">
        <v>6308</v>
      </c>
      <c r="I14" s="535">
        <v>4178</v>
      </c>
      <c r="J14" s="536">
        <v>4518</v>
      </c>
      <c r="K14" s="537">
        <v>-120</v>
      </c>
      <c r="L14" s="348">
        <v>-2.6560424966799467</v>
      </c>
    </row>
    <row r="15" spans="1:17" s="110" customFormat="1" ht="15" customHeight="1" x14ac:dyDescent="0.2">
      <c r="A15" s="349" t="s">
        <v>348</v>
      </c>
      <c r="B15" s="350" t="s">
        <v>108</v>
      </c>
      <c r="C15" s="346"/>
      <c r="D15" s="346"/>
      <c r="E15" s="347"/>
      <c r="F15" s="535">
        <v>2849</v>
      </c>
      <c r="G15" s="535">
        <v>2014</v>
      </c>
      <c r="H15" s="535">
        <v>6148</v>
      </c>
      <c r="I15" s="535">
        <v>2231</v>
      </c>
      <c r="J15" s="536">
        <v>2957</v>
      </c>
      <c r="K15" s="537">
        <v>-108</v>
      </c>
      <c r="L15" s="348">
        <v>-3.6523503550896179</v>
      </c>
    </row>
    <row r="16" spans="1:17" s="110" customFormat="1" ht="15" customHeight="1" x14ac:dyDescent="0.2">
      <c r="A16" s="349"/>
      <c r="B16" s="350" t="s">
        <v>109</v>
      </c>
      <c r="C16" s="346"/>
      <c r="D16" s="346"/>
      <c r="E16" s="347"/>
      <c r="F16" s="535">
        <v>7864</v>
      </c>
      <c r="G16" s="535">
        <v>5543</v>
      </c>
      <c r="H16" s="535">
        <v>6885</v>
      </c>
      <c r="I16" s="535">
        <v>7602</v>
      </c>
      <c r="J16" s="536">
        <v>8338</v>
      </c>
      <c r="K16" s="537">
        <v>-474</v>
      </c>
      <c r="L16" s="348">
        <v>-5.684816502758455</v>
      </c>
    </row>
    <row r="17" spans="1:12" s="110" customFormat="1" ht="15" customHeight="1" x14ac:dyDescent="0.2">
      <c r="A17" s="349"/>
      <c r="B17" s="350" t="s">
        <v>110</v>
      </c>
      <c r="C17" s="346"/>
      <c r="D17" s="346"/>
      <c r="E17" s="347"/>
      <c r="F17" s="535">
        <v>1231</v>
      </c>
      <c r="G17" s="535">
        <v>799</v>
      </c>
      <c r="H17" s="535">
        <v>745</v>
      </c>
      <c r="I17" s="535">
        <v>979</v>
      </c>
      <c r="J17" s="536">
        <v>1173</v>
      </c>
      <c r="K17" s="537">
        <v>58</v>
      </c>
      <c r="L17" s="348">
        <v>4.9445865302642797</v>
      </c>
    </row>
    <row r="18" spans="1:12" s="110" customFormat="1" ht="15" customHeight="1" x14ac:dyDescent="0.2">
      <c r="A18" s="349"/>
      <c r="B18" s="350" t="s">
        <v>111</v>
      </c>
      <c r="C18" s="346"/>
      <c r="D18" s="346"/>
      <c r="E18" s="347"/>
      <c r="F18" s="535">
        <v>87</v>
      </c>
      <c r="G18" s="535">
        <v>71</v>
      </c>
      <c r="H18" s="535">
        <v>94</v>
      </c>
      <c r="I18" s="535">
        <v>77</v>
      </c>
      <c r="J18" s="536">
        <v>93</v>
      </c>
      <c r="K18" s="537">
        <v>-6</v>
      </c>
      <c r="L18" s="348">
        <v>-6.4516129032258061</v>
      </c>
    </row>
    <row r="19" spans="1:12" s="110" customFormat="1" ht="15" customHeight="1" x14ac:dyDescent="0.2">
      <c r="A19" s="118" t="s">
        <v>113</v>
      </c>
      <c r="B19" s="119" t="s">
        <v>181</v>
      </c>
      <c r="C19" s="346"/>
      <c r="D19" s="346"/>
      <c r="E19" s="347"/>
      <c r="F19" s="535">
        <v>9138</v>
      </c>
      <c r="G19" s="535">
        <v>5754</v>
      </c>
      <c r="H19" s="535">
        <v>10725</v>
      </c>
      <c r="I19" s="535">
        <v>8075</v>
      </c>
      <c r="J19" s="536">
        <v>9739</v>
      </c>
      <c r="K19" s="537">
        <v>-601</v>
      </c>
      <c r="L19" s="348">
        <v>-6.1710647910463088</v>
      </c>
    </row>
    <row r="20" spans="1:12" s="110" customFormat="1" ht="15" customHeight="1" x14ac:dyDescent="0.2">
      <c r="A20" s="118"/>
      <c r="B20" s="119" t="s">
        <v>182</v>
      </c>
      <c r="C20" s="346"/>
      <c r="D20" s="346"/>
      <c r="E20" s="347"/>
      <c r="F20" s="535">
        <v>2893</v>
      </c>
      <c r="G20" s="535">
        <v>2673</v>
      </c>
      <c r="H20" s="535">
        <v>3147</v>
      </c>
      <c r="I20" s="535">
        <v>2814</v>
      </c>
      <c r="J20" s="536">
        <v>2822</v>
      </c>
      <c r="K20" s="537">
        <v>71</v>
      </c>
      <c r="L20" s="348">
        <v>2.5159461374911412</v>
      </c>
    </row>
    <row r="21" spans="1:12" s="110" customFormat="1" ht="15" customHeight="1" x14ac:dyDescent="0.2">
      <c r="A21" s="118" t="s">
        <v>113</v>
      </c>
      <c r="B21" s="119" t="s">
        <v>116</v>
      </c>
      <c r="C21" s="346"/>
      <c r="D21" s="346"/>
      <c r="E21" s="347"/>
      <c r="F21" s="535">
        <v>8382</v>
      </c>
      <c r="G21" s="535">
        <v>5678</v>
      </c>
      <c r="H21" s="535">
        <v>9849</v>
      </c>
      <c r="I21" s="535">
        <v>6338</v>
      </c>
      <c r="J21" s="536">
        <v>8618</v>
      </c>
      <c r="K21" s="537">
        <v>-236</v>
      </c>
      <c r="L21" s="348">
        <v>-2.738454397772105</v>
      </c>
    </row>
    <row r="22" spans="1:12" s="110" customFormat="1" ht="15" customHeight="1" x14ac:dyDescent="0.2">
      <c r="A22" s="118"/>
      <c r="B22" s="119" t="s">
        <v>117</v>
      </c>
      <c r="C22" s="346"/>
      <c r="D22" s="346"/>
      <c r="E22" s="347"/>
      <c r="F22" s="535">
        <v>3644</v>
      </c>
      <c r="G22" s="535">
        <v>2746</v>
      </c>
      <c r="H22" s="535">
        <v>4015</v>
      </c>
      <c r="I22" s="535">
        <v>4540</v>
      </c>
      <c r="J22" s="536">
        <v>3934</v>
      </c>
      <c r="K22" s="537">
        <v>-290</v>
      </c>
      <c r="L22" s="348">
        <v>-7.3716319267920696</v>
      </c>
    </row>
    <row r="23" spans="1:12" s="110" customFormat="1" ht="15" customHeight="1" x14ac:dyDescent="0.2">
      <c r="A23" s="351" t="s">
        <v>348</v>
      </c>
      <c r="B23" s="352" t="s">
        <v>193</v>
      </c>
      <c r="C23" s="353"/>
      <c r="D23" s="353"/>
      <c r="E23" s="354"/>
      <c r="F23" s="538">
        <v>215</v>
      </c>
      <c r="G23" s="538">
        <v>343</v>
      </c>
      <c r="H23" s="538">
        <v>2605</v>
      </c>
      <c r="I23" s="538">
        <v>117</v>
      </c>
      <c r="J23" s="539">
        <v>190</v>
      </c>
      <c r="K23" s="540">
        <v>25</v>
      </c>
      <c r="L23" s="355">
        <v>13.157894736842104</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27.5</v>
      </c>
      <c r="G25" s="541">
        <v>31.8</v>
      </c>
      <c r="H25" s="541">
        <v>39</v>
      </c>
      <c r="I25" s="541">
        <v>35.1</v>
      </c>
      <c r="J25" s="541">
        <v>28.5</v>
      </c>
      <c r="K25" s="542" t="s">
        <v>350</v>
      </c>
      <c r="L25" s="363">
        <v>-1</v>
      </c>
    </row>
    <row r="26" spans="1:12" s="110" customFormat="1" ht="15" customHeight="1" x14ac:dyDescent="0.2">
      <c r="A26" s="364" t="s">
        <v>105</v>
      </c>
      <c r="B26" s="365" t="s">
        <v>346</v>
      </c>
      <c r="C26" s="361"/>
      <c r="D26" s="361"/>
      <c r="E26" s="362"/>
      <c r="F26" s="541">
        <v>23.2</v>
      </c>
      <c r="G26" s="541">
        <v>26.7</v>
      </c>
      <c r="H26" s="541">
        <v>34.299999999999997</v>
      </c>
      <c r="I26" s="541">
        <v>29.5</v>
      </c>
      <c r="J26" s="543">
        <v>23.7</v>
      </c>
      <c r="K26" s="542" t="s">
        <v>350</v>
      </c>
      <c r="L26" s="363">
        <v>-0.5</v>
      </c>
    </row>
    <row r="27" spans="1:12" s="110" customFormat="1" ht="15" customHeight="1" x14ac:dyDescent="0.2">
      <c r="A27" s="364"/>
      <c r="B27" s="365" t="s">
        <v>347</v>
      </c>
      <c r="C27" s="361"/>
      <c r="D27" s="361"/>
      <c r="E27" s="362"/>
      <c r="F27" s="541">
        <v>35.1</v>
      </c>
      <c r="G27" s="541">
        <v>38</v>
      </c>
      <c r="H27" s="541">
        <v>44.6</v>
      </c>
      <c r="I27" s="541">
        <v>44.2</v>
      </c>
      <c r="J27" s="541">
        <v>37.200000000000003</v>
      </c>
      <c r="K27" s="542" t="s">
        <v>350</v>
      </c>
      <c r="L27" s="363">
        <v>-2.1000000000000014</v>
      </c>
    </row>
    <row r="28" spans="1:12" s="110" customFormat="1" ht="15" customHeight="1" x14ac:dyDescent="0.2">
      <c r="A28" s="364" t="s">
        <v>113</v>
      </c>
      <c r="B28" s="365" t="s">
        <v>108</v>
      </c>
      <c r="C28" s="361"/>
      <c r="D28" s="361"/>
      <c r="E28" s="362"/>
      <c r="F28" s="541">
        <v>36.6</v>
      </c>
      <c r="G28" s="541">
        <v>40.5</v>
      </c>
      <c r="H28" s="541">
        <v>43.1</v>
      </c>
      <c r="I28" s="541">
        <v>42.6</v>
      </c>
      <c r="J28" s="541">
        <v>37.4</v>
      </c>
      <c r="K28" s="542" t="s">
        <v>350</v>
      </c>
      <c r="L28" s="363">
        <v>-0.79999999999999716</v>
      </c>
    </row>
    <row r="29" spans="1:12" s="110" customFormat="1" ht="11.25" x14ac:dyDescent="0.2">
      <c r="A29" s="364"/>
      <c r="B29" s="365" t="s">
        <v>109</v>
      </c>
      <c r="C29" s="361"/>
      <c r="D29" s="361"/>
      <c r="E29" s="362"/>
      <c r="F29" s="541">
        <v>25.4</v>
      </c>
      <c r="G29" s="541">
        <v>30</v>
      </c>
      <c r="H29" s="541">
        <v>37.200000000000003</v>
      </c>
      <c r="I29" s="541">
        <v>33.4</v>
      </c>
      <c r="J29" s="543">
        <v>26.8</v>
      </c>
      <c r="K29" s="542" t="s">
        <v>350</v>
      </c>
      <c r="L29" s="363">
        <v>-1.4000000000000021</v>
      </c>
    </row>
    <row r="30" spans="1:12" s="110" customFormat="1" ht="15" customHeight="1" x14ac:dyDescent="0.2">
      <c r="A30" s="364"/>
      <c r="B30" s="365" t="s">
        <v>110</v>
      </c>
      <c r="C30" s="361"/>
      <c r="D30" s="361"/>
      <c r="E30" s="362"/>
      <c r="F30" s="541">
        <v>20.7</v>
      </c>
      <c r="G30" s="541">
        <v>25</v>
      </c>
      <c r="H30" s="541">
        <v>35.6</v>
      </c>
      <c r="I30" s="541">
        <v>32</v>
      </c>
      <c r="J30" s="541">
        <v>19.399999999999999</v>
      </c>
      <c r="K30" s="542" t="s">
        <v>350</v>
      </c>
      <c r="L30" s="363">
        <v>1.3000000000000007</v>
      </c>
    </row>
    <row r="31" spans="1:12" s="110" customFormat="1" ht="15" customHeight="1" x14ac:dyDescent="0.2">
      <c r="A31" s="364"/>
      <c r="B31" s="365" t="s">
        <v>111</v>
      </c>
      <c r="C31" s="361"/>
      <c r="D31" s="361"/>
      <c r="E31" s="362"/>
      <c r="F31" s="541">
        <v>40.200000000000003</v>
      </c>
      <c r="G31" s="541">
        <v>43.7</v>
      </c>
      <c r="H31" s="541">
        <v>47.9</v>
      </c>
      <c r="I31" s="541">
        <v>33.799999999999997</v>
      </c>
      <c r="J31" s="541">
        <v>31.2</v>
      </c>
      <c r="K31" s="542" t="s">
        <v>350</v>
      </c>
      <c r="L31" s="363">
        <v>9.0000000000000036</v>
      </c>
    </row>
    <row r="32" spans="1:12" s="110" customFormat="1" ht="15" customHeight="1" x14ac:dyDescent="0.2">
      <c r="A32" s="366" t="s">
        <v>113</v>
      </c>
      <c r="B32" s="367" t="s">
        <v>181</v>
      </c>
      <c r="C32" s="361"/>
      <c r="D32" s="361"/>
      <c r="E32" s="362"/>
      <c r="F32" s="541">
        <v>25.3</v>
      </c>
      <c r="G32" s="541">
        <v>28.1</v>
      </c>
      <c r="H32" s="541">
        <v>36.4</v>
      </c>
      <c r="I32" s="541">
        <v>33.1</v>
      </c>
      <c r="J32" s="543">
        <v>26.6</v>
      </c>
      <c r="K32" s="542" t="s">
        <v>350</v>
      </c>
      <c r="L32" s="363">
        <v>-1.3000000000000007</v>
      </c>
    </row>
    <row r="33" spans="1:12" s="110" customFormat="1" ht="15" customHeight="1" x14ac:dyDescent="0.2">
      <c r="A33" s="366"/>
      <c r="B33" s="367" t="s">
        <v>182</v>
      </c>
      <c r="C33" s="361"/>
      <c r="D33" s="361"/>
      <c r="E33" s="362"/>
      <c r="F33" s="541">
        <v>34.4</v>
      </c>
      <c r="G33" s="541">
        <v>39.200000000000003</v>
      </c>
      <c r="H33" s="541">
        <v>45.7</v>
      </c>
      <c r="I33" s="541">
        <v>40.799999999999997</v>
      </c>
      <c r="J33" s="541">
        <v>34.9</v>
      </c>
      <c r="K33" s="542" t="s">
        <v>350</v>
      </c>
      <c r="L33" s="363">
        <v>-0.5</v>
      </c>
    </row>
    <row r="34" spans="1:12" s="368" customFormat="1" ht="15" customHeight="1" x14ac:dyDescent="0.2">
      <c r="A34" s="366" t="s">
        <v>113</v>
      </c>
      <c r="B34" s="367" t="s">
        <v>116</v>
      </c>
      <c r="C34" s="361"/>
      <c r="D34" s="361"/>
      <c r="E34" s="362"/>
      <c r="F34" s="541">
        <v>22.8</v>
      </c>
      <c r="G34" s="541">
        <v>28.4</v>
      </c>
      <c r="H34" s="541">
        <v>35.1</v>
      </c>
      <c r="I34" s="541">
        <v>27.6</v>
      </c>
      <c r="J34" s="541">
        <v>23.8</v>
      </c>
      <c r="K34" s="542" t="s">
        <v>350</v>
      </c>
      <c r="L34" s="363">
        <v>-1</v>
      </c>
    </row>
    <row r="35" spans="1:12" s="368" customFormat="1" ht="11.25" x14ac:dyDescent="0.2">
      <c r="A35" s="369"/>
      <c r="B35" s="370" t="s">
        <v>117</v>
      </c>
      <c r="C35" s="371"/>
      <c r="D35" s="371"/>
      <c r="E35" s="372"/>
      <c r="F35" s="544">
        <v>38.1</v>
      </c>
      <c r="G35" s="544">
        <v>38.5</v>
      </c>
      <c r="H35" s="544">
        <v>46.4</v>
      </c>
      <c r="I35" s="544">
        <v>45.4</v>
      </c>
      <c r="J35" s="545">
        <v>38.799999999999997</v>
      </c>
      <c r="K35" s="546" t="s">
        <v>350</v>
      </c>
      <c r="L35" s="373">
        <v>-0.69999999999999574</v>
      </c>
    </row>
    <row r="36" spans="1:12" s="368" customFormat="1" ht="15.95" customHeight="1" x14ac:dyDescent="0.2">
      <c r="A36" s="374" t="s">
        <v>351</v>
      </c>
      <c r="B36" s="375"/>
      <c r="C36" s="376"/>
      <c r="D36" s="375"/>
      <c r="E36" s="377"/>
      <c r="F36" s="547">
        <v>11767</v>
      </c>
      <c r="G36" s="547">
        <v>8013</v>
      </c>
      <c r="H36" s="547">
        <v>10914</v>
      </c>
      <c r="I36" s="547">
        <v>10742</v>
      </c>
      <c r="J36" s="547">
        <v>12322</v>
      </c>
      <c r="K36" s="548">
        <v>-555</v>
      </c>
      <c r="L36" s="379">
        <v>-4.5041389384840125</v>
      </c>
    </row>
    <row r="37" spans="1:12" s="368" customFormat="1" ht="15.95" customHeight="1" x14ac:dyDescent="0.2">
      <c r="A37" s="380"/>
      <c r="B37" s="381" t="s">
        <v>113</v>
      </c>
      <c r="C37" s="381" t="s">
        <v>352</v>
      </c>
      <c r="D37" s="381"/>
      <c r="E37" s="382"/>
      <c r="F37" s="547">
        <v>3237</v>
      </c>
      <c r="G37" s="547">
        <v>2549</v>
      </c>
      <c r="H37" s="547">
        <v>4257</v>
      </c>
      <c r="I37" s="547">
        <v>3771</v>
      </c>
      <c r="J37" s="547">
        <v>3513</v>
      </c>
      <c r="K37" s="548">
        <v>-276</v>
      </c>
      <c r="L37" s="379">
        <v>-7.8565328778821524</v>
      </c>
    </row>
    <row r="38" spans="1:12" s="368" customFormat="1" ht="15.95" customHeight="1" x14ac:dyDescent="0.2">
      <c r="A38" s="380"/>
      <c r="B38" s="383" t="s">
        <v>105</v>
      </c>
      <c r="C38" s="383" t="s">
        <v>106</v>
      </c>
      <c r="D38" s="384"/>
      <c r="E38" s="382"/>
      <c r="F38" s="547">
        <v>7503</v>
      </c>
      <c r="G38" s="547">
        <v>4394</v>
      </c>
      <c r="H38" s="547">
        <v>5935</v>
      </c>
      <c r="I38" s="547">
        <v>6629</v>
      </c>
      <c r="J38" s="549">
        <v>7902</v>
      </c>
      <c r="K38" s="548">
        <v>-399</v>
      </c>
      <c r="L38" s="379">
        <v>-5.0493545937737281</v>
      </c>
    </row>
    <row r="39" spans="1:12" s="368" customFormat="1" ht="15.95" customHeight="1" x14ac:dyDescent="0.2">
      <c r="A39" s="380"/>
      <c r="B39" s="384"/>
      <c r="C39" s="381" t="s">
        <v>353</v>
      </c>
      <c r="D39" s="384"/>
      <c r="E39" s="382"/>
      <c r="F39" s="547">
        <v>1742</v>
      </c>
      <c r="G39" s="547">
        <v>1172</v>
      </c>
      <c r="H39" s="547">
        <v>2034</v>
      </c>
      <c r="I39" s="547">
        <v>1954</v>
      </c>
      <c r="J39" s="547">
        <v>1869</v>
      </c>
      <c r="K39" s="548">
        <v>-127</v>
      </c>
      <c r="L39" s="379">
        <v>-6.7950775815944358</v>
      </c>
    </row>
    <row r="40" spans="1:12" s="368" customFormat="1" ht="15.95" customHeight="1" x14ac:dyDescent="0.2">
      <c r="A40" s="380"/>
      <c r="B40" s="383"/>
      <c r="C40" s="383" t="s">
        <v>107</v>
      </c>
      <c r="D40" s="384"/>
      <c r="E40" s="382"/>
      <c r="F40" s="547">
        <v>4264</v>
      </c>
      <c r="G40" s="547">
        <v>3619</v>
      </c>
      <c r="H40" s="547">
        <v>4979</v>
      </c>
      <c r="I40" s="547">
        <v>4113</v>
      </c>
      <c r="J40" s="547">
        <v>4420</v>
      </c>
      <c r="K40" s="548">
        <v>-156</v>
      </c>
      <c r="L40" s="379">
        <v>-3.5294117647058822</v>
      </c>
    </row>
    <row r="41" spans="1:12" s="368" customFormat="1" ht="24" customHeight="1" x14ac:dyDescent="0.2">
      <c r="A41" s="380"/>
      <c r="B41" s="384"/>
      <c r="C41" s="381" t="s">
        <v>353</v>
      </c>
      <c r="D41" s="384"/>
      <c r="E41" s="382"/>
      <c r="F41" s="547">
        <v>1495</v>
      </c>
      <c r="G41" s="547">
        <v>1377</v>
      </c>
      <c r="H41" s="547">
        <v>2223</v>
      </c>
      <c r="I41" s="547">
        <v>1817</v>
      </c>
      <c r="J41" s="549">
        <v>1644</v>
      </c>
      <c r="K41" s="548">
        <v>-149</v>
      </c>
      <c r="L41" s="379">
        <v>-9.0632603406326027</v>
      </c>
    </row>
    <row r="42" spans="1:12" s="110" customFormat="1" ht="15" customHeight="1" x14ac:dyDescent="0.2">
      <c r="A42" s="380"/>
      <c r="B42" s="383" t="s">
        <v>113</v>
      </c>
      <c r="C42" s="383" t="s">
        <v>354</v>
      </c>
      <c r="D42" s="384"/>
      <c r="E42" s="382"/>
      <c r="F42" s="547">
        <v>2627</v>
      </c>
      <c r="G42" s="547">
        <v>1655</v>
      </c>
      <c r="H42" s="547">
        <v>3351</v>
      </c>
      <c r="I42" s="547">
        <v>2104</v>
      </c>
      <c r="J42" s="547">
        <v>2746</v>
      </c>
      <c r="K42" s="548">
        <v>-119</v>
      </c>
      <c r="L42" s="379">
        <v>-4.3335761107064821</v>
      </c>
    </row>
    <row r="43" spans="1:12" s="110" customFormat="1" ht="15" customHeight="1" x14ac:dyDescent="0.2">
      <c r="A43" s="380"/>
      <c r="B43" s="384"/>
      <c r="C43" s="381" t="s">
        <v>353</v>
      </c>
      <c r="D43" s="384"/>
      <c r="E43" s="382"/>
      <c r="F43" s="547">
        <v>962</v>
      </c>
      <c r="G43" s="547">
        <v>671</v>
      </c>
      <c r="H43" s="547">
        <v>1445</v>
      </c>
      <c r="I43" s="547">
        <v>897</v>
      </c>
      <c r="J43" s="547">
        <v>1028</v>
      </c>
      <c r="K43" s="548">
        <v>-66</v>
      </c>
      <c r="L43" s="379">
        <v>-6.4202334630350197</v>
      </c>
    </row>
    <row r="44" spans="1:12" s="110" customFormat="1" ht="15" customHeight="1" x14ac:dyDescent="0.2">
      <c r="A44" s="380"/>
      <c r="B44" s="383"/>
      <c r="C44" s="365" t="s">
        <v>109</v>
      </c>
      <c r="D44" s="384"/>
      <c r="E44" s="382"/>
      <c r="F44" s="547">
        <v>7823</v>
      </c>
      <c r="G44" s="547">
        <v>5491</v>
      </c>
      <c r="H44" s="547">
        <v>6725</v>
      </c>
      <c r="I44" s="547">
        <v>7582</v>
      </c>
      <c r="J44" s="549">
        <v>8310</v>
      </c>
      <c r="K44" s="548">
        <v>-487</v>
      </c>
      <c r="L44" s="379">
        <v>-5.8604091456077017</v>
      </c>
    </row>
    <row r="45" spans="1:12" s="110" customFormat="1" ht="15" customHeight="1" x14ac:dyDescent="0.2">
      <c r="A45" s="380"/>
      <c r="B45" s="384"/>
      <c r="C45" s="381" t="s">
        <v>353</v>
      </c>
      <c r="D45" s="384"/>
      <c r="E45" s="382"/>
      <c r="F45" s="547">
        <v>1985</v>
      </c>
      <c r="G45" s="547">
        <v>1648</v>
      </c>
      <c r="H45" s="547">
        <v>2502</v>
      </c>
      <c r="I45" s="547">
        <v>2535</v>
      </c>
      <c r="J45" s="547">
        <v>2228</v>
      </c>
      <c r="K45" s="548">
        <v>-243</v>
      </c>
      <c r="L45" s="379">
        <v>-10.906642728904847</v>
      </c>
    </row>
    <row r="46" spans="1:12" s="110" customFormat="1" ht="15" customHeight="1" x14ac:dyDescent="0.2">
      <c r="A46" s="380"/>
      <c r="B46" s="383"/>
      <c r="C46" s="365" t="s">
        <v>110</v>
      </c>
      <c r="D46" s="384"/>
      <c r="E46" s="382"/>
      <c r="F46" s="547">
        <v>1230</v>
      </c>
      <c r="G46" s="547">
        <v>796</v>
      </c>
      <c r="H46" s="547">
        <v>744</v>
      </c>
      <c r="I46" s="547">
        <v>979</v>
      </c>
      <c r="J46" s="547">
        <v>1173</v>
      </c>
      <c r="K46" s="548">
        <v>57</v>
      </c>
      <c r="L46" s="379">
        <v>4.859335038363171</v>
      </c>
    </row>
    <row r="47" spans="1:12" s="110" customFormat="1" ht="15" customHeight="1" x14ac:dyDescent="0.2">
      <c r="A47" s="380"/>
      <c r="B47" s="384"/>
      <c r="C47" s="381" t="s">
        <v>353</v>
      </c>
      <c r="D47" s="384"/>
      <c r="E47" s="382"/>
      <c r="F47" s="547">
        <v>255</v>
      </c>
      <c r="G47" s="547">
        <v>199</v>
      </c>
      <c r="H47" s="547">
        <v>265</v>
      </c>
      <c r="I47" s="547">
        <v>313</v>
      </c>
      <c r="J47" s="549">
        <v>228</v>
      </c>
      <c r="K47" s="548">
        <v>27</v>
      </c>
      <c r="L47" s="379">
        <v>11.842105263157896</v>
      </c>
    </row>
    <row r="48" spans="1:12" s="110" customFormat="1" ht="15" customHeight="1" x14ac:dyDescent="0.2">
      <c r="A48" s="380"/>
      <c r="B48" s="384"/>
      <c r="C48" s="365" t="s">
        <v>111</v>
      </c>
      <c r="D48" s="385"/>
      <c r="E48" s="386"/>
      <c r="F48" s="547">
        <v>87</v>
      </c>
      <c r="G48" s="547">
        <v>71</v>
      </c>
      <c r="H48" s="547">
        <v>94</v>
      </c>
      <c r="I48" s="547">
        <v>77</v>
      </c>
      <c r="J48" s="547">
        <v>93</v>
      </c>
      <c r="K48" s="548">
        <v>-6</v>
      </c>
      <c r="L48" s="379">
        <v>-6.4516129032258061</v>
      </c>
    </row>
    <row r="49" spans="1:12" s="110" customFormat="1" ht="15" customHeight="1" x14ac:dyDescent="0.2">
      <c r="A49" s="380"/>
      <c r="B49" s="384"/>
      <c r="C49" s="381" t="s">
        <v>353</v>
      </c>
      <c r="D49" s="384"/>
      <c r="E49" s="382"/>
      <c r="F49" s="547">
        <v>35</v>
      </c>
      <c r="G49" s="547">
        <v>31</v>
      </c>
      <c r="H49" s="547">
        <v>45</v>
      </c>
      <c r="I49" s="547">
        <v>26</v>
      </c>
      <c r="J49" s="547">
        <v>29</v>
      </c>
      <c r="K49" s="548">
        <v>6</v>
      </c>
      <c r="L49" s="379">
        <v>20.689655172413794</v>
      </c>
    </row>
    <row r="50" spans="1:12" s="110" customFormat="1" ht="15" customHeight="1" x14ac:dyDescent="0.2">
      <c r="A50" s="380"/>
      <c r="B50" s="383" t="s">
        <v>113</v>
      </c>
      <c r="C50" s="381" t="s">
        <v>181</v>
      </c>
      <c r="D50" s="384"/>
      <c r="E50" s="382"/>
      <c r="F50" s="547">
        <v>8891</v>
      </c>
      <c r="G50" s="547">
        <v>5355</v>
      </c>
      <c r="H50" s="547">
        <v>7849</v>
      </c>
      <c r="I50" s="547">
        <v>7933</v>
      </c>
      <c r="J50" s="549">
        <v>9512</v>
      </c>
      <c r="K50" s="548">
        <v>-621</v>
      </c>
      <c r="L50" s="379">
        <v>-6.5285954583683772</v>
      </c>
    </row>
    <row r="51" spans="1:12" s="110" customFormat="1" ht="15" customHeight="1" x14ac:dyDescent="0.2">
      <c r="A51" s="380"/>
      <c r="B51" s="384"/>
      <c r="C51" s="381" t="s">
        <v>353</v>
      </c>
      <c r="D51" s="384"/>
      <c r="E51" s="382"/>
      <c r="F51" s="547">
        <v>2249</v>
      </c>
      <c r="G51" s="547">
        <v>1507</v>
      </c>
      <c r="H51" s="547">
        <v>2856</v>
      </c>
      <c r="I51" s="547">
        <v>2625</v>
      </c>
      <c r="J51" s="547">
        <v>2533</v>
      </c>
      <c r="K51" s="548">
        <v>-284</v>
      </c>
      <c r="L51" s="379">
        <v>-11.212001579155151</v>
      </c>
    </row>
    <row r="52" spans="1:12" s="110" customFormat="1" ht="15" customHeight="1" x14ac:dyDescent="0.2">
      <c r="A52" s="380"/>
      <c r="B52" s="383"/>
      <c r="C52" s="381" t="s">
        <v>182</v>
      </c>
      <c r="D52" s="384"/>
      <c r="E52" s="382"/>
      <c r="F52" s="547">
        <v>2876</v>
      </c>
      <c r="G52" s="547">
        <v>2658</v>
      </c>
      <c r="H52" s="547">
        <v>3065</v>
      </c>
      <c r="I52" s="547">
        <v>2809</v>
      </c>
      <c r="J52" s="547">
        <v>2810</v>
      </c>
      <c r="K52" s="548">
        <v>66</v>
      </c>
      <c r="L52" s="379">
        <v>2.3487544483985765</v>
      </c>
    </row>
    <row r="53" spans="1:12" s="269" customFormat="1" ht="11.25" customHeight="1" x14ac:dyDescent="0.2">
      <c r="A53" s="380"/>
      <c r="B53" s="384"/>
      <c r="C53" s="381" t="s">
        <v>353</v>
      </c>
      <c r="D53" s="384"/>
      <c r="E53" s="382"/>
      <c r="F53" s="547">
        <v>988</v>
      </c>
      <c r="G53" s="547">
        <v>1042</v>
      </c>
      <c r="H53" s="547">
        <v>1401</v>
      </c>
      <c r="I53" s="547">
        <v>1146</v>
      </c>
      <c r="J53" s="549">
        <v>980</v>
      </c>
      <c r="K53" s="548">
        <v>8</v>
      </c>
      <c r="L53" s="379">
        <v>0.81632653061224492</v>
      </c>
    </row>
    <row r="54" spans="1:12" s="151" customFormat="1" ht="12.75" customHeight="1" x14ac:dyDescent="0.2">
      <c r="A54" s="380"/>
      <c r="B54" s="383" t="s">
        <v>113</v>
      </c>
      <c r="C54" s="383" t="s">
        <v>116</v>
      </c>
      <c r="D54" s="384"/>
      <c r="E54" s="382"/>
      <c r="F54" s="547">
        <v>8155</v>
      </c>
      <c r="G54" s="547">
        <v>5314</v>
      </c>
      <c r="H54" s="547">
        <v>7126</v>
      </c>
      <c r="I54" s="547">
        <v>6218</v>
      </c>
      <c r="J54" s="547">
        <v>8407</v>
      </c>
      <c r="K54" s="548">
        <v>-252</v>
      </c>
      <c r="L54" s="379">
        <v>-2.9975020815986677</v>
      </c>
    </row>
    <row r="55" spans="1:12" ht="11.25" x14ac:dyDescent="0.2">
      <c r="A55" s="380"/>
      <c r="B55" s="384"/>
      <c r="C55" s="381" t="s">
        <v>353</v>
      </c>
      <c r="D55" s="384"/>
      <c r="E55" s="382"/>
      <c r="F55" s="547">
        <v>1862</v>
      </c>
      <c r="G55" s="547">
        <v>1510</v>
      </c>
      <c r="H55" s="547">
        <v>2502</v>
      </c>
      <c r="I55" s="547">
        <v>1715</v>
      </c>
      <c r="J55" s="547">
        <v>1998</v>
      </c>
      <c r="K55" s="548">
        <v>-136</v>
      </c>
      <c r="L55" s="379">
        <v>-6.8068068068068071</v>
      </c>
    </row>
    <row r="56" spans="1:12" ht="14.25" customHeight="1" x14ac:dyDescent="0.2">
      <c r="A56" s="380"/>
      <c r="B56" s="384"/>
      <c r="C56" s="383" t="s">
        <v>117</v>
      </c>
      <c r="D56" s="384"/>
      <c r="E56" s="382"/>
      <c r="F56" s="547">
        <v>3608</v>
      </c>
      <c r="G56" s="547">
        <v>2696</v>
      </c>
      <c r="H56" s="547">
        <v>3780</v>
      </c>
      <c r="I56" s="547">
        <v>4514</v>
      </c>
      <c r="J56" s="547">
        <v>3906</v>
      </c>
      <c r="K56" s="548">
        <v>-298</v>
      </c>
      <c r="L56" s="379">
        <v>-7.6292882744495651</v>
      </c>
    </row>
    <row r="57" spans="1:12" ht="18.75" customHeight="1" x14ac:dyDescent="0.2">
      <c r="A57" s="387"/>
      <c r="B57" s="388"/>
      <c r="C57" s="389" t="s">
        <v>353</v>
      </c>
      <c r="D57" s="388"/>
      <c r="E57" s="390"/>
      <c r="F57" s="550">
        <v>1375</v>
      </c>
      <c r="G57" s="551">
        <v>1037</v>
      </c>
      <c r="H57" s="551">
        <v>1754</v>
      </c>
      <c r="I57" s="551">
        <v>2050</v>
      </c>
      <c r="J57" s="551">
        <v>1514</v>
      </c>
      <c r="K57" s="552">
        <f t="shared" ref="K57" si="0">IF(OR(F57=".",J57=".")=TRUE,".",IF(OR(F57="*",J57="*")=TRUE,"*",IF(AND(F57="-",J57="-")=TRUE,"-",IF(AND(ISNUMBER(J57),ISNUMBER(F57))=TRUE,IF(F57-J57=0,0,F57-J57),IF(ISNUMBER(F57)=TRUE,F57,-J57)))))</f>
        <v>-139</v>
      </c>
      <c r="L57" s="391">
        <f t="shared" ref="L57" si="1">IF(K57 =".",".",IF(K57 ="*","*",IF(K57="-","-",IF(K57=0,0,IF(OR(J57="-",J57=".",F57="-",F57=".")=TRUE,"X",IF(J57=0,"0,0",IF(ABS(K57*100/J57)&gt;250,".X",(K57*100/J57))))))))</f>
        <v>-9.180977542932629</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12031</v>
      </c>
      <c r="E11" s="114">
        <v>8427</v>
      </c>
      <c r="F11" s="114">
        <v>13872</v>
      </c>
      <c r="G11" s="114">
        <v>10889</v>
      </c>
      <c r="H11" s="140">
        <v>12561</v>
      </c>
      <c r="I11" s="115">
        <v>-530</v>
      </c>
      <c r="J11" s="116">
        <v>-4.2194092827004219</v>
      </c>
    </row>
    <row r="12" spans="1:15" s="110" customFormat="1" ht="24.95" customHeight="1" x14ac:dyDescent="0.2">
      <c r="A12" s="193" t="s">
        <v>132</v>
      </c>
      <c r="B12" s="194" t="s">
        <v>133</v>
      </c>
      <c r="C12" s="113">
        <v>2.2525143379602692</v>
      </c>
      <c r="D12" s="115">
        <v>271</v>
      </c>
      <c r="E12" s="114">
        <v>141</v>
      </c>
      <c r="F12" s="114">
        <v>645</v>
      </c>
      <c r="G12" s="114">
        <v>692</v>
      </c>
      <c r="H12" s="140">
        <v>264</v>
      </c>
      <c r="I12" s="115">
        <v>7</v>
      </c>
      <c r="J12" s="116">
        <v>2.6515151515151514</v>
      </c>
    </row>
    <row r="13" spans="1:15" s="110" customFormat="1" ht="24.95" customHeight="1" x14ac:dyDescent="0.2">
      <c r="A13" s="193" t="s">
        <v>134</v>
      </c>
      <c r="B13" s="199" t="s">
        <v>214</v>
      </c>
      <c r="C13" s="113">
        <v>1.6374366220596792</v>
      </c>
      <c r="D13" s="115">
        <v>197</v>
      </c>
      <c r="E13" s="114">
        <v>58</v>
      </c>
      <c r="F13" s="114">
        <v>84</v>
      </c>
      <c r="G13" s="114">
        <v>99</v>
      </c>
      <c r="H13" s="140">
        <v>166</v>
      </c>
      <c r="I13" s="115">
        <v>31</v>
      </c>
      <c r="J13" s="116">
        <v>18.674698795180724</v>
      </c>
    </row>
    <row r="14" spans="1:15" s="287" customFormat="1" ht="24.95" customHeight="1" x14ac:dyDescent="0.2">
      <c r="A14" s="193" t="s">
        <v>215</v>
      </c>
      <c r="B14" s="199" t="s">
        <v>137</v>
      </c>
      <c r="C14" s="113">
        <v>18.069985869836255</v>
      </c>
      <c r="D14" s="115">
        <v>2174</v>
      </c>
      <c r="E14" s="114">
        <v>1735</v>
      </c>
      <c r="F14" s="114">
        <v>2400</v>
      </c>
      <c r="G14" s="114">
        <v>1734</v>
      </c>
      <c r="H14" s="140">
        <v>2267</v>
      </c>
      <c r="I14" s="115">
        <v>-93</v>
      </c>
      <c r="J14" s="116">
        <v>-4.1023378914865463</v>
      </c>
      <c r="K14" s="110"/>
      <c r="L14" s="110"/>
      <c r="M14" s="110"/>
      <c r="N14" s="110"/>
      <c r="O14" s="110"/>
    </row>
    <row r="15" spans="1:15" s="110" customFormat="1" ht="24.95" customHeight="1" x14ac:dyDescent="0.2">
      <c r="A15" s="193" t="s">
        <v>216</v>
      </c>
      <c r="B15" s="199" t="s">
        <v>217</v>
      </c>
      <c r="C15" s="113">
        <v>5.3943978056686896</v>
      </c>
      <c r="D15" s="115">
        <v>649</v>
      </c>
      <c r="E15" s="114">
        <v>394</v>
      </c>
      <c r="F15" s="114">
        <v>602</v>
      </c>
      <c r="G15" s="114">
        <v>518</v>
      </c>
      <c r="H15" s="140">
        <v>681</v>
      </c>
      <c r="I15" s="115">
        <v>-32</v>
      </c>
      <c r="J15" s="116">
        <v>-4.6989720998531572</v>
      </c>
    </row>
    <row r="16" spans="1:15" s="287" customFormat="1" ht="24.95" customHeight="1" x14ac:dyDescent="0.2">
      <c r="A16" s="193" t="s">
        <v>218</v>
      </c>
      <c r="B16" s="199" t="s">
        <v>141</v>
      </c>
      <c r="C16" s="113">
        <v>8.9352506026099245</v>
      </c>
      <c r="D16" s="115">
        <v>1075</v>
      </c>
      <c r="E16" s="114">
        <v>633</v>
      </c>
      <c r="F16" s="114">
        <v>1212</v>
      </c>
      <c r="G16" s="114">
        <v>862</v>
      </c>
      <c r="H16" s="140">
        <v>1032</v>
      </c>
      <c r="I16" s="115">
        <v>43</v>
      </c>
      <c r="J16" s="116">
        <v>4.166666666666667</v>
      </c>
      <c r="K16" s="110"/>
      <c r="L16" s="110"/>
      <c r="M16" s="110"/>
      <c r="N16" s="110"/>
      <c r="O16" s="110"/>
    </row>
    <row r="17" spans="1:15" s="110" customFormat="1" ht="24.95" customHeight="1" x14ac:dyDescent="0.2">
      <c r="A17" s="193" t="s">
        <v>142</v>
      </c>
      <c r="B17" s="199" t="s">
        <v>220</v>
      </c>
      <c r="C17" s="113">
        <v>3.7403374615576426</v>
      </c>
      <c r="D17" s="115">
        <v>450</v>
      </c>
      <c r="E17" s="114">
        <v>708</v>
      </c>
      <c r="F17" s="114">
        <v>586</v>
      </c>
      <c r="G17" s="114">
        <v>354</v>
      </c>
      <c r="H17" s="140">
        <v>554</v>
      </c>
      <c r="I17" s="115">
        <v>-104</v>
      </c>
      <c r="J17" s="116">
        <v>-18.772563176895307</v>
      </c>
    </row>
    <row r="18" spans="1:15" s="287" customFormat="1" ht="24.95" customHeight="1" x14ac:dyDescent="0.2">
      <c r="A18" s="201" t="s">
        <v>144</v>
      </c>
      <c r="B18" s="202" t="s">
        <v>145</v>
      </c>
      <c r="C18" s="113">
        <v>20.455489984207464</v>
      </c>
      <c r="D18" s="115">
        <v>2461</v>
      </c>
      <c r="E18" s="114">
        <v>637</v>
      </c>
      <c r="F18" s="114">
        <v>1493</v>
      </c>
      <c r="G18" s="114">
        <v>1571</v>
      </c>
      <c r="H18" s="140">
        <v>2710</v>
      </c>
      <c r="I18" s="115">
        <v>-249</v>
      </c>
      <c r="J18" s="116">
        <v>-9.1881918819188186</v>
      </c>
      <c r="K18" s="110"/>
      <c r="L18" s="110"/>
      <c r="M18" s="110"/>
      <c r="N18" s="110"/>
      <c r="O18" s="110"/>
    </row>
    <row r="19" spans="1:15" s="110" customFormat="1" ht="24.95" customHeight="1" x14ac:dyDescent="0.2">
      <c r="A19" s="193" t="s">
        <v>146</v>
      </c>
      <c r="B19" s="199" t="s">
        <v>147</v>
      </c>
      <c r="C19" s="113">
        <v>12.359737345191588</v>
      </c>
      <c r="D19" s="115">
        <v>1487</v>
      </c>
      <c r="E19" s="114">
        <v>1132</v>
      </c>
      <c r="F19" s="114">
        <v>1826</v>
      </c>
      <c r="G19" s="114">
        <v>1089</v>
      </c>
      <c r="H19" s="140">
        <v>1344</v>
      </c>
      <c r="I19" s="115">
        <v>143</v>
      </c>
      <c r="J19" s="116">
        <v>10.639880952380953</v>
      </c>
    </row>
    <row r="20" spans="1:15" s="287" customFormat="1" ht="24.95" customHeight="1" x14ac:dyDescent="0.2">
      <c r="A20" s="193" t="s">
        <v>148</v>
      </c>
      <c r="B20" s="199" t="s">
        <v>149</v>
      </c>
      <c r="C20" s="113">
        <v>5.9512924943894934</v>
      </c>
      <c r="D20" s="115">
        <v>716</v>
      </c>
      <c r="E20" s="114">
        <v>479</v>
      </c>
      <c r="F20" s="114">
        <v>695</v>
      </c>
      <c r="G20" s="114">
        <v>649</v>
      </c>
      <c r="H20" s="140">
        <v>707</v>
      </c>
      <c r="I20" s="115">
        <v>9</v>
      </c>
      <c r="J20" s="116">
        <v>1.272984441301273</v>
      </c>
      <c r="K20" s="110"/>
      <c r="L20" s="110"/>
      <c r="M20" s="110"/>
      <c r="N20" s="110"/>
      <c r="O20" s="110"/>
    </row>
    <row r="21" spans="1:15" s="110" customFormat="1" ht="24.95" customHeight="1" x14ac:dyDescent="0.2">
      <c r="A21" s="201" t="s">
        <v>150</v>
      </c>
      <c r="B21" s="202" t="s">
        <v>151</v>
      </c>
      <c r="C21" s="113">
        <v>5.6021943313107805</v>
      </c>
      <c r="D21" s="115">
        <v>674</v>
      </c>
      <c r="E21" s="114">
        <v>857</v>
      </c>
      <c r="F21" s="114">
        <v>994</v>
      </c>
      <c r="G21" s="114">
        <v>850</v>
      </c>
      <c r="H21" s="140">
        <v>721</v>
      </c>
      <c r="I21" s="115">
        <v>-47</v>
      </c>
      <c r="J21" s="116">
        <v>-6.5187239944521496</v>
      </c>
    </row>
    <row r="22" spans="1:15" s="110" customFormat="1" ht="24.95" customHeight="1" x14ac:dyDescent="0.2">
      <c r="A22" s="201" t="s">
        <v>152</v>
      </c>
      <c r="B22" s="199" t="s">
        <v>153</v>
      </c>
      <c r="C22" s="113">
        <v>1.4961349846230572</v>
      </c>
      <c r="D22" s="115">
        <v>180</v>
      </c>
      <c r="E22" s="114">
        <v>103</v>
      </c>
      <c r="F22" s="114">
        <v>184</v>
      </c>
      <c r="G22" s="114">
        <v>124</v>
      </c>
      <c r="H22" s="140">
        <v>153</v>
      </c>
      <c r="I22" s="115">
        <v>27</v>
      </c>
      <c r="J22" s="116">
        <v>17.647058823529413</v>
      </c>
    </row>
    <row r="23" spans="1:15" s="110" customFormat="1" ht="24.95" customHeight="1" x14ac:dyDescent="0.2">
      <c r="A23" s="193" t="s">
        <v>154</v>
      </c>
      <c r="B23" s="199" t="s">
        <v>155</v>
      </c>
      <c r="C23" s="113">
        <v>0.94755215692793615</v>
      </c>
      <c r="D23" s="115">
        <v>114</v>
      </c>
      <c r="E23" s="114">
        <v>86</v>
      </c>
      <c r="F23" s="114">
        <v>142</v>
      </c>
      <c r="G23" s="114">
        <v>65</v>
      </c>
      <c r="H23" s="140">
        <v>112</v>
      </c>
      <c r="I23" s="115">
        <v>2</v>
      </c>
      <c r="J23" s="116">
        <v>1.7857142857142858</v>
      </c>
    </row>
    <row r="24" spans="1:15" s="110" customFormat="1" ht="24.95" customHeight="1" x14ac:dyDescent="0.2">
      <c r="A24" s="193" t="s">
        <v>156</v>
      </c>
      <c r="B24" s="199" t="s">
        <v>221</v>
      </c>
      <c r="C24" s="113">
        <v>3.6156595461723882</v>
      </c>
      <c r="D24" s="115">
        <v>435</v>
      </c>
      <c r="E24" s="114">
        <v>290</v>
      </c>
      <c r="F24" s="114">
        <v>517</v>
      </c>
      <c r="G24" s="114">
        <v>358</v>
      </c>
      <c r="H24" s="140">
        <v>460</v>
      </c>
      <c r="I24" s="115">
        <v>-25</v>
      </c>
      <c r="J24" s="116">
        <v>-5.4347826086956523</v>
      </c>
    </row>
    <row r="25" spans="1:15" s="110" customFormat="1" ht="24.95" customHeight="1" x14ac:dyDescent="0.2">
      <c r="A25" s="193" t="s">
        <v>222</v>
      </c>
      <c r="B25" s="204" t="s">
        <v>159</v>
      </c>
      <c r="C25" s="113">
        <v>4.5715235641260081</v>
      </c>
      <c r="D25" s="115">
        <v>550</v>
      </c>
      <c r="E25" s="114">
        <v>455</v>
      </c>
      <c r="F25" s="114">
        <v>606</v>
      </c>
      <c r="G25" s="114">
        <v>795</v>
      </c>
      <c r="H25" s="140">
        <v>639</v>
      </c>
      <c r="I25" s="115">
        <v>-89</v>
      </c>
      <c r="J25" s="116">
        <v>-13.928012519561815</v>
      </c>
    </row>
    <row r="26" spans="1:15" s="110" customFormat="1" ht="24.95" customHeight="1" x14ac:dyDescent="0.2">
      <c r="A26" s="201">
        <v>782.78300000000002</v>
      </c>
      <c r="B26" s="203" t="s">
        <v>160</v>
      </c>
      <c r="C26" s="113">
        <v>7.5721053943978056</v>
      </c>
      <c r="D26" s="115">
        <v>911</v>
      </c>
      <c r="E26" s="114">
        <v>758</v>
      </c>
      <c r="F26" s="114">
        <v>1160</v>
      </c>
      <c r="G26" s="114">
        <v>1372</v>
      </c>
      <c r="H26" s="140">
        <v>1167</v>
      </c>
      <c r="I26" s="115">
        <v>-256</v>
      </c>
      <c r="J26" s="116">
        <v>-21.936589545844043</v>
      </c>
    </row>
    <row r="27" spans="1:15" s="110" customFormat="1" ht="24.95" customHeight="1" x14ac:dyDescent="0.2">
      <c r="A27" s="193" t="s">
        <v>161</v>
      </c>
      <c r="B27" s="199" t="s">
        <v>162</v>
      </c>
      <c r="C27" s="113">
        <v>2.1278364225750144</v>
      </c>
      <c r="D27" s="115">
        <v>256</v>
      </c>
      <c r="E27" s="114">
        <v>138</v>
      </c>
      <c r="F27" s="114">
        <v>398</v>
      </c>
      <c r="G27" s="114">
        <v>217</v>
      </c>
      <c r="H27" s="140">
        <v>209</v>
      </c>
      <c r="I27" s="115">
        <v>47</v>
      </c>
      <c r="J27" s="116">
        <v>22.488038277511961</v>
      </c>
    </row>
    <row r="28" spans="1:15" s="110" customFormat="1" ht="24.95" customHeight="1" x14ac:dyDescent="0.2">
      <c r="A28" s="193" t="s">
        <v>163</v>
      </c>
      <c r="B28" s="199" t="s">
        <v>164</v>
      </c>
      <c r="C28" s="113">
        <v>1.7787382594963013</v>
      </c>
      <c r="D28" s="115">
        <v>214</v>
      </c>
      <c r="E28" s="114">
        <v>172</v>
      </c>
      <c r="F28" s="114">
        <v>480</v>
      </c>
      <c r="G28" s="114">
        <v>116</v>
      </c>
      <c r="H28" s="140">
        <v>200</v>
      </c>
      <c r="I28" s="115">
        <v>14</v>
      </c>
      <c r="J28" s="116">
        <v>7</v>
      </c>
    </row>
    <row r="29" spans="1:15" s="110" customFormat="1" ht="24.95" customHeight="1" x14ac:dyDescent="0.2">
      <c r="A29" s="193">
        <v>86</v>
      </c>
      <c r="B29" s="199" t="s">
        <v>165</v>
      </c>
      <c r="C29" s="113">
        <v>4.7710082287424154</v>
      </c>
      <c r="D29" s="115">
        <v>574</v>
      </c>
      <c r="E29" s="114">
        <v>656</v>
      </c>
      <c r="F29" s="114">
        <v>900</v>
      </c>
      <c r="G29" s="114">
        <v>449</v>
      </c>
      <c r="H29" s="140">
        <v>619</v>
      </c>
      <c r="I29" s="115">
        <v>-45</v>
      </c>
      <c r="J29" s="116">
        <v>-7.2697899838449107</v>
      </c>
    </row>
    <row r="30" spans="1:15" s="110" customFormat="1" ht="24.95" customHeight="1" x14ac:dyDescent="0.2">
      <c r="A30" s="193">
        <v>87.88</v>
      </c>
      <c r="B30" s="204" t="s">
        <v>166</v>
      </c>
      <c r="C30" s="113">
        <v>4.9289335882304046</v>
      </c>
      <c r="D30" s="115">
        <v>593</v>
      </c>
      <c r="E30" s="114">
        <v>523</v>
      </c>
      <c r="F30" s="114">
        <v>1024</v>
      </c>
      <c r="G30" s="114">
        <v>472</v>
      </c>
      <c r="H30" s="140">
        <v>592</v>
      </c>
      <c r="I30" s="115">
        <v>1</v>
      </c>
      <c r="J30" s="116">
        <v>0.16891891891891891</v>
      </c>
    </row>
    <row r="31" spans="1:15" s="110" customFormat="1" ht="24.95" customHeight="1" x14ac:dyDescent="0.2">
      <c r="A31" s="193" t="s">
        <v>167</v>
      </c>
      <c r="B31" s="199" t="s">
        <v>168</v>
      </c>
      <c r="C31" s="113">
        <v>1.8618568697531377</v>
      </c>
      <c r="D31" s="115">
        <v>224</v>
      </c>
      <c r="E31" s="114">
        <v>207</v>
      </c>
      <c r="F31" s="114">
        <v>323</v>
      </c>
      <c r="G31" s="114">
        <v>236</v>
      </c>
      <c r="H31" s="140">
        <v>231</v>
      </c>
      <c r="I31" s="115">
        <v>-7</v>
      </c>
      <c r="J31" s="116">
        <v>-3.0303030303030303</v>
      </c>
    </row>
    <row r="32" spans="1:15" s="110" customFormat="1" ht="24.95" customHeight="1" x14ac:dyDescent="0.2">
      <c r="A32" s="193"/>
      <c r="B32" s="204" t="s">
        <v>169</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2.2525143379602692</v>
      </c>
      <c r="D34" s="115">
        <v>271</v>
      </c>
      <c r="E34" s="114">
        <v>141</v>
      </c>
      <c r="F34" s="114">
        <v>645</v>
      </c>
      <c r="G34" s="114">
        <v>692</v>
      </c>
      <c r="H34" s="140">
        <v>264</v>
      </c>
      <c r="I34" s="115">
        <v>7</v>
      </c>
      <c r="J34" s="116">
        <v>2.6515151515151514</v>
      </c>
    </row>
    <row r="35" spans="1:10" s="110" customFormat="1" ht="24.95" customHeight="1" x14ac:dyDescent="0.2">
      <c r="A35" s="292" t="s">
        <v>171</v>
      </c>
      <c r="B35" s="293" t="s">
        <v>172</v>
      </c>
      <c r="C35" s="113">
        <v>40.162912476103401</v>
      </c>
      <c r="D35" s="115">
        <v>4832</v>
      </c>
      <c r="E35" s="114">
        <v>2430</v>
      </c>
      <c r="F35" s="114">
        <v>3977</v>
      </c>
      <c r="G35" s="114">
        <v>3404</v>
      </c>
      <c r="H35" s="140">
        <v>5143</v>
      </c>
      <c r="I35" s="115">
        <v>-311</v>
      </c>
      <c r="J35" s="116">
        <v>-6.0470542484930974</v>
      </c>
    </row>
    <row r="36" spans="1:10" s="110" customFormat="1" ht="24.95" customHeight="1" x14ac:dyDescent="0.2">
      <c r="A36" s="294" t="s">
        <v>173</v>
      </c>
      <c r="B36" s="295" t="s">
        <v>174</v>
      </c>
      <c r="C36" s="125">
        <v>57.584573185936328</v>
      </c>
      <c r="D36" s="143">
        <v>6928</v>
      </c>
      <c r="E36" s="144">
        <v>5856</v>
      </c>
      <c r="F36" s="144">
        <v>9249</v>
      </c>
      <c r="G36" s="144">
        <v>6792</v>
      </c>
      <c r="H36" s="145">
        <v>7154</v>
      </c>
      <c r="I36" s="143">
        <v>-226</v>
      </c>
      <c r="J36" s="146">
        <v>-3.1590718479172493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12031</v>
      </c>
      <c r="F11" s="264">
        <v>8427</v>
      </c>
      <c r="G11" s="264">
        <v>13872</v>
      </c>
      <c r="H11" s="264">
        <v>10889</v>
      </c>
      <c r="I11" s="265">
        <v>12561</v>
      </c>
      <c r="J11" s="263">
        <v>-530</v>
      </c>
      <c r="K11" s="266">
        <v>-4.2194092827004219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29.473859197074226</v>
      </c>
      <c r="E13" s="115">
        <v>3546</v>
      </c>
      <c r="F13" s="114">
        <v>2824</v>
      </c>
      <c r="G13" s="114">
        <v>4170</v>
      </c>
      <c r="H13" s="114">
        <v>4282</v>
      </c>
      <c r="I13" s="140">
        <v>3878</v>
      </c>
      <c r="J13" s="115">
        <v>-332</v>
      </c>
      <c r="K13" s="116">
        <v>-8.561113976276431</v>
      </c>
    </row>
    <row r="14" spans="1:15" ht="15.95" customHeight="1" x14ac:dyDescent="0.2">
      <c r="A14" s="306" t="s">
        <v>230</v>
      </c>
      <c r="B14" s="307"/>
      <c r="C14" s="308"/>
      <c r="D14" s="113">
        <v>58.673426980300889</v>
      </c>
      <c r="E14" s="115">
        <v>7059</v>
      </c>
      <c r="F14" s="114">
        <v>4512</v>
      </c>
      <c r="G14" s="114">
        <v>8185</v>
      </c>
      <c r="H14" s="114">
        <v>5517</v>
      </c>
      <c r="I14" s="140">
        <v>7233</v>
      </c>
      <c r="J14" s="115">
        <v>-174</v>
      </c>
      <c r="K14" s="116">
        <v>-2.4056408129406885</v>
      </c>
    </row>
    <row r="15" spans="1:15" ht="15.95" customHeight="1" x14ac:dyDescent="0.2">
      <c r="A15" s="306" t="s">
        <v>231</v>
      </c>
      <c r="B15" s="307"/>
      <c r="C15" s="308"/>
      <c r="D15" s="113">
        <v>6.3253262405452579</v>
      </c>
      <c r="E15" s="115">
        <v>761</v>
      </c>
      <c r="F15" s="114">
        <v>578</v>
      </c>
      <c r="G15" s="114">
        <v>753</v>
      </c>
      <c r="H15" s="114">
        <v>606</v>
      </c>
      <c r="I15" s="140">
        <v>782</v>
      </c>
      <c r="J15" s="115">
        <v>-21</v>
      </c>
      <c r="K15" s="116">
        <v>-2.6854219948849103</v>
      </c>
    </row>
    <row r="16" spans="1:15" ht="15.95" customHeight="1" x14ac:dyDescent="0.2">
      <c r="A16" s="306" t="s">
        <v>232</v>
      </c>
      <c r="B16" s="307"/>
      <c r="C16" s="308"/>
      <c r="D16" s="113">
        <v>5.369462222591638</v>
      </c>
      <c r="E16" s="115">
        <v>646</v>
      </c>
      <c r="F16" s="114">
        <v>500</v>
      </c>
      <c r="G16" s="114">
        <v>706</v>
      </c>
      <c r="H16" s="114">
        <v>476</v>
      </c>
      <c r="I16" s="140">
        <v>649</v>
      </c>
      <c r="J16" s="115">
        <v>-3</v>
      </c>
      <c r="K16" s="116">
        <v>-0.46224961479198767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2.4436871415509933</v>
      </c>
      <c r="E18" s="115">
        <v>294</v>
      </c>
      <c r="F18" s="114">
        <v>160</v>
      </c>
      <c r="G18" s="114">
        <v>657</v>
      </c>
      <c r="H18" s="114">
        <v>714</v>
      </c>
      <c r="I18" s="140">
        <v>264</v>
      </c>
      <c r="J18" s="115">
        <v>30</v>
      </c>
      <c r="K18" s="116">
        <v>11.363636363636363</v>
      </c>
    </row>
    <row r="19" spans="1:11" ht="14.1" customHeight="1" x14ac:dyDescent="0.2">
      <c r="A19" s="306" t="s">
        <v>235</v>
      </c>
      <c r="B19" s="307" t="s">
        <v>236</v>
      </c>
      <c r="C19" s="308"/>
      <c r="D19" s="113">
        <v>1.9283517579586069</v>
      </c>
      <c r="E19" s="115">
        <v>232</v>
      </c>
      <c r="F19" s="114">
        <v>137</v>
      </c>
      <c r="G19" s="114">
        <v>618</v>
      </c>
      <c r="H19" s="114">
        <v>660</v>
      </c>
      <c r="I19" s="140">
        <v>216</v>
      </c>
      <c r="J19" s="115">
        <v>16</v>
      </c>
      <c r="K19" s="116">
        <v>7.4074074074074074</v>
      </c>
    </row>
    <row r="20" spans="1:11" ht="14.1" customHeight="1" x14ac:dyDescent="0.2">
      <c r="A20" s="306">
        <v>12</v>
      </c>
      <c r="B20" s="307" t="s">
        <v>237</v>
      </c>
      <c r="C20" s="308"/>
      <c r="D20" s="113">
        <v>1.4462638184689551</v>
      </c>
      <c r="E20" s="115">
        <v>174</v>
      </c>
      <c r="F20" s="114">
        <v>42</v>
      </c>
      <c r="G20" s="114">
        <v>103</v>
      </c>
      <c r="H20" s="114">
        <v>115</v>
      </c>
      <c r="I20" s="140">
        <v>197</v>
      </c>
      <c r="J20" s="115">
        <v>-23</v>
      </c>
      <c r="K20" s="116">
        <v>-11.6751269035533</v>
      </c>
    </row>
    <row r="21" spans="1:11" ht="14.1" customHeight="1" x14ac:dyDescent="0.2">
      <c r="A21" s="306">
        <v>21</v>
      </c>
      <c r="B21" s="307" t="s">
        <v>238</v>
      </c>
      <c r="C21" s="308"/>
      <c r="D21" s="113">
        <v>0.62338957692627384</v>
      </c>
      <c r="E21" s="115">
        <v>75</v>
      </c>
      <c r="F21" s="114">
        <v>53</v>
      </c>
      <c r="G21" s="114">
        <v>108</v>
      </c>
      <c r="H21" s="114">
        <v>95</v>
      </c>
      <c r="I21" s="140">
        <v>109</v>
      </c>
      <c r="J21" s="115">
        <v>-34</v>
      </c>
      <c r="K21" s="116">
        <v>-31.192660550458715</v>
      </c>
    </row>
    <row r="22" spans="1:11" ht="14.1" customHeight="1" x14ac:dyDescent="0.2">
      <c r="A22" s="306">
        <v>22</v>
      </c>
      <c r="B22" s="307" t="s">
        <v>239</v>
      </c>
      <c r="C22" s="308"/>
      <c r="D22" s="113">
        <v>3.5741002410439697</v>
      </c>
      <c r="E22" s="115">
        <v>430</v>
      </c>
      <c r="F22" s="114">
        <v>217</v>
      </c>
      <c r="G22" s="114">
        <v>436</v>
      </c>
      <c r="H22" s="114">
        <v>481</v>
      </c>
      <c r="I22" s="140">
        <v>479</v>
      </c>
      <c r="J22" s="115">
        <v>-49</v>
      </c>
      <c r="K22" s="116">
        <v>-10.22964509394572</v>
      </c>
    </row>
    <row r="23" spans="1:11" ht="14.1" customHeight="1" x14ac:dyDescent="0.2">
      <c r="A23" s="306">
        <v>23</v>
      </c>
      <c r="B23" s="307" t="s">
        <v>240</v>
      </c>
      <c r="C23" s="308"/>
      <c r="D23" s="113">
        <v>0.24104396974482586</v>
      </c>
      <c r="E23" s="115">
        <v>29</v>
      </c>
      <c r="F23" s="114">
        <v>315</v>
      </c>
      <c r="G23" s="114">
        <v>90</v>
      </c>
      <c r="H23" s="114">
        <v>45</v>
      </c>
      <c r="I23" s="140">
        <v>78</v>
      </c>
      <c r="J23" s="115">
        <v>-49</v>
      </c>
      <c r="K23" s="116">
        <v>-62.820512820512818</v>
      </c>
    </row>
    <row r="24" spans="1:11" ht="14.1" customHeight="1" x14ac:dyDescent="0.2">
      <c r="A24" s="306">
        <v>24</v>
      </c>
      <c r="B24" s="307" t="s">
        <v>241</v>
      </c>
      <c r="C24" s="308"/>
      <c r="D24" s="113">
        <v>4.3969744825866508</v>
      </c>
      <c r="E24" s="115">
        <v>529</v>
      </c>
      <c r="F24" s="114">
        <v>396</v>
      </c>
      <c r="G24" s="114">
        <v>594</v>
      </c>
      <c r="H24" s="114">
        <v>678</v>
      </c>
      <c r="I24" s="140">
        <v>652</v>
      </c>
      <c r="J24" s="115">
        <v>-123</v>
      </c>
      <c r="K24" s="116">
        <v>-18.865030674846626</v>
      </c>
    </row>
    <row r="25" spans="1:11" ht="14.1" customHeight="1" x14ac:dyDescent="0.2">
      <c r="A25" s="306">
        <v>25</v>
      </c>
      <c r="B25" s="307" t="s">
        <v>242</v>
      </c>
      <c r="C25" s="308"/>
      <c r="D25" s="113">
        <v>5.6271299143878313</v>
      </c>
      <c r="E25" s="115">
        <v>677</v>
      </c>
      <c r="F25" s="114">
        <v>385</v>
      </c>
      <c r="G25" s="114">
        <v>880</v>
      </c>
      <c r="H25" s="114">
        <v>573</v>
      </c>
      <c r="I25" s="140">
        <v>757</v>
      </c>
      <c r="J25" s="115">
        <v>-80</v>
      </c>
      <c r="K25" s="116">
        <v>-10.568031704095112</v>
      </c>
    </row>
    <row r="26" spans="1:11" ht="14.1" customHeight="1" x14ac:dyDescent="0.2">
      <c r="A26" s="306">
        <v>26</v>
      </c>
      <c r="B26" s="307" t="s">
        <v>243</v>
      </c>
      <c r="C26" s="308"/>
      <c r="D26" s="113">
        <v>2.643171806167401</v>
      </c>
      <c r="E26" s="115">
        <v>318</v>
      </c>
      <c r="F26" s="114">
        <v>142</v>
      </c>
      <c r="G26" s="114">
        <v>451</v>
      </c>
      <c r="H26" s="114">
        <v>245</v>
      </c>
      <c r="I26" s="140">
        <v>324</v>
      </c>
      <c r="J26" s="115">
        <v>-6</v>
      </c>
      <c r="K26" s="116">
        <v>-1.8518518518518519</v>
      </c>
    </row>
    <row r="27" spans="1:11" ht="14.1" customHeight="1" x14ac:dyDescent="0.2">
      <c r="A27" s="306">
        <v>27</v>
      </c>
      <c r="B27" s="307" t="s">
        <v>244</v>
      </c>
      <c r="C27" s="308"/>
      <c r="D27" s="113">
        <v>2.6597955282187682</v>
      </c>
      <c r="E27" s="115">
        <v>320</v>
      </c>
      <c r="F27" s="114">
        <v>206</v>
      </c>
      <c r="G27" s="114">
        <v>319</v>
      </c>
      <c r="H27" s="114">
        <v>222</v>
      </c>
      <c r="I27" s="140">
        <v>272</v>
      </c>
      <c r="J27" s="115">
        <v>48</v>
      </c>
      <c r="K27" s="116">
        <v>17.647058823529413</v>
      </c>
    </row>
    <row r="28" spans="1:11" ht="14.1" customHeight="1" x14ac:dyDescent="0.2">
      <c r="A28" s="306">
        <v>28</v>
      </c>
      <c r="B28" s="307" t="s">
        <v>245</v>
      </c>
      <c r="C28" s="308"/>
      <c r="D28" s="113">
        <v>0.24104396974482586</v>
      </c>
      <c r="E28" s="115">
        <v>29</v>
      </c>
      <c r="F28" s="114">
        <v>22</v>
      </c>
      <c r="G28" s="114">
        <v>48</v>
      </c>
      <c r="H28" s="114">
        <v>57</v>
      </c>
      <c r="I28" s="140">
        <v>24</v>
      </c>
      <c r="J28" s="115">
        <v>5</v>
      </c>
      <c r="K28" s="116">
        <v>20.833333333333332</v>
      </c>
    </row>
    <row r="29" spans="1:11" ht="14.1" customHeight="1" x14ac:dyDescent="0.2">
      <c r="A29" s="306">
        <v>29</v>
      </c>
      <c r="B29" s="307" t="s">
        <v>246</v>
      </c>
      <c r="C29" s="308"/>
      <c r="D29" s="113">
        <v>3.4577341866843985</v>
      </c>
      <c r="E29" s="115">
        <v>416</v>
      </c>
      <c r="F29" s="114">
        <v>420</v>
      </c>
      <c r="G29" s="114">
        <v>544</v>
      </c>
      <c r="H29" s="114">
        <v>524</v>
      </c>
      <c r="I29" s="140">
        <v>472</v>
      </c>
      <c r="J29" s="115">
        <v>-56</v>
      </c>
      <c r="K29" s="116">
        <v>-11.864406779661017</v>
      </c>
    </row>
    <row r="30" spans="1:11" ht="14.1" customHeight="1" x14ac:dyDescent="0.2">
      <c r="A30" s="306" t="s">
        <v>247</v>
      </c>
      <c r="B30" s="307" t="s">
        <v>248</v>
      </c>
      <c r="C30" s="308"/>
      <c r="D30" s="113">
        <v>1.4130163743662205</v>
      </c>
      <c r="E30" s="115">
        <v>170</v>
      </c>
      <c r="F30" s="114" t="s">
        <v>514</v>
      </c>
      <c r="G30" s="114">
        <v>184</v>
      </c>
      <c r="H30" s="114">
        <v>210</v>
      </c>
      <c r="I30" s="140">
        <v>200</v>
      </c>
      <c r="J30" s="115">
        <v>-30</v>
      </c>
      <c r="K30" s="116">
        <v>-15</v>
      </c>
    </row>
    <row r="31" spans="1:11" ht="14.1" customHeight="1" x14ac:dyDescent="0.2">
      <c r="A31" s="306" t="s">
        <v>249</v>
      </c>
      <c r="B31" s="307" t="s">
        <v>250</v>
      </c>
      <c r="C31" s="308"/>
      <c r="D31" s="113">
        <v>1.9782229241127087</v>
      </c>
      <c r="E31" s="115">
        <v>238</v>
      </c>
      <c r="F31" s="114">
        <v>320</v>
      </c>
      <c r="G31" s="114">
        <v>347</v>
      </c>
      <c r="H31" s="114">
        <v>311</v>
      </c>
      <c r="I31" s="140">
        <v>266</v>
      </c>
      <c r="J31" s="115">
        <v>-28</v>
      </c>
      <c r="K31" s="116">
        <v>-10.526315789473685</v>
      </c>
    </row>
    <row r="32" spans="1:11" ht="14.1" customHeight="1" x14ac:dyDescent="0.2">
      <c r="A32" s="306">
        <v>31</v>
      </c>
      <c r="B32" s="307" t="s">
        <v>251</v>
      </c>
      <c r="C32" s="308"/>
      <c r="D32" s="113">
        <v>0.53195910564375359</v>
      </c>
      <c r="E32" s="115">
        <v>64</v>
      </c>
      <c r="F32" s="114">
        <v>25</v>
      </c>
      <c r="G32" s="114">
        <v>47</v>
      </c>
      <c r="H32" s="114">
        <v>43</v>
      </c>
      <c r="I32" s="140">
        <v>87</v>
      </c>
      <c r="J32" s="115">
        <v>-23</v>
      </c>
      <c r="K32" s="116">
        <v>-26.436781609195403</v>
      </c>
    </row>
    <row r="33" spans="1:11" ht="14.1" customHeight="1" x14ac:dyDescent="0.2">
      <c r="A33" s="306">
        <v>32</v>
      </c>
      <c r="B33" s="307" t="s">
        <v>252</v>
      </c>
      <c r="C33" s="308"/>
      <c r="D33" s="113">
        <v>9.2427894605602194</v>
      </c>
      <c r="E33" s="115">
        <v>1112</v>
      </c>
      <c r="F33" s="114">
        <v>187</v>
      </c>
      <c r="G33" s="114">
        <v>409</v>
      </c>
      <c r="H33" s="114">
        <v>646</v>
      </c>
      <c r="I33" s="140">
        <v>1271</v>
      </c>
      <c r="J33" s="115">
        <v>-159</v>
      </c>
      <c r="K33" s="116">
        <v>-12.509834775767112</v>
      </c>
    </row>
    <row r="34" spans="1:11" ht="14.1" customHeight="1" x14ac:dyDescent="0.2">
      <c r="A34" s="306">
        <v>33</v>
      </c>
      <c r="B34" s="307" t="s">
        <v>253</v>
      </c>
      <c r="C34" s="308"/>
      <c r="D34" s="113">
        <v>4.5465879810489565</v>
      </c>
      <c r="E34" s="115">
        <v>547</v>
      </c>
      <c r="F34" s="114">
        <v>141</v>
      </c>
      <c r="G34" s="114">
        <v>314</v>
      </c>
      <c r="H34" s="114">
        <v>355</v>
      </c>
      <c r="I34" s="140">
        <v>579</v>
      </c>
      <c r="J34" s="115">
        <v>-32</v>
      </c>
      <c r="K34" s="116">
        <v>-5.5267702936096716</v>
      </c>
    </row>
    <row r="35" spans="1:11" ht="14.1" customHeight="1" x14ac:dyDescent="0.2">
      <c r="A35" s="306">
        <v>34</v>
      </c>
      <c r="B35" s="307" t="s">
        <v>254</v>
      </c>
      <c r="C35" s="308"/>
      <c r="D35" s="113">
        <v>3.0172055523231651</v>
      </c>
      <c r="E35" s="115">
        <v>363</v>
      </c>
      <c r="F35" s="114">
        <v>193</v>
      </c>
      <c r="G35" s="114">
        <v>357</v>
      </c>
      <c r="H35" s="114">
        <v>251</v>
      </c>
      <c r="I35" s="140">
        <v>323</v>
      </c>
      <c r="J35" s="115">
        <v>40</v>
      </c>
      <c r="K35" s="116">
        <v>12.383900928792571</v>
      </c>
    </row>
    <row r="36" spans="1:11" ht="14.1" customHeight="1" x14ac:dyDescent="0.2">
      <c r="A36" s="306">
        <v>41</v>
      </c>
      <c r="B36" s="307" t="s">
        <v>255</v>
      </c>
      <c r="C36" s="308"/>
      <c r="D36" s="113">
        <v>0.20779652564209125</v>
      </c>
      <c r="E36" s="115">
        <v>25</v>
      </c>
      <c r="F36" s="114">
        <v>21</v>
      </c>
      <c r="G36" s="114">
        <v>47</v>
      </c>
      <c r="H36" s="114">
        <v>25</v>
      </c>
      <c r="I36" s="140">
        <v>35</v>
      </c>
      <c r="J36" s="115">
        <v>-10</v>
      </c>
      <c r="K36" s="116">
        <v>-28.571428571428573</v>
      </c>
    </row>
    <row r="37" spans="1:11" ht="14.1" customHeight="1" x14ac:dyDescent="0.2">
      <c r="A37" s="306">
        <v>42</v>
      </c>
      <c r="B37" s="307" t="s">
        <v>256</v>
      </c>
      <c r="C37" s="308"/>
      <c r="D37" s="113">
        <v>9.1430471282520159E-2</v>
      </c>
      <c r="E37" s="115">
        <v>11</v>
      </c>
      <c r="F37" s="114">
        <v>19</v>
      </c>
      <c r="G37" s="114">
        <v>24</v>
      </c>
      <c r="H37" s="114">
        <v>16</v>
      </c>
      <c r="I37" s="140">
        <v>14</v>
      </c>
      <c r="J37" s="115">
        <v>-3</v>
      </c>
      <c r="K37" s="116">
        <v>-21.428571428571427</v>
      </c>
    </row>
    <row r="38" spans="1:11" ht="14.1" customHeight="1" x14ac:dyDescent="0.2">
      <c r="A38" s="306">
        <v>43</v>
      </c>
      <c r="B38" s="307" t="s">
        <v>257</v>
      </c>
      <c r="C38" s="308"/>
      <c r="D38" s="113">
        <v>1.1304130994929764</v>
      </c>
      <c r="E38" s="115">
        <v>136</v>
      </c>
      <c r="F38" s="114">
        <v>89</v>
      </c>
      <c r="G38" s="114">
        <v>231</v>
      </c>
      <c r="H38" s="114">
        <v>95</v>
      </c>
      <c r="I38" s="140">
        <v>135</v>
      </c>
      <c r="J38" s="115">
        <v>1</v>
      </c>
      <c r="K38" s="116">
        <v>0.7407407407407407</v>
      </c>
    </row>
    <row r="39" spans="1:11" ht="14.1" customHeight="1" x14ac:dyDescent="0.2">
      <c r="A39" s="306">
        <v>51</v>
      </c>
      <c r="B39" s="307" t="s">
        <v>258</v>
      </c>
      <c r="C39" s="308"/>
      <c r="D39" s="113">
        <v>8.1040645000415594</v>
      </c>
      <c r="E39" s="115">
        <v>975</v>
      </c>
      <c r="F39" s="114">
        <v>829</v>
      </c>
      <c r="G39" s="114">
        <v>1054</v>
      </c>
      <c r="H39" s="114">
        <v>935</v>
      </c>
      <c r="I39" s="140">
        <v>1116</v>
      </c>
      <c r="J39" s="115">
        <v>-141</v>
      </c>
      <c r="K39" s="116">
        <v>-12.634408602150538</v>
      </c>
    </row>
    <row r="40" spans="1:11" ht="14.1" customHeight="1" x14ac:dyDescent="0.2">
      <c r="A40" s="306" t="s">
        <v>259</v>
      </c>
      <c r="B40" s="307" t="s">
        <v>260</v>
      </c>
      <c r="C40" s="308"/>
      <c r="D40" s="113">
        <v>7.2063835092677246</v>
      </c>
      <c r="E40" s="115">
        <v>867</v>
      </c>
      <c r="F40" s="114">
        <v>772</v>
      </c>
      <c r="G40" s="114">
        <v>959</v>
      </c>
      <c r="H40" s="114">
        <v>855</v>
      </c>
      <c r="I40" s="140">
        <v>1069</v>
      </c>
      <c r="J40" s="115">
        <v>-202</v>
      </c>
      <c r="K40" s="116">
        <v>-18.896164639850326</v>
      </c>
    </row>
    <row r="41" spans="1:11" ht="14.1" customHeight="1" x14ac:dyDescent="0.2">
      <c r="A41" s="306"/>
      <c r="B41" s="307" t="s">
        <v>261</v>
      </c>
      <c r="C41" s="308"/>
      <c r="D41" s="113">
        <v>6.2671432133654728</v>
      </c>
      <c r="E41" s="115">
        <v>754</v>
      </c>
      <c r="F41" s="114">
        <v>637</v>
      </c>
      <c r="G41" s="114">
        <v>784</v>
      </c>
      <c r="H41" s="114">
        <v>710</v>
      </c>
      <c r="I41" s="140">
        <v>921</v>
      </c>
      <c r="J41" s="115">
        <v>-167</v>
      </c>
      <c r="K41" s="116">
        <v>-18.132464712269272</v>
      </c>
    </row>
    <row r="42" spans="1:11" ht="14.1" customHeight="1" x14ac:dyDescent="0.2">
      <c r="A42" s="306">
        <v>52</v>
      </c>
      <c r="B42" s="307" t="s">
        <v>262</v>
      </c>
      <c r="C42" s="308"/>
      <c r="D42" s="113">
        <v>8.2038068323497626</v>
      </c>
      <c r="E42" s="115">
        <v>987</v>
      </c>
      <c r="F42" s="114">
        <v>484</v>
      </c>
      <c r="G42" s="114">
        <v>656</v>
      </c>
      <c r="H42" s="114">
        <v>724</v>
      </c>
      <c r="I42" s="140">
        <v>953</v>
      </c>
      <c r="J42" s="115">
        <v>34</v>
      </c>
      <c r="K42" s="116">
        <v>3.5676810073452256</v>
      </c>
    </row>
    <row r="43" spans="1:11" ht="14.1" customHeight="1" x14ac:dyDescent="0.2">
      <c r="A43" s="306" t="s">
        <v>263</v>
      </c>
      <c r="B43" s="307" t="s">
        <v>264</v>
      </c>
      <c r="C43" s="308"/>
      <c r="D43" s="113">
        <v>5.8183027179785558</v>
      </c>
      <c r="E43" s="115">
        <v>700</v>
      </c>
      <c r="F43" s="114">
        <v>389</v>
      </c>
      <c r="G43" s="114">
        <v>505</v>
      </c>
      <c r="H43" s="114">
        <v>541</v>
      </c>
      <c r="I43" s="140">
        <v>633</v>
      </c>
      <c r="J43" s="115">
        <v>67</v>
      </c>
      <c r="K43" s="116">
        <v>10.584518167456556</v>
      </c>
    </row>
    <row r="44" spans="1:11" ht="14.1" customHeight="1" x14ac:dyDescent="0.2">
      <c r="A44" s="306">
        <v>53</v>
      </c>
      <c r="B44" s="307" t="s">
        <v>265</v>
      </c>
      <c r="C44" s="308"/>
      <c r="D44" s="113">
        <v>0.68157260410605935</v>
      </c>
      <c r="E44" s="115">
        <v>82</v>
      </c>
      <c r="F44" s="114">
        <v>65</v>
      </c>
      <c r="G44" s="114">
        <v>75</v>
      </c>
      <c r="H44" s="114">
        <v>63</v>
      </c>
      <c r="I44" s="140">
        <v>51</v>
      </c>
      <c r="J44" s="115">
        <v>31</v>
      </c>
      <c r="K44" s="116">
        <v>60.784313725490193</v>
      </c>
    </row>
    <row r="45" spans="1:11" ht="14.1" customHeight="1" x14ac:dyDescent="0.2">
      <c r="A45" s="306" t="s">
        <v>266</v>
      </c>
      <c r="B45" s="307" t="s">
        <v>267</v>
      </c>
      <c r="C45" s="308"/>
      <c r="D45" s="113">
        <v>0.66494888205469205</v>
      </c>
      <c r="E45" s="115">
        <v>80</v>
      </c>
      <c r="F45" s="114">
        <v>63</v>
      </c>
      <c r="G45" s="114">
        <v>74</v>
      </c>
      <c r="H45" s="114">
        <v>59</v>
      </c>
      <c r="I45" s="140">
        <v>49</v>
      </c>
      <c r="J45" s="115">
        <v>31</v>
      </c>
      <c r="K45" s="116">
        <v>63.265306122448976</v>
      </c>
    </row>
    <row r="46" spans="1:11" ht="14.1" customHeight="1" x14ac:dyDescent="0.2">
      <c r="A46" s="306">
        <v>54</v>
      </c>
      <c r="B46" s="307" t="s">
        <v>268</v>
      </c>
      <c r="C46" s="308"/>
      <c r="D46" s="113">
        <v>2.7013548333471866</v>
      </c>
      <c r="E46" s="115">
        <v>325</v>
      </c>
      <c r="F46" s="114">
        <v>382</v>
      </c>
      <c r="G46" s="114">
        <v>400</v>
      </c>
      <c r="H46" s="114">
        <v>608</v>
      </c>
      <c r="I46" s="140">
        <v>392</v>
      </c>
      <c r="J46" s="115">
        <v>-67</v>
      </c>
      <c r="K46" s="116">
        <v>-17.091836734693878</v>
      </c>
    </row>
    <row r="47" spans="1:11" ht="14.1" customHeight="1" x14ac:dyDescent="0.2">
      <c r="A47" s="306">
        <v>61</v>
      </c>
      <c r="B47" s="307" t="s">
        <v>269</v>
      </c>
      <c r="C47" s="308"/>
      <c r="D47" s="113">
        <v>1.7621145374449338</v>
      </c>
      <c r="E47" s="115">
        <v>212</v>
      </c>
      <c r="F47" s="114">
        <v>135</v>
      </c>
      <c r="G47" s="114">
        <v>193</v>
      </c>
      <c r="H47" s="114">
        <v>145</v>
      </c>
      <c r="I47" s="140">
        <v>172</v>
      </c>
      <c r="J47" s="115">
        <v>40</v>
      </c>
      <c r="K47" s="116">
        <v>23.255813953488371</v>
      </c>
    </row>
    <row r="48" spans="1:11" ht="14.1" customHeight="1" x14ac:dyDescent="0.2">
      <c r="A48" s="306">
        <v>62</v>
      </c>
      <c r="B48" s="307" t="s">
        <v>270</v>
      </c>
      <c r="C48" s="308"/>
      <c r="D48" s="113">
        <v>6.0510348266976974</v>
      </c>
      <c r="E48" s="115">
        <v>728</v>
      </c>
      <c r="F48" s="114">
        <v>660</v>
      </c>
      <c r="G48" s="114">
        <v>1022</v>
      </c>
      <c r="H48" s="114">
        <v>660</v>
      </c>
      <c r="I48" s="140">
        <v>656</v>
      </c>
      <c r="J48" s="115">
        <v>72</v>
      </c>
      <c r="K48" s="116">
        <v>10.975609756097562</v>
      </c>
    </row>
    <row r="49" spans="1:11" ht="14.1" customHeight="1" x14ac:dyDescent="0.2">
      <c r="A49" s="306">
        <v>63</v>
      </c>
      <c r="B49" s="307" t="s">
        <v>271</v>
      </c>
      <c r="C49" s="308"/>
      <c r="D49" s="113">
        <v>3.4909816307871333</v>
      </c>
      <c r="E49" s="115">
        <v>420</v>
      </c>
      <c r="F49" s="114">
        <v>602</v>
      </c>
      <c r="G49" s="114">
        <v>755</v>
      </c>
      <c r="H49" s="114">
        <v>558</v>
      </c>
      <c r="I49" s="140">
        <v>494</v>
      </c>
      <c r="J49" s="115">
        <v>-74</v>
      </c>
      <c r="K49" s="116">
        <v>-14.979757085020243</v>
      </c>
    </row>
    <row r="50" spans="1:11" ht="14.1" customHeight="1" x14ac:dyDescent="0.2">
      <c r="A50" s="306" t="s">
        <v>272</v>
      </c>
      <c r="B50" s="307" t="s">
        <v>273</v>
      </c>
      <c r="C50" s="308"/>
      <c r="D50" s="113">
        <v>1.1137893774416092</v>
      </c>
      <c r="E50" s="115">
        <v>134</v>
      </c>
      <c r="F50" s="114">
        <v>177</v>
      </c>
      <c r="G50" s="114">
        <v>154</v>
      </c>
      <c r="H50" s="114">
        <v>118</v>
      </c>
      <c r="I50" s="140">
        <v>111</v>
      </c>
      <c r="J50" s="115">
        <v>23</v>
      </c>
      <c r="K50" s="116">
        <v>20.72072072072072</v>
      </c>
    </row>
    <row r="51" spans="1:11" ht="14.1" customHeight="1" x14ac:dyDescent="0.2">
      <c r="A51" s="306" t="s">
        <v>274</v>
      </c>
      <c r="B51" s="307" t="s">
        <v>275</v>
      </c>
      <c r="C51" s="308"/>
      <c r="D51" s="113">
        <v>2.2275787548832184</v>
      </c>
      <c r="E51" s="115">
        <v>268</v>
      </c>
      <c r="F51" s="114">
        <v>399</v>
      </c>
      <c r="G51" s="114">
        <v>555</v>
      </c>
      <c r="H51" s="114">
        <v>410</v>
      </c>
      <c r="I51" s="140">
        <v>350</v>
      </c>
      <c r="J51" s="115">
        <v>-82</v>
      </c>
      <c r="K51" s="116">
        <v>-23.428571428571427</v>
      </c>
    </row>
    <row r="52" spans="1:11" ht="14.1" customHeight="1" x14ac:dyDescent="0.2">
      <c r="A52" s="306">
        <v>71</v>
      </c>
      <c r="B52" s="307" t="s">
        <v>276</v>
      </c>
      <c r="C52" s="308"/>
      <c r="D52" s="113">
        <v>7.563793533372122</v>
      </c>
      <c r="E52" s="115">
        <v>910</v>
      </c>
      <c r="F52" s="114">
        <v>604</v>
      </c>
      <c r="G52" s="114">
        <v>968</v>
      </c>
      <c r="H52" s="114">
        <v>704</v>
      </c>
      <c r="I52" s="140">
        <v>874</v>
      </c>
      <c r="J52" s="115">
        <v>36</v>
      </c>
      <c r="K52" s="116">
        <v>4.1189931350114417</v>
      </c>
    </row>
    <row r="53" spans="1:11" ht="14.1" customHeight="1" x14ac:dyDescent="0.2">
      <c r="A53" s="306" t="s">
        <v>277</v>
      </c>
      <c r="B53" s="307" t="s">
        <v>278</v>
      </c>
      <c r="C53" s="308"/>
      <c r="D53" s="113">
        <v>2.3273210871914221</v>
      </c>
      <c r="E53" s="115">
        <v>280</v>
      </c>
      <c r="F53" s="114">
        <v>175</v>
      </c>
      <c r="G53" s="114">
        <v>374</v>
      </c>
      <c r="H53" s="114">
        <v>180</v>
      </c>
      <c r="I53" s="140">
        <v>276</v>
      </c>
      <c r="J53" s="115">
        <v>4</v>
      </c>
      <c r="K53" s="116">
        <v>1.4492753623188406</v>
      </c>
    </row>
    <row r="54" spans="1:11" ht="14.1" customHeight="1" x14ac:dyDescent="0.2">
      <c r="A54" s="306" t="s">
        <v>279</v>
      </c>
      <c r="B54" s="307" t="s">
        <v>280</v>
      </c>
      <c r="C54" s="308"/>
      <c r="D54" s="113">
        <v>4.6463303133571605</v>
      </c>
      <c r="E54" s="115">
        <v>559</v>
      </c>
      <c r="F54" s="114">
        <v>369</v>
      </c>
      <c r="G54" s="114">
        <v>527</v>
      </c>
      <c r="H54" s="114">
        <v>453</v>
      </c>
      <c r="I54" s="140">
        <v>529</v>
      </c>
      <c r="J54" s="115">
        <v>30</v>
      </c>
      <c r="K54" s="116">
        <v>5.6710775047258979</v>
      </c>
    </row>
    <row r="55" spans="1:11" ht="14.1" customHeight="1" x14ac:dyDescent="0.2">
      <c r="A55" s="306">
        <v>72</v>
      </c>
      <c r="B55" s="307" t="s">
        <v>281</v>
      </c>
      <c r="C55" s="308"/>
      <c r="D55" s="113">
        <v>1.6374366220596792</v>
      </c>
      <c r="E55" s="115">
        <v>197</v>
      </c>
      <c r="F55" s="114">
        <v>157</v>
      </c>
      <c r="G55" s="114">
        <v>258</v>
      </c>
      <c r="H55" s="114">
        <v>128</v>
      </c>
      <c r="I55" s="140">
        <v>206</v>
      </c>
      <c r="J55" s="115">
        <v>-9</v>
      </c>
      <c r="K55" s="116">
        <v>-4.3689320388349513</v>
      </c>
    </row>
    <row r="56" spans="1:11" ht="14.1" customHeight="1" x14ac:dyDescent="0.2">
      <c r="A56" s="306" t="s">
        <v>282</v>
      </c>
      <c r="B56" s="307" t="s">
        <v>283</v>
      </c>
      <c r="C56" s="308"/>
      <c r="D56" s="113">
        <v>0.60676585487490653</v>
      </c>
      <c r="E56" s="115">
        <v>73</v>
      </c>
      <c r="F56" s="114">
        <v>53</v>
      </c>
      <c r="G56" s="114">
        <v>109</v>
      </c>
      <c r="H56" s="114">
        <v>34</v>
      </c>
      <c r="I56" s="140">
        <v>84</v>
      </c>
      <c r="J56" s="115">
        <v>-11</v>
      </c>
      <c r="K56" s="116">
        <v>-13.095238095238095</v>
      </c>
    </row>
    <row r="57" spans="1:11" ht="14.1" customHeight="1" x14ac:dyDescent="0.2">
      <c r="A57" s="306" t="s">
        <v>284</v>
      </c>
      <c r="B57" s="307" t="s">
        <v>285</v>
      </c>
      <c r="C57" s="308"/>
      <c r="D57" s="113">
        <v>0.66494888205469205</v>
      </c>
      <c r="E57" s="115">
        <v>80</v>
      </c>
      <c r="F57" s="114">
        <v>59</v>
      </c>
      <c r="G57" s="114">
        <v>62</v>
      </c>
      <c r="H57" s="114">
        <v>55</v>
      </c>
      <c r="I57" s="140">
        <v>67</v>
      </c>
      <c r="J57" s="115">
        <v>13</v>
      </c>
      <c r="K57" s="116">
        <v>19.402985074626866</v>
      </c>
    </row>
    <row r="58" spans="1:11" ht="14.1" customHeight="1" x14ac:dyDescent="0.2">
      <c r="A58" s="306">
        <v>73</v>
      </c>
      <c r="B58" s="307" t="s">
        <v>286</v>
      </c>
      <c r="C58" s="308"/>
      <c r="D58" s="113">
        <v>0.85612168564541602</v>
      </c>
      <c r="E58" s="115">
        <v>103</v>
      </c>
      <c r="F58" s="114">
        <v>83</v>
      </c>
      <c r="G58" s="114">
        <v>204</v>
      </c>
      <c r="H58" s="114">
        <v>94</v>
      </c>
      <c r="I58" s="140">
        <v>100</v>
      </c>
      <c r="J58" s="115">
        <v>3</v>
      </c>
      <c r="K58" s="116">
        <v>3</v>
      </c>
    </row>
    <row r="59" spans="1:11" ht="14.1" customHeight="1" x14ac:dyDescent="0.2">
      <c r="A59" s="306" t="s">
        <v>287</v>
      </c>
      <c r="B59" s="307" t="s">
        <v>288</v>
      </c>
      <c r="C59" s="308"/>
      <c r="D59" s="113">
        <v>0.63170143795195743</v>
      </c>
      <c r="E59" s="115">
        <v>76</v>
      </c>
      <c r="F59" s="114">
        <v>68</v>
      </c>
      <c r="G59" s="114">
        <v>165</v>
      </c>
      <c r="H59" s="114">
        <v>71</v>
      </c>
      <c r="I59" s="140">
        <v>75</v>
      </c>
      <c r="J59" s="115">
        <v>1</v>
      </c>
      <c r="K59" s="116">
        <v>1.3333333333333333</v>
      </c>
    </row>
    <row r="60" spans="1:11" ht="14.1" customHeight="1" x14ac:dyDescent="0.2">
      <c r="A60" s="306">
        <v>81</v>
      </c>
      <c r="B60" s="307" t="s">
        <v>289</v>
      </c>
      <c r="C60" s="308"/>
      <c r="D60" s="113">
        <v>5.0203640595129251</v>
      </c>
      <c r="E60" s="115">
        <v>604</v>
      </c>
      <c r="F60" s="114">
        <v>689</v>
      </c>
      <c r="G60" s="114">
        <v>889</v>
      </c>
      <c r="H60" s="114">
        <v>423</v>
      </c>
      <c r="I60" s="140">
        <v>618</v>
      </c>
      <c r="J60" s="115">
        <v>-14</v>
      </c>
      <c r="K60" s="116">
        <v>-2.2653721682847898</v>
      </c>
    </row>
    <row r="61" spans="1:11" ht="14.1" customHeight="1" x14ac:dyDescent="0.2">
      <c r="A61" s="306" t="s">
        <v>290</v>
      </c>
      <c r="B61" s="307" t="s">
        <v>291</v>
      </c>
      <c r="C61" s="308"/>
      <c r="D61" s="113">
        <v>1.7288670933421992</v>
      </c>
      <c r="E61" s="115">
        <v>208</v>
      </c>
      <c r="F61" s="114">
        <v>172</v>
      </c>
      <c r="G61" s="114">
        <v>364</v>
      </c>
      <c r="H61" s="114">
        <v>134</v>
      </c>
      <c r="I61" s="140">
        <v>263</v>
      </c>
      <c r="J61" s="115">
        <v>-55</v>
      </c>
      <c r="K61" s="116">
        <v>-20.912547528517109</v>
      </c>
    </row>
    <row r="62" spans="1:11" ht="14.1" customHeight="1" x14ac:dyDescent="0.2">
      <c r="A62" s="306" t="s">
        <v>292</v>
      </c>
      <c r="B62" s="307" t="s">
        <v>293</v>
      </c>
      <c r="C62" s="308"/>
      <c r="D62" s="113">
        <v>1.6041891779569446</v>
      </c>
      <c r="E62" s="115">
        <v>193</v>
      </c>
      <c r="F62" s="114">
        <v>330</v>
      </c>
      <c r="G62" s="114">
        <v>337</v>
      </c>
      <c r="H62" s="114">
        <v>135</v>
      </c>
      <c r="I62" s="140">
        <v>154</v>
      </c>
      <c r="J62" s="115">
        <v>39</v>
      </c>
      <c r="K62" s="116">
        <v>25.324675324675326</v>
      </c>
    </row>
    <row r="63" spans="1:11" ht="14.1" customHeight="1" x14ac:dyDescent="0.2">
      <c r="A63" s="306"/>
      <c r="B63" s="307" t="s">
        <v>294</v>
      </c>
      <c r="C63" s="308"/>
      <c r="D63" s="113">
        <v>1.4795112625716897</v>
      </c>
      <c r="E63" s="115">
        <v>178</v>
      </c>
      <c r="F63" s="114">
        <v>283</v>
      </c>
      <c r="G63" s="114">
        <v>297</v>
      </c>
      <c r="H63" s="114">
        <v>119</v>
      </c>
      <c r="I63" s="140">
        <v>131</v>
      </c>
      <c r="J63" s="115">
        <v>47</v>
      </c>
      <c r="K63" s="116">
        <v>35.877862595419849</v>
      </c>
    </row>
    <row r="64" spans="1:11" ht="14.1" customHeight="1" x14ac:dyDescent="0.2">
      <c r="A64" s="306" t="s">
        <v>295</v>
      </c>
      <c r="B64" s="307" t="s">
        <v>296</v>
      </c>
      <c r="C64" s="308"/>
      <c r="D64" s="113">
        <v>0.87274540769678333</v>
      </c>
      <c r="E64" s="115">
        <v>105</v>
      </c>
      <c r="F64" s="114">
        <v>76</v>
      </c>
      <c r="G64" s="114">
        <v>76</v>
      </c>
      <c r="H64" s="114">
        <v>72</v>
      </c>
      <c r="I64" s="140">
        <v>93</v>
      </c>
      <c r="J64" s="115">
        <v>12</v>
      </c>
      <c r="K64" s="116">
        <v>12.903225806451612</v>
      </c>
    </row>
    <row r="65" spans="1:11" ht="14.1" customHeight="1" x14ac:dyDescent="0.2">
      <c r="A65" s="306" t="s">
        <v>297</v>
      </c>
      <c r="B65" s="307" t="s">
        <v>298</v>
      </c>
      <c r="C65" s="308"/>
      <c r="D65" s="113">
        <v>0.44052863436123346</v>
      </c>
      <c r="E65" s="115">
        <v>53</v>
      </c>
      <c r="F65" s="114">
        <v>57</v>
      </c>
      <c r="G65" s="114">
        <v>60</v>
      </c>
      <c r="H65" s="114">
        <v>21</v>
      </c>
      <c r="I65" s="140">
        <v>46</v>
      </c>
      <c r="J65" s="115">
        <v>7</v>
      </c>
      <c r="K65" s="116">
        <v>15.217391304347826</v>
      </c>
    </row>
    <row r="66" spans="1:11" ht="14.1" customHeight="1" x14ac:dyDescent="0.2">
      <c r="A66" s="306">
        <v>82</v>
      </c>
      <c r="B66" s="307" t="s">
        <v>299</v>
      </c>
      <c r="C66" s="308"/>
      <c r="D66" s="113">
        <v>2.5517413348848805</v>
      </c>
      <c r="E66" s="115">
        <v>307</v>
      </c>
      <c r="F66" s="114">
        <v>258</v>
      </c>
      <c r="G66" s="114">
        <v>488</v>
      </c>
      <c r="H66" s="114">
        <v>247</v>
      </c>
      <c r="I66" s="140">
        <v>268</v>
      </c>
      <c r="J66" s="115">
        <v>39</v>
      </c>
      <c r="K66" s="116">
        <v>14.552238805970148</v>
      </c>
    </row>
    <row r="67" spans="1:11" ht="14.1" customHeight="1" x14ac:dyDescent="0.2">
      <c r="A67" s="306" t="s">
        <v>300</v>
      </c>
      <c r="B67" s="307" t="s">
        <v>301</v>
      </c>
      <c r="C67" s="308"/>
      <c r="D67" s="113">
        <v>1.5875654559055772</v>
      </c>
      <c r="E67" s="115">
        <v>191</v>
      </c>
      <c r="F67" s="114">
        <v>177</v>
      </c>
      <c r="G67" s="114">
        <v>320</v>
      </c>
      <c r="H67" s="114">
        <v>167</v>
      </c>
      <c r="I67" s="140">
        <v>185</v>
      </c>
      <c r="J67" s="115">
        <v>6</v>
      </c>
      <c r="K67" s="116">
        <v>3.2432432432432434</v>
      </c>
    </row>
    <row r="68" spans="1:11" ht="14.1" customHeight="1" x14ac:dyDescent="0.2">
      <c r="A68" s="306" t="s">
        <v>302</v>
      </c>
      <c r="B68" s="307" t="s">
        <v>303</v>
      </c>
      <c r="C68" s="308"/>
      <c r="D68" s="113">
        <v>0.61507771590059013</v>
      </c>
      <c r="E68" s="115">
        <v>74</v>
      </c>
      <c r="F68" s="114">
        <v>44</v>
      </c>
      <c r="G68" s="114">
        <v>104</v>
      </c>
      <c r="H68" s="114">
        <v>53</v>
      </c>
      <c r="I68" s="140">
        <v>49</v>
      </c>
      <c r="J68" s="115">
        <v>25</v>
      </c>
      <c r="K68" s="116">
        <v>51.020408163265309</v>
      </c>
    </row>
    <row r="69" spans="1:11" ht="14.1" customHeight="1" x14ac:dyDescent="0.2">
      <c r="A69" s="306">
        <v>83</v>
      </c>
      <c r="B69" s="307" t="s">
        <v>304</v>
      </c>
      <c r="C69" s="308"/>
      <c r="D69" s="113">
        <v>3.374615576427562</v>
      </c>
      <c r="E69" s="115">
        <v>406</v>
      </c>
      <c r="F69" s="114">
        <v>272</v>
      </c>
      <c r="G69" s="114">
        <v>790</v>
      </c>
      <c r="H69" s="114">
        <v>284</v>
      </c>
      <c r="I69" s="140">
        <v>381</v>
      </c>
      <c r="J69" s="115">
        <v>25</v>
      </c>
      <c r="K69" s="116">
        <v>6.5616797900262469</v>
      </c>
    </row>
    <row r="70" spans="1:11" ht="14.1" customHeight="1" x14ac:dyDescent="0.2">
      <c r="A70" s="306" t="s">
        <v>305</v>
      </c>
      <c r="B70" s="307" t="s">
        <v>306</v>
      </c>
      <c r="C70" s="308"/>
      <c r="D70" s="113">
        <v>2.4104396974482585</v>
      </c>
      <c r="E70" s="115">
        <v>290</v>
      </c>
      <c r="F70" s="114">
        <v>179</v>
      </c>
      <c r="G70" s="114">
        <v>677</v>
      </c>
      <c r="H70" s="114">
        <v>173</v>
      </c>
      <c r="I70" s="140">
        <v>267</v>
      </c>
      <c r="J70" s="115">
        <v>23</v>
      </c>
      <c r="K70" s="116">
        <v>8.6142322097378283</v>
      </c>
    </row>
    <row r="71" spans="1:11" ht="14.1" customHeight="1" x14ac:dyDescent="0.2">
      <c r="A71" s="306"/>
      <c r="B71" s="307" t="s">
        <v>307</v>
      </c>
      <c r="C71" s="308"/>
      <c r="D71" s="113">
        <v>1.6291247610339956</v>
      </c>
      <c r="E71" s="115">
        <v>196</v>
      </c>
      <c r="F71" s="114">
        <v>105</v>
      </c>
      <c r="G71" s="114">
        <v>495</v>
      </c>
      <c r="H71" s="114">
        <v>109</v>
      </c>
      <c r="I71" s="140">
        <v>161</v>
      </c>
      <c r="J71" s="115">
        <v>35</v>
      </c>
      <c r="K71" s="116">
        <v>21.739130434782609</v>
      </c>
    </row>
    <row r="72" spans="1:11" ht="14.1" customHeight="1" x14ac:dyDescent="0.2">
      <c r="A72" s="306">
        <v>84</v>
      </c>
      <c r="B72" s="307" t="s">
        <v>308</v>
      </c>
      <c r="C72" s="308"/>
      <c r="D72" s="113">
        <v>0.94755215692793615</v>
      </c>
      <c r="E72" s="115">
        <v>114</v>
      </c>
      <c r="F72" s="114">
        <v>88</v>
      </c>
      <c r="G72" s="114">
        <v>257</v>
      </c>
      <c r="H72" s="114">
        <v>54</v>
      </c>
      <c r="I72" s="140">
        <v>101</v>
      </c>
      <c r="J72" s="115">
        <v>13</v>
      </c>
      <c r="K72" s="116">
        <v>12.871287128712872</v>
      </c>
    </row>
    <row r="73" spans="1:11" ht="14.1" customHeight="1" x14ac:dyDescent="0.2">
      <c r="A73" s="306" t="s">
        <v>309</v>
      </c>
      <c r="B73" s="307" t="s">
        <v>310</v>
      </c>
      <c r="C73" s="308"/>
      <c r="D73" s="113">
        <v>0.29922699692461141</v>
      </c>
      <c r="E73" s="115">
        <v>36</v>
      </c>
      <c r="F73" s="114">
        <v>26</v>
      </c>
      <c r="G73" s="114">
        <v>127</v>
      </c>
      <c r="H73" s="114">
        <v>3</v>
      </c>
      <c r="I73" s="140">
        <v>25</v>
      </c>
      <c r="J73" s="115">
        <v>11</v>
      </c>
      <c r="K73" s="116">
        <v>44</v>
      </c>
    </row>
    <row r="74" spans="1:11" ht="14.1" customHeight="1" x14ac:dyDescent="0.2">
      <c r="A74" s="306" t="s">
        <v>311</v>
      </c>
      <c r="B74" s="307" t="s">
        <v>312</v>
      </c>
      <c r="C74" s="308"/>
      <c r="D74" s="113">
        <v>9.9742332308203813E-2</v>
      </c>
      <c r="E74" s="115">
        <v>12</v>
      </c>
      <c r="F74" s="114">
        <v>10</v>
      </c>
      <c r="G74" s="114">
        <v>44</v>
      </c>
      <c r="H74" s="114">
        <v>4</v>
      </c>
      <c r="I74" s="140">
        <v>15</v>
      </c>
      <c r="J74" s="115">
        <v>-3</v>
      </c>
      <c r="K74" s="116">
        <v>-20</v>
      </c>
    </row>
    <row r="75" spans="1:11" ht="14.1" customHeight="1" x14ac:dyDescent="0.2">
      <c r="A75" s="306" t="s">
        <v>313</v>
      </c>
      <c r="B75" s="307" t="s">
        <v>314</v>
      </c>
      <c r="C75" s="308"/>
      <c r="D75" s="113">
        <v>0.25766769179619314</v>
      </c>
      <c r="E75" s="115">
        <v>31</v>
      </c>
      <c r="F75" s="114">
        <v>19</v>
      </c>
      <c r="G75" s="114">
        <v>29</v>
      </c>
      <c r="H75" s="114">
        <v>14</v>
      </c>
      <c r="I75" s="140">
        <v>31</v>
      </c>
      <c r="J75" s="115">
        <v>0</v>
      </c>
      <c r="K75" s="116">
        <v>0</v>
      </c>
    </row>
    <row r="76" spans="1:11" ht="14.1" customHeight="1" x14ac:dyDescent="0.2">
      <c r="A76" s="306">
        <v>91</v>
      </c>
      <c r="B76" s="307" t="s">
        <v>315</v>
      </c>
      <c r="C76" s="308"/>
      <c r="D76" s="113">
        <v>5.8183027179785553E-2</v>
      </c>
      <c r="E76" s="115">
        <v>7</v>
      </c>
      <c r="F76" s="114" t="s">
        <v>514</v>
      </c>
      <c r="G76" s="114" t="s">
        <v>514</v>
      </c>
      <c r="H76" s="114">
        <v>5</v>
      </c>
      <c r="I76" s="140">
        <v>5</v>
      </c>
      <c r="J76" s="115">
        <v>2</v>
      </c>
      <c r="K76" s="116">
        <v>40</v>
      </c>
    </row>
    <row r="77" spans="1:11" ht="14.1" customHeight="1" x14ac:dyDescent="0.2">
      <c r="A77" s="306">
        <v>92</v>
      </c>
      <c r="B77" s="307" t="s">
        <v>316</v>
      </c>
      <c r="C77" s="308"/>
      <c r="D77" s="113">
        <v>0.58183027179785551</v>
      </c>
      <c r="E77" s="115">
        <v>70</v>
      </c>
      <c r="F77" s="114">
        <v>43</v>
      </c>
      <c r="G77" s="114">
        <v>52</v>
      </c>
      <c r="H77" s="114">
        <v>39</v>
      </c>
      <c r="I77" s="140">
        <v>63</v>
      </c>
      <c r="J77" s="115">
        <v>7</v>
      </c>
      <c r="K77" s="116">
        <v>11.111111111111111</v>
      </c>
    </row>
    <row r="78" spans="1:11" ht="14.1" customHeight="1" x14ac:dyDescent="0.2">
      <c r="A78" s="306">
        <v>93</v>
      </c>
      <c r="B78" s="307" t="s">
        <v>317</v>
      </c>
      <c r="C78" s="308"/>
      <c r="D78" s="113">
        <v>7.4806749231152853E-2</v>
      </c>
      <c r="E78" s="115">
        <v>9</v>
      </c>
      <c r="F78" s="114" t="s">
        <v>514</v>
      </c>
      <c r="G78" s="114">
        <v>22</v>
      </c>
      <c r="H78" s="114" t="s">
        <v>514</v>
      </c>
      <c r="I78" s="140">
        <v>13</v>
      </c>
      <c r="J78" s="115">
        <v>-4</v>
      </c>
      <c r="K78" s="116">
        <v>-30.76923076923077</v>
      </c>
    </row>
    <row r="79" spans="1:11" ht="14.1" customHeight="1" x14ac:dyDescent="0.2">
      <c r="A79" s="306">
        <v>94</v>
      </c>
      <c r="B79" s="307" t="s">
        <v>318</v>
      </c>
      <c r="C79" s="308"/>
      <c r="D79" s="113">
        <v>5.8183027179785553E-2</v>
      </c>
      <c r="E79" s="115">
        <v>7</v>
      </c>
      <c r="F79" s="114">
        <v>19</v>
      </c>
      <c r="G79" s="114">
        <v>61</v>
      </c>
      <c r="H79" s="114">
        <v>26</v>
      </c>
      <c r="I79" s="140">
        <v>7</v>
      </c>
      <c r="J79" s="115">
        <v>0</v>
      </c>
      <c r="K79" s="116">
        <v>0</v>
      </c>
    </row>
    <row r="80" spans="1:11" ht="14.1" customHeight="1" x14ac:dyDescent="0.2">
      <c r="A80" s="306" t="s">
        <v>319</v>
      </c>
      <c r="B80" s="307" t="s">
        <v>320</v>
      </c>
      <c r="C80" s="308"/>
      <c r="D80" s="113">
        <v>0</v>
      </c>
      <c r="E80" s="115">
        <v>0</v>
      </c>
      <c r="F80" s="114">
        <v>0</v>
      </c>
      <c r="G80" s="114" t="s">
        <v>514</v>
      </c>
      <c r="H80" s="114" t="s">
        <v>514</v>
      </c>
      <c r="I80" s="140">
        <v>0</v>
      </c>
      <c r="J80" s="115">
        <v>0</v>
      </c>
      <c r="K80" s="116">
        <v>0</v>
      </c>
    </row>
    <row r="81" spans="1:11" ht="14.1" customHeight="1" x14ac:dyDescent="0.2">
      <c r="A81" s="310" t="s">
        <v>321</v>
      </c>
      <c r="B81" s="311" t="s">
        <v>334</v>
      </c>
      <c r="C81" s="312"/>
      <c r="D81" s="125">
        <v>0.15792535948798936</v>
      </c>
      <c r="E81" s="143">
        <v>19</v>
      </c>
      <c r="F81" s="144">
        <v>13</v>
      </c>
      <c r="G81" s="144">
        <v>58</v>
      </c>
      <c r="H81" s="144">
        <v>8</v>
      </c>
      <c r="I81" s="145">
        <v>19</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10883</v>
      </c>
      <c r="E11" s="114">
        <v>12240</v>
      </c>
      <c r="F11" s="114">
        <v>11913</v>
      </c>
      <c r="G11" s="114">
        <v>9553</v>
      </c>
      <c r="H11" s="140">
        <v>11107</v>
      </c>
      <c r="I11" s="115">
        <v>-224</v>
      </c>
      <c r="J11" s="116">
        <v>-2.0167461960925541</v>
      </c>
    </row>
    <row r="12" spans="1:15" s="110" customFormat="1" ht="24.95" customHeight="1" x14ac:dyDescent="0.2">
      <c r="A12" s="193" t="s">
        <v>132</v>
      </c>
      <c r="B12" s="194" t="s">
        <v>133</v>
      </c>
      <c r="C12" s="113">
        <v>1.4609942111550125</v>
      </c>
      <c r="D12" s="115">
        <v>159</v>
      </c>
      <c r="E12" s="114">
        <v>586</v>
      </c>
      <c r="F12" s="114">
        <v>696</v>
      </c>
      <c r="G12" s="114">
        <v>328</v>
      </c>
      <c r="H12" s="140">
        <v>144</v>
      </c>
      <c r="I12" s="115">
        <v>15</v>
      </c>
      <c r="J12" s="116">
        <v>10.416666666666666</v>
      </c>
    </row>
    <row r="13" spans="1:15" s="110" customFormat="1" ht="24.95" customHeight="1" x14ac:dyDescent="0.2">
      <c r="A13" s="193" t="s">
        <v>134</v>
      </c>
      <c r="B13" s="199" t="s">
        <v>214</v>
      </c>
      <c r="C13" s="113">
        <v>1.194523568868878</v>
      </c>
      <c r="D13" s="115">
        <v>130</v>
      </c>
      <c r="E13" s="114">
        <v>113</v>
      </c>
      <c r="F13" s="114">
        <v>74</v>
      </c>
      <c r="G13" s="114">
        <v>67</v>
      </c>
      <c r="H13" s="140">
        <v>95</v>
      </c>
      <c r="I13" s="115">
        <v>35</v>
      </c>
      <c r="J13" s="116">
        <v>36.842105263157897</v>
      </c>
    </row>
    <row r="14" spans="1:15" s="287" customFormat="1" ht="24.95" customHeight="1" x14ac:dyDescent="0.2">
      <c r="A14" s="193" t="s">
        <v>215</v>
      </c>
      <c r="B14" s="199" t="s">
        <v>137</v>
      </c>
      <c r="C14" s="113">
        <v>20.839841955343196</v>
      </c>
      <c r="D14" s="115">
        <v>2268</v>
      </c>
      <c r="E14" s="114">
        <v>2139</v>
      </c>
      <c r="F14" s="114">
        <v>1945</v>
      </c>
      <c r="G14" s="114">
        <v>1681</v>
      </c>
      <c r="H14" s="140">
        <v>2240</v>
      </c>
      <c r="I14" s="115">
        <v>28</v>
      </c>
      <c r="J14" s="116">
        <v>1.25</v>
      </c>
      <c r="K14" s="110"/>
      <c r="L14" s="110"/>
      <c r="M14" s="110"/>
      <c r="N14" s="110"/>
      <c r="O14" s="110"/>
    </row>
    <row r="15" spans="1:15" s="110" customFormat="1" ht="24.95" customHeight="1" x14ac:dyDescent="0.2">
      <c r="A15" s="193" t="s">
        <v>216</v>
      </c>
      <c r="B15" s="199" t="s">
        <v>217</v>
      </c>
      <c r="C15" s="113">
        <v>5.7429017734080681</v>
      </c>
      <c r="D15" s="115">
        <v>625</v>
      </c>
      <c r="E15" s="114">
        <v>505</v>
      </c>
      <c r="F15" s="114">
        <v>563</v>
      </c>
      <c r="G15" s="114">
        <v>550</v>
      </c>
      <c r="H15" s="140">
        <v>611</v>
      </c>
      <c r="I15" s="115">
        <v>14</v>
      </c>
      <c r="J15" s="116">
        <v>2.2913256955810146</v>
      </c>
    </row>
    <row r="16" spans="1:15" s="287" customFormat="1" ht="24.95" customHeight="1" x14ac:dyDescent="0.2">
      <c r="A16" s="193" t="s">
        <v>218</v>
      </c>
      <c r="B16" s="199" t="s">
        <v>141</v>
      </c>
      <c r="C16" s="113">
        <v>10.539373334558485</v>
      </c>
      <c r="D16" s="115">
        <v>1147</v>
      </c>
      <c r="E16" s="114">
        <v>626</v>
      </c>
      <c r="F16" s="114">
        <v>882</v>
      </c>
      <c r="G16" s="114">
        <v>756</v>
      </c>
      <c r="H16" s="140">
        <v>1094</v>
      </c>
      <c r="I16" s="115">
        <v>53</v>
      </c>
      <c r="J16" s="116">
        <v>4.8446069469835464</v>
      </c>
      <c r="K16" s="110"/>
      <c r="L16" s="110"/>
      <c r="M16" s="110"/>
      <c r="N16" s="110"/>
      <c r="O16" s="110"/>
    </row>
    <row r="17" spans="1:15" s="110" customFormat="1" ht="24.95" customHeight="1" x14ac:dyDescent="0.2">
      <c r="A17" s="193" t="s">
        <v>142</v>
      </c>
      <c r="B17" s="199" t="s">
        <v>220</v>
      </c>
      <c r="C17" s="113">
        <v>4.5575668473766422</v>
      </c>
      <c r="D17" s="115">
        <v>496</v>
      </c>
      <c r="E17" s="114">
        <v>1008</v>
      </c>
      <c r="F17" s="114">
        <v>500</v>
      </c>
      <c r="G17" s="114">
        <v>375</v>
      </c>
      <c r="H17" s="140">
        <v>535</v>
      </c>
      <c r="I17" s="115">
        <v>-39</v>
      </c>
      <c r="J17" s="116">
        <v>-7.2897196261682247</v>
      </c>
    </row>
    <row r="18" spans="1:15" s="287" customFormat="1" ht="24.95" customHeight="1" x14ac:dyDescent="0.2">
      <c r="A18" s="201" t="s">
        <v>144</v>
      </c>
      <c r="B18" s="202" t="s">
        <v>145</v>
      </c>
      <c r="C18" s="113">
        <v>12.726270329872278</v>
      </c>
      <c r="D18" s="115">
        <v>1385</v>
      </c>
      <c r="E18" s="114">
        <v>2686</v>
      </c>
      <c r="F18" s="114">
        <v>1106</v>
      </c>
      <c r="G18" s="114">
        <v>989</v>
      </c>
      <c r="H18" s="140">
        <v>1444</v>
      </c>
      <c r="I18" s="115">
        <v>-59</v>
      </c>
      <c r="J18" s="116">
        <v>-4.0858725761772856</v>
      </c>
      <c r="K18" s="110"/>
      <c r="L18" s="110"/>
      <c r="M18" s="110"/>
      <c r="N18" s="110"/>
      <c r="O18" s="110"/>
    </row>
    <row r="19" spans="1:15" s="110" customFormat="1" ht="24.95" customHeight="1" x14ac:dyDescent="0.2">
      <c r="A19" s="193" t="s">
        <v>146</v>
      </c>
      <c r="B19" s="199" t="s">
        <v>147</v>
      </c>
      <c r="C19" s="113">
        <v>13.498116328218321</v>
      </c>
      <c r="D19" s="115">
        <v>1469</v>
      </c>
      <c r="E19" s="114">
        <v>1263</v>
      </c>
      <c r="F19" s="114">
        <v>1476</v>
      </c>
      <c r="G19" s="114">
        <v>1168</v>
      </c>
      <c r="H19" s="140">
        <v>1411</v>
      </c>
      <c r="I19" s="115">
        <v>58</v>
      </c>
      <c r="J19" s="116">
        <v>4.1105598866052446</v>
      </c>
    </row>
    <row r="20" spans="1:15" s="287" customFormat="1" ht="24.95" customHeight="1" x14ac:dyDescent="0.2">
      <c r="A20" s="193" t="s">
        <v>148</v>
      </c>
      <c r="B20" s="199" t="s">
        <v>149</v>
      </c>
      <c r="C20" s="113">
        <v>6.2758430579803361</v>
      </c>
      <c r="D20" s="115">
        <v>683</v>
      </c>
      <c r="E20" s="114">
        <v>558</v>
      </c>
      <c r="F20" s="114">
        <v>646</v>
      </c>
      <c r="G20" s="114">
        <v>562</v>
      </c>
      <c r="H20" s="140">
        <v>790</v>
      </c>
      <c r="I20" s="115">
        <v>-107</v>
      </c>
      <c r="J20" s="116">
        <v>-13.544303797468354</v>
      </c>
      <c r="K20" s="110"/>
      <c r="L20" s="110"/>
      <c r="M20" s="110"/>
      <c r="N20" s="110"/>
      <c r="O20" s="110"/>
    </row>
    <row r="21" spans="1:15" s="110" customFormat="1" ht="24.95" customHeight="1" x14ac:dyDescent="0.2">
      <c r="A21" s="201" t="s">
        <v>150</v>
      </c>
      <c r="B21" s="202" t="s">
        <v>151</v>
      </c>
      <c r="C21" s="113">
        <v>7.1028209133510982</v>
      </c>
      <c r="D21" s="115">
        <v>773</v>
      </c>
      <c r="E21" s="114">
        <v>1035</v>
      </c>
      <c r="F21" s="114">
        <v>965</v>
      </c>
      <c r="G21" s="114">
        <v>690</v>
      </c>
      <c r="H21" s="140">
        <v>716</v>
      </c>
      <c r="I21" s="115">
        <v>57</v>
      </c>
      <c r="J21" s="116">
        <v>7.960893854748603</v>
      </c>
    </row>
    <row r="22" spans="1:15" s="110" customFormat="1" ht="24.95" customHeight="1" x14ac:dyDescent="0.2">
      <c r="A22" s="201" t="s">
        <v>152</v>
      </c>
      <c r="B22" s="199" t="s">
        <v>153</v>
      </c>
      <c r="C22" s="113">
        <v>1.0658825691445373</v>
      </c>
      <c r="D22" s="115">
        <v>116</v>
      </c>
      <c r="E22" s="114">
        <v>91</v>
      </c>
      <c r="F22" s="114">
        <v>127</v>
      </c>
      <c r="G22" s="114">
        <v>118</v>
      </c>
      <c r="H22" s="140">
        <v>141</v>
      </c>
      <c r="I22" s="115">
        <v>-25</v>
      </c>
      <c r="J22" s="116">
        <v>-17.730496453900709</v>
      </c>
    </row>
    <row r="23" spans="1:15" s="110" customFormat="1" ht="24.95" customHeight="1" x14ac:dyDescent="0.2">
      <c r="A23" s="193" t="s">
        <v>154</v>
      </c>
      <c r="B23" s="199" t="s">
        <v>155</v>
      </c>
      <c r="C23" s="113">
        <v>1.1853349260314252</v>
      </c>
      <c r="D23" s="115">
        <v>129</v>
      </c>
      <c r="E23" s="114">
        <v>107</v>
      </c>
      <c r="F23" s="114">
        <v>127</v>
      </c>
      <c r="G23" s="114">
        <v>68</v>
      </c>
      <c r="H23" s="140">
        <v>163</v>
      </c>
      <c r="I23" s="115">
        <v>-34</v>
      </c>
      <c r="J23" s="116">
        <v>-20.858895705521473</v>
      </c>
    </row>
    <row r="24" spans="1:15" s="110" customFormat="1" ht="24.95" customHeight="1" x14ac:dyDescent="0.2">
      <c r="A24" s="193" t="s">
        <v>156</v>
      </c>
      <c r="B24" s="199" t="s">
        <v>221</v>
      </c>
      <c r="C24" s="113">
        <v>4.0062482771294681</v>
      </c>
      <c r="D24" s="115">
        <v>436</v>
      </c>
      <c r="E24" s="114">
        <v>319</v>
      </c>
      <c r="F24" s="114">
        <v>389</v>
      </c>
      <c r="G24" s="114">
        <v>300</v>
      </c>
      <c r="H24" s="140">
        <v>386</v>
      </c>
      <c r="I24" s="115">
        <v>50</v>
      </c>
      <c r="J24" s="116">
        <v>12.953367875647668</v>
      </c>
    </row>
    <row r="25" spans="1:15" s="110" customFormat="1" ht="24.95" customHeight="1" x14ac:dyDescent="0.2">
      <c r="A25" s="193" t="s">
        <v>222</v>
      </c>
      <c r="B25" s="204" t="s">
        <v>159</v>
      </c>
      <c r="C25" s="113">
        <v>4.1716438482036207</v>
      </c>
      <c r="D25" s="115">
        <v>454</v>
      </c>
      <c r="E25" s="114">
        <v>543</v>
      </c>
      <c r="F25" s="114">
        <v>509</v>
      </c>
      <c r="G25" s="114">
        <v>676</v>
      </c>
      <c r="H25" s="140">
        <v>540</v>
      </c>
      <c r="I25" s="115">
        <v>-86</v>
      </c>
      <c r="J25" s="116">
        <v>-15.925925925925926</v>
      </c>
    </row>
    <row r="26" spans="1:15" s="110" customFormat="1" ht="24.95" customHeight="1" x14ac:dyDescent="0.2">
      <c r="A26" s="201">
        <v>782.78300000000002</v>
      </c>
      <c r="B26" s="203" t="s">
        <v>160</v>
      </c>
      <c r="C26" s="113">
        <v>9.1518882661030965</v>
      </c>
      <c r="D26" s="115">
        <v>996</v>
      </c>
      <c r="E26" s="114">
        <v>1170</v>
      </c>
      <c r="F26" s="114">
        <v>1252</v>
      </c>
      <c r="G26" s="114">
        <v>1437</v>
      </c>
      <c r="H26" s="140">
        <v>1283</v>
      </c>
      <c r="I26" s="115">
        <v>-287</v>
      </c>
      <c r="J26" s="116">
        <v>-22.369446609508962</v>
      </c>
    </row>
    <row r="27" spans="1:15" s="110" customFormat="1" ht="24.95" customHeight="1" x14ac:dyDescent="0.2">
      <c r="A27" s="193" t="s">
        <v>161</v>
      </c>
      <c r="B27" s="199" t="s">
        <v>162</v>
      </c>
      <c r="C27" s="113">
        <v>2.0306900670770927</v>
      </c>
      <c r="D27" s="115">
        <v>221</v>
      </c>
      <c r="E27" s="114">
        <v>202</v>
      </c>
      <c r="F27" s="114">
        <v>264</v>
      </c>
      <c r="G27" s="114">
        <v>163</v>
      </c>
      <c r="H27" s="140">
        <v>188</v>
      </c>
      <c r="I27" s="115">
        <v>33</v>
      </c>
      <c r="J27" s="116">
        <v>17.553191489361701</v>
      </c>
    </row>
    <row r="28" spans="1:15" s="110" customFormat="1" ht="24.95" customHeight="1" x14ac:dyDescent="0.2">
      <c r="A28" s="193" t="s">
        <v>163</v>
      </c>
      <c r="B28" s="199" t="s">
        <v>164</v>
      </c>
      <c r="C28" s="113">
        <v>1.7182762106036937</v>
      </c>
      <c r="D28" s="115">
        <v>187</v>
      </c>
      <c r="E28" s="114">
        <v>103</v>
      </c>
      <c r="F28" s="114">
        <v>485</v>
      </c>
      <c r="G28" s="114">
        <v>104</v>
      </c>
      <c r="H28" s="140">
        <v>143</v>
      </c>
      <c r="I28" s="115">
        <v>44</v>
      </c>
      <c r="J28" s="116">
        <v>30.76923076923077</v>
      </c>
    </row>
    <row r="29" spans="1:15" s="110" customFormat="1" ht="24.95" customHeight="1" x14ac:dyDescent="0.2">
      <c r="A29" s="193">
        <v>86</v>
      </c>
      <c r="B29" s="199" t="s">
        <v>165</v>
      </c>
      <c r="C29" s="113">
        <v>5.5131857024717448</v>
      </c>
      <c r="D29" s="115">
        <v>600</v>
      </c>
      <c r="E29" s="114">
        <v>581</v>
      </c>
      <c r="F29" s="114">
        <v>674</v>
      </c>
      <c r="G29" s="114">
        <v>459</v>
      </c>
      <c r="H29" s="140">
        <v>593</v>
      </c>
      <c r="I29" s="115">
        <v>7</v>
      </c>
      <c r="J29" s="116">
        <v>1.1804384485666104</v>
      </c>
    </row>
    <row r="30" spans="1:15" s="110" customFormat="1" ht="24.95" customHeight="1" x14ac:dyDescent="0.2">
      <c r="A30" s="193">
        <v>87.88</v>
      </c>
      <c r="B30" s="204" t="s">
        <v>166</v>
      </c>
      <c r="C30" s="113">
        <v>5.6969585592208034</v>
      </c>
      <c r="D30" s="115">
        <v>620</v>
      </c>
      <c r="E30" s="114">
        <v>525</v>
      </c>
      <c r="F30" s="114">
        <v>946</v>
      </c>
      <c r="G30" s="114">
        <v>532</v>
      </c>
      <c r="H30" s="140">
        <v>589</v>
      </c>
      <c r="I30" s="115">
        <v>31</v>
      </c>
      <c r="J30" s="116">
        <v>5.2631578947368425</v>
      </c>
    </row>
    <row r="31" spans="1:15" s="110" customFormat="1" ht="24.95" customHeight="1" x14ac:dyDescent="0.2">
      <c r="A31" s="193" t="s">
        <v>167</v>
      </c>
      <c r="B31" s="199" t="s">
        <v>168</v>
      </c>
      <c r="C31" s="113">
        <v>2.3614812092253974</v>
      </c>
      <c r="D31" s="115">
        <v>257</v>
      </c>
      <c r="E31" s="114">
        <v>219</v>
      </c>
      <c r="F31" s="114">
        <v>232</v>
      </c>
      <c r="G31" s="114">
        <v>211</v>
      </c>
      <c r="H31" s="140">
        <v>240</v>
      </c>
      <c r="I31" s="115">
        <v>17</v>
      </c>
      <c r="J31" s="116">
        <v>7.083333333333333</v>
      </c>
    </row>
    <row r="32" spans="1:15" s="110" customFormat="1" ht="24.95" customHeight="1" x14ac:dyDescent="0.2">
      <c r="A32" s="193"/>
      <c r="B32" s="204" t="s">
        <v>169</v>
      </c>
      <c r="C32" s="113" t="s">
        <v>514</v>
      </c>
      <c r="D32" s="115" t="s">
        <v>514</v>
      </c>
      <c r="E32" s="114" t="s">
        <v>514</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1.4609942111550125</v>
      </c>
      <c r="D34" s="115">
        <v>159</v>
      </c>
      <c r="E34" s="114">
        <v>586</v>
      </c>
      <c r="F34" s="114">
        <v>696</v>
      </c>
      <c r="G34" s="114">
        <v>328</v>
      </c>
      <c r="H34" s="140">
        <v>144</v>
      </c>
      <c r="I34" s="115">
        <v>15</v>
      </c>
      <c r="J34" s="116">
        <v>10.416666666666666</v>
      </c>
    </row>
    <row r="35" spans="1:10" s="110" customFormat="1" ht="24.95" customHeight="1" x14ac:dyDescent="0.2">
      <c r="A35" s="292" t="s">
        <v>171</v>
      </c>
      <c r="B35" s="293" t="s">
        <v>172</v>
      </c>
      <c r="C35" s="113">
        <v>34.760635854084349</v>
      </c>
      <c r="D35" s="115">
        <v>3783</v>
      </c>
      <c r="E35" s="114">
        <v>4938</v>
      </c>
      <c r="F35" s="114">
        <v>3125</v>
      </c>
      <c r="G35" s="114">
        <v>2737</v>
      </c>
      <c r="H35" s="140">
        <v>3779</v>
      </c>
      <c r="I35" s="115">
        <v>4</v>
      </c>
      <c r="J35" s="116">
        <v>0.10584810796507012</v>
      </c>
    </row>
    <row r="36" spans="1:10" s="110" customFormat="1" ht="24.95" customHeight="1" x14ac:dyDescent="0.2">
      <c r="A36" s="294" t="s">
        <v>173</v>
      </c>
      <c r="B36" s="295" t="s">
        <v>174</v>
      </c>
      <c r="C36" s="125">
        <v>63.778369934760633</v>
      </c>
      <c r="D36" s="143">
        <v>6941</v>
      </c>
      <c r="E36" s="144">
        <v>6716</v>
      </c>
      <c r="F36" s="144">
        <v>8092</v>
      </c>
      <c r="G36" s="144">
        <v>6488</v>
      </c>
      <c r="H36" s="145">
        <v>7183</v>
      </c>
      <c r="I36" s="143">
        <v>-242</v>
      </c>
      <c r="J36" s="146">
        <v>-3.3690658499234303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10883</v>
      </c>
      <c r="F11" s="264">
        <v>12240</v>
      </c>
      <c r="G11" s="264">
        <v>11913</v>
      </c>
      <c r="H11" s="264">
        <v>9553</v>
      </c>
      <c r="I11" s="265">
        <v>11107</v>
      </c>
      <c r="J11" s="263">
        <v>-224</v>
      </c>
      <c r="K11" s="266">
        <v>-2.0167461960925541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28.126435725443351</v>
      </c>
      <c r="E13" s="115">
        <v>3061</v>
      </c>
      <c r="F13" s="114">
        <v>4139</v>
      </c>
      <c r="G13" s="114">
        <v>4011</v>
      </c>
      <c r="H13" s="114">
        <v>3471</v>
      </c>
      <c r="I13" s="140">
        <v>3218</v>
      </c>
      <c r="J13" s="115">
        <v>-157</v>
      </c>
      <c r="K13" s="116">
        <v>-4.8788067122436294</v>
      </c>
    </row>
    <row r="14" spans="1:17" ht="15.95" customHeight="1" x14ac:dyDescent="0.2">
      <c r="A14" s="306" t="s">
        <v>230</v>
      </c>
      <c r="B14" s="307"/>
      <c r="C14" s="308"/>
      <c r="D14" s="113">
        <v>59.799687586143527</v>
      </c>
      <c r="E14" s="115">
        <v>6508</v>
      </c>
      <c r="F14" s="114">
        <v>6975</v>
      </c>
      <c r="G14" s="114">
        <v>6581</v>
      </c>
      <c r="H14" s="114">
        <v>4991</v>
      </c>
      <c r="I14" s="140">
        <v>6562</v>
      </c>
      <c r="J14" s="115">
        <v>-54</v>
      </c>
      <c r="K14" s="116">
        <v>-0.82291984151173425</v>
      </c>
    </row>
    <row r="15" spans="1:17" ht="15.95" customHeight="1" x14ac:dyDescent="0.2">
      <c r="A15" s="306" t="s">
        <v>231</v>
      </c>
      <c r="B15" s="307"/>
      <c r="C15" s="308"/>
      <c r="D15" s="113">
        <v>6.5331250574290181</v>
      </c>
      <c r="E15" s="115">
        <v>711</v>
      </c>
      <c r="F15" s="114">
        <v>649</v>
      </c>
      <c r="G15" s="114">
        <v>595</v>
      </c>
      <c r="H15" s="114">
        <v>612</v>
      </c>
      <c r="I15" s="140">
        <v>699</v>
      </c>
      <c r="J15" s="115">
        <v>12</v>
      </c>
      <c r="K15" s="116">
        <v>1.7167381974248928</v>
      </c>
    </row>
    <row r="16" spans="1:17" ht="15.95" customHeight="1" x14ac:dyDescent="0.2">
      <c r="A16" s="306" t="s">
        <v>232</v>
      </c>
      <c r="B16" s="307"/>
      <c r="C16" s="308"/>
      <c r="D16" s="113">
        <v>5.3018469172103284</v>
      </c>
      <c r="E16" s="115">
        <v>577</v>
      </c>
      <c r="F16" s="114">
        <v>460</v>
      </c>
      <c r="G16" s="114">
        <v>684</v>
      </c>
      <c r="H16" s="114">
        <v>468</v>
      </c>
      <c r="I16" s="140">
        <v>609</v>
      </c>
      <c r="J16" s="115">
        <v>-32</v>
      </c>
      <c r="K16" s="116">
        <v>-5.2545155993431854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1.598823853716806</v>
      </c>
      <c r="E18" s="115">
        <v>174</v>
      </c>
      <c r="F18" s="114">
        <v>548</v>
      </c>
      <c r="G18" s="114">
        <v>690</v>
      </c>
      <c r="H18" s="114">
        <v>387</v>
      </c>
      <c r="I18" s="140">
        <v>169</v>
      </c>
      <c r="J18" s="115">
        <v>5</v>
      </c>
      <c r="K18" s="116">
        <v>2.9585798816568047</v>
      </c>
    </row>
    <row r="19" spans="1:11" ht="14.1" customHeight="1" x14ac:dyDescent="0.2">
      <c r="A19" s="306" t="s">
        <v>235</v>
      </c>
      <c r="B19" s="307" t="s">
        <v>236</v>
      </c>
      <c r="C19" s="308"/>
      <c r="D19" s="113">
        <v>1.0566939263070845</v>
      </c>
      <c r="E19" s="115">
        <v>115</v>
      </c>
      <c r="F19" s="114">
        <v>514</v>
      </c>
      <c r="G19" s="114">
        <v>653</v>
      </c>
      <c r="H19" s="114">
        <v>364</v>
      </c>
      <c r="I19" s="140">
        <v>106</v>
      </c>
      <c r="J19" s="115">
        <v>9</v>
      </c>
      <c r="K19" s="116">
        <v>8.4905660377358494</v>
      </c>
    </row>
    <row r="20" spans="1:11" ht="14.1" customHeight="1" x14ac:dyDescent="0.2">
      <c r="A20" s="306">
        <v>12</v>
      </c>
      <c r="B20" s="307" t="s">
        <v>237</v>
      </c>
      <c r="C20" s="308"/>
      <c r="D20" s="113">
        <v>0.90048699807038501</v>
      </c>
      <c r="E20" s="115">
        <v>98</v>
      </c>
      <c r="F20" s="114">
        <v>181</v>
      </c>
      <c r="G20" s="114">
        <v>94</v>
      </c>
      <c r="H20" s="114">
        <v>73</v>
      </c>
      <c r="I20" s="140">
        <v>74</v>
      </c>
      <c r="J20" s="115">
        <v>24</v>
      </c>
      <c r="K20" s="116">
        <v>32.432432432432435</v>
      </c>
    </row>
    <row r="21" spans="1:11" ht="14.1" customHeight="1" x14ac:dyDescent="0.2">
      <c r="A21" s="306">
        <v>21</v>
      </c>
      <c r="B21" s="307" t="s">
        <v>238</v>
      </c>
      <c r="C21" s="308"/>
      <c r="D21" s="113">
        <v>0.73509142699623264</v>
      </c>
      <c r="E21" s="115">
        <v>80</v>
      </c>
      <c r="F21" s="114">
        <v>120</v>
      </c>
      <c r="G21" s="114">
        <v>75</v>
      </c>
      <c r="H21" s="114">
        <v>70</v>
      </c>
      <c r="I21" s="140">
        <v>99</v>
      </c>
      <c r="J21" s="115">
        <v>-19</v>
      </c>
      <c r="K21" s="116">
        <v>-19.19191919191919</v>
      </c>
    </row>
    <row r="22" spans="1:11" ht="14.1" customHeight="1" x14ac:dyDescent="0.2">
      <c r="A22" s="306">
        <v>22</v>
      </c>
      <c r="B22" s="307" t="s">
        <v>239</v>
      </c>
      <c r="C22" s="308"/>
      <c r="D22" s="113">
        <v>3.8224754203804099</v>
      </c>
      <c r="E22" s="115">
        <v>416</v>
      </c>
      <c r="F22" s="114">
        <v>465</v>
      </c>
      <c r="G22" s="114">
        <v>480</v>
      </c>
      <c r="H22" s="114">
        <v>459</v>
      </c>
      <c r="I22" s="140">
        <v>474</v>
      </c>
      <c r="J22" s="115">
        <v>-58</v>
      </c>
      <c r="K22" s="116">
        <v>-12.236286919831224</v>
      </c>
    </row>
    <row r="23" spans="1:11" ht="14.1" customHeight="1" x14ac:dyDescent="0.2">
      <c r="A23" s="306">
        <v>23</v>
      </c>
      <c r="B23" s="307" t="s">
        <v>240</v>
      </c>
      <c r="C23" s="308"/>
      <c r="D23" s="113">
        <v>0.597261784434439</v>
      </c>
      <c r="E23" s="115">
        <v>65</v>
      </c>
      <c r="F23" s="114">
        <v>352</v>
      </c>
      <c r="G23" s="114">
        <v>93</v>
      </c>
      <c r="H23" s="114">
        <v>48</v>
      </c>
      <c r="I23" s="140">
        <v>81</v>
      </c>
      <c r="J23" s="115">
        <v>-16</v>
      </c>
      <c r="K23" s="116">
        <v>-19.753086419753085</v>
      </c>
    </row>
    <row r="24" spans="1:11" ht="14.1" customHeight="1" x14ac:dyDescent="0.2">
      <c r="A24" s="306">
        <v>24</v>
      </c>
      <c r="B24" s="307" t="s">
        <v>241</v>
      </c>
      <c r="C24" s="308"/>
      <c r="D24" s="113">
        <v>5.1088854176238172</v>
      </c>
      <c r="E24" s="115">
        <v>556</v>
      </c>
      <c r="F24" s="114">
        <v>526</v>
      </c>
      <c r="G24" s="114">
        <v>518</v>
      </c>
      <c r="H24" s="114">
        <v>656</v>
      </c>
      <c r="I24" s="140">
        <v>646</v>
      </c>
      <c r="J24" s="115">
        <v>-90</v>
      </c>
      <c r="K24" s="116">
        <v>-13.93188854489164</v>
      </c>
    </row>
    <row r="25" spans="1:11" ht="14.1" customHeight="1" x14ac:dyDescent="0.2">
      <c r="A25" s="306">
        <v>25</v>
      </c>
      <c r="B25" s="307" t="s">
        <v>242</v>
      </c>
      <c r="C25" s="308"/>
      <c r="D25" s="113">
        <v>6.4504272718919413</v>
      </c>
      <c r="E25" s="115">
        <v>702</v>
      </c>
      <c r="F25" s="114">
        <v>625</v>
      </c>
      <c r="G25" s="114">
        <v>692</v>
      </c>
      <c r="H25" s="114">
        <v>526</v>
      </c>
      <c r="I25" s="140">
        <v>800</v>
      </c>
      <c r="J25" s="115">
        <v>-98</v>
      </c>
      <c r="K25" s="116">
        <v>-12.25</v>
      </c>
    </row>
    <row r="26" spans="1:11" ht="14.1" customHeight="1" x14ac:dyDescent="0.2">
      <c r="A26" s="306">
        <v>26</v>
      </c>
      <c r="B26" s="307" t="s">
        <v>243</v>
      </c>
      <c r="C26" s="308"/>
      <c r="D26" s="113">
        <v>3.0873839933841771</v>
      </c>
      <c r="E26" s="115">
        <v>336</v>
      </c>
      <c r="F26" s="114">
        <v>189</v>
      </c>
      <c r="G26" s="114">
        <v>262</v>
      </c>
      <c r="H26" s="114">
        <v>221</v>
      </c>
      <c r="I26" s="140">
        <v>325</v>
      </c>
      <c r="J26" s="115">
        <v>11</v>
      </c>
      <c r="K26" s="116">
        <v>3.3846153846153846</v>
      </c>
    </row>
    <row r="27" spans="1:11" ht="14.1" customHeight="1" x14ac:dyDescent="0.2">
      <c r="A27" s="306">
        <v>27</v>
      </c>
      <c r="B27" s="307" t="s">
        <v>244</v>
      </c>
      <c r="C27" s="308"/>
      <c r="D27" s="113">
        <v>3.1333272075714418</v>
      </c>
      <c r="E27" s="115">
        <v>341</v>
      </c>
      <c r="F27" s="114">
        <v>238</v>
      </c>
      <c r="G27" s="114">
        <v>268</v>
      </c>
      <c r="H27" s="114">
        <v>253</v>
      </c>
      <c r="I27" s="140">
        <v>300</v>
      </c>
      <c r="J27" s="115">
        <v>41</v>
      </c>
      <c r="K27" s="116">
        <v>13.666666666666666</v>
      </c>
    </row>
    <row r="28" spans="1:11" ht="14.1" customHeight="1" x14ac:dyDescent="0.2">
      <c r="A28" s="306">
        <v>28</v>
      </c>
      <c r="B28" s="307" t="s">
        <v>245</v>
      </c>
      <c r="C28" s="308"/>
      <c r="D28" s="113">
        <v>0.37673435633556923</v>
      </c>
      <c r="E28" s="115">
        <v>41</v>
      </c>
      <c r="F28" s="114">
        <v>52</v>
      </c>
      <c r="G28" s="114">
        <v>55</v>
      </c>
      <c r="H28" s="114">
        <v>43</v>
      </c>
      <c r="I28" s="140">
        <v>28</v>
      </c>
      <c r="J28" s="115">
        <v>13</v>
      </c>
      <c r="K28" s="116">
        <v>46.428571428571431</v>
      </c>
    </row>
    <row r="29" spans="1:11" ht="14.1" customHeight="1" x14ac:dyDescent="0.2">
      <c r="A29" s="306">
        <v>29</v>
      </c>
      <c r="B29" s="307" t="s">
        <v>246</v>
      </c>
      <c r="C29" s="308"/>
      <c r="D29" s="113">
        <v>4.3094734907654138</v>
      </c>
      <c r="E29" s="115">
        <v>469</v>
      </c>
      <c r="F29" s="114">
        <v>522</v>
      </c>
      <c r="G29" s="114">
        <v>527</v>
      </c>
      <c r="H29" s="114">
        <v>417</v>
      </c>
      <c r="I29" s="140">
        <v>465</v>
      </c>
      <c r="J29" s="115">
        <v>4</v>
      </c>
      <c r="K29" s="116">
        <v>0.86021505376344087</v>
      </c>
    </row>
    <row r="30" spans="1:11" ht="14.1" customHeight="1" x14ac:dyDescent="0.2">
      <c r="A30" s="306" t="s">
        <v>247</v>
      </c>
      <c r="B30" s="307" t="s">
        <v>248</v>
      </c>
      <c r="C30" s="308"/>
      <c r="D30" s="113">
        <v>1.6815216392538821</v>
      </c>
      <c r="E30" s="115">
        <v>183</v>
      </c>
      <c r="F30" s="114">
        <v>180</v>
      </c>
      <c r="G30" s="114">
        <v>191</v>
      </c>
      <c r="H30" s="114">
        <v>112</v>
      </c>
      <c r="I30" s="140">
        <v>184</v>
      </c>
      <c r="J30" s="115">
        <v>-1</v>
      </c>
      <c r="K30" s="116">
        <v>-0.54347826086956519</v>
      </c>
    </row>
    <row r="31" spans="1:11" ht="14.1" customHeight="1" x14ac:dyDescent="0.2">
      <c r="A31" s="306" t="s">
        <v>249</v>
      </c>
      <c r="B31" s="307" t="s">
        <v>250</v>
      </c>
      <c r="C31" s="308"/>
      <c r="D31" s="113">
        <v>2.5636313516493612</v>
      </c>
      <c r="E31" s="115">
        <v>279</v>
      </c>
      <c r="F31" s="114">
        <v>342</v>
      </c>
      <c r="G31" s="114">
        <v>330</v>
      </c>
      <c r="H31" s="114">
        <v>299</v>
      </c>
      <c r="I31" s="140">
        <v>272</v>
      </c>
      <c r="J31" s="115">
        <v>7</v>
      </c>
      <c r="K31" s="116">
        <v>2.5735294117647061</v>
      </c>
    </row>
    <row r="32" spans="1:11" ht="14.1" customHeight="1" x14ac:dyDescent="0.2">
      <c r="A32" s="306">
        <v>31</v>
      </c>
      <c r="B32" s="307" t="s">
        <v>251</v>
      </c>
      <c r="C32" s="308"/>
      <c r="D32" s="113">
        <v>0.63401635578425064</v>
      </c>
      <c r="E32" s="115">
        <v>69</v>
      </c>
      <c r="F32" s="114">
        <v>40</v>
      </c>
      <c r="G32" s="114">
        <v>42</v>
      </c>
      <c r="H32" s="114">
        <v>27</v>
      </c>
      <c r="I32" s="140">
        <v>54</v>
      </c>
      <c r="J32" s="115">
        <v>15</v>
      </c>
      <c r="K32" s="116">
        <v>27.777777777777779</v>
      </c>
    </row>
    <row r="33" spans="1:11" ht="14.1" customHeight="1" x14ac:dyDescent="0.2">
      <c r="A33" s="306">
        <v>32</v>
      </c>
      <c r="B33" s="307" t="s">
        <v>252</v>
      </c>
      <c r="C33" s="308"/>
      <c r="D33" s="113">
        <v>4.6494532757511715</v>
      </c>
      <c r="E33" s="115">
        <v>506</v>
      </c>
      <c r="F33" s="114">
        <v>1242</v>
      </c>
      <c r="G33" s="114">
        <v>333</v>
      </c>
      <c r="H33" s="114">
        <v>381</v>
      </c>
      <c r="I33" s="140">
        <v>505</v>
      </c>
      <c r="J33" s="115">
        <v>1</v>
      </c>
      <c r="K33" s="116">
        <v>0.19801980198019803</v>
      </c>
    </row>
    <row r="34" spans="1:11" ht="14.1" customHeight="1" x14ac:dyDescent="0.2">
      <c r="A34" s="306">
        <v>33</v>
      </c>
      <c r="B34" s="307" t="s">
        <v>253</v>
      </c>
      <c r="C34" s="308"/>
      <c r="D34" s="113">
        <v>2.1409537811265276</v>
      </c>
      <c r="E34" s="115">
        <v>233</v>
      </c>
      <c r="F34" s="114">
        <v>666</v>
      </c>
      <c r="G34" s="114">
        <v>263</v>
      </c>
      <c r="H34" s="114">
        <v>168</v>
      </c>
      <c r="I34" s="140">
        <v>293</v>
      </c>
      <c r="J34" s="115">
        <v>-60</v>
      </c>
      <c r="K34" s="116">
        <v>-20.477815699658702</v>
      </c>
    </row>
    <row r="35" spans="1:11" ht="14.1" customHeight="1" x14ac:dyDescent="0.2">
      <c r="A35" s="306">
        <v>34</v>
      </c>
      <c r="B35" s="307" t="s">
        <v>254</v>
      </c>
      <c r="C35" s="308"/>
      <c r="D35" s="113">
        <v>2.793347422585684</v>
      </c>
      <c r="E35" s="115">
        <v>304</v>
      </c>
      <c r="F35" s="114">
        <v>310</v>
      </c>
      <c r="G35" s="114">
        <v>236</v>
      </c>
      <c r="H35" s="114">
        <v>178</v>
      </c>
      <c r="I35" s="140">
        <v>289</v>
      </c>
      <c r="J35" s="115">
        <v>15</v>
      </c>
      <c r="K35" s="116">
        <v>5.1903114186851207</v>
      </c>
    </row>
    <row r="36" spans="1:11" ht="14.1" customHeight="1" x14ac:dyDescent="0.2">
      <c r="A36" s="306">
        <v>41</v>
      </c>
      <c r="B36" s="307" t="s">
        <v>255</v>
      </c>
      <c r="C36" s="308"/>
      <c r="D36" s="113">
        <v>0.38592299917302214</v>
      </c>
      <c r="E36" s="115">
        <v>42</v>
      </c>
      <c r="F36" s="114">
        <v>23</v>
      </c>
      <c r="G36" s="114">
        <v>39</v>
      </c>
      <c r="H36" s="114">
        <v>27</v>
      </c>
      <c r="I36" s="140">
        <v>57</v>
      </c>
      <c r="J36" s="115">
        <v>-15</v>
      </c>
      <c r="K36" s="116">
        <v>-26.315789473684209</v>
      </c>
    </row>
    <row r="37" spans="1:11" ht="14.1" customHeight="1" x14ac:dyDescent="0.2">
      <c r="A37" s="306">
        <v>42</v>
      </c>
      <c r="B37" s="307" t="s">
        <v>256</v>
      </c>
      <c r="C37" s="308"/>
      <c r="D37" s="113">
        <v>0.19296149958651107</v>
      </c>
      <c r="E37" s="115">
        <v>21</v>
      </c>
      <c r="F37" s="114">
        <v>15</v>
      </c>
      <c r="G37" s="114">
        <v>23</v>
      </c>
      <c r="H37" s="114">
        <v>12</v>
      </c>
      <c r="I37" s="140">
        <v>20</v>
      </c>
      <c r="J37" s="115">
        <v>1</v>
      </c>
      <c r="K37" s="116">
        <v>5</v>
      </c>
    </row>
    <row r="38" spans="1:11" ht="14.1" customHeight="1" x14ac:dyDescent="0.2">
      <c r="A38" s="306">
        <v>43</v>
      </c>
      <c r="B38" s="307" t="s">
        <v>257</v>
      </c>
      <c r="C38" s="308"/>
      <c r="D38" s="113">
        <v>0.83616649820821465</v>
      </c>
      <c r="E38" s="115">
        <v>91</v>
      </c>
      <c r="F38" s="114">
        <v>79</v>
      </c>
      <c r="G38" s="114">
        <v>108</v>
      </c>
      <c r="H38" s="114">
        <v>103</v>
      </c>
      <c r="I38" s="140">
        <v>110</v>
      </c>
      <c r="J38" s="115">
        <v>-19</v>
      </c>
      <c r="K38" s="116">
        <v>-17.272727272727273</v>
      </c>
    </row>
    <row r="39" spans="1:11" ht="14.1" customHeight="1" x14ac:dyDescent="0.2">
      <c r="A39" s="306">
        <v>51</v>
      </c>
      <c r="B39" s="307" t="s">
        <v>258</v>
      </c>
      <c r="C39" s="308"/>
      <c r="D39" s="113">
        <v>8.4259854819443163</v>
      </c>
      <c r="E39" s="115">
        <v>917</v>
      </c>
      <c r="F39" s="114">
        <v>1038</v>
      </c>
      <c r="G39" s="114">
        <v>1024</v>
      </c>
      <c r="H39" s="114">
        <v>988</v>
      </c>
      <c r="I39" s="140">
        <v>1034</v>
      </c>
      <c r="J39" s="115">
        <v>-117</v>
      </c>
      <c r="K39" s="116">
        <v>-11.315280464216634</v>
      </c>
    </row>
    <row r="40" spans="1:11" ht="14.1" customHeight="1" x14ac:dyDescent="0.2">
      <c r="A40" s="306" t="s">
        <v>259</v>
      </c>
      <c r="B40" s="307" t="s">
        <v>260</v>
      </c>
      <c r="C40" s="308"/>
      <c r="D40" s="113">
        <v>7.5990076265735551</v>
      </c>
      <c r="E40" s="115">
        <v>827</v>
      </c>
      <c r="F40" s="114">
        <v>955</v>
      </c>
      <c r="G40" s="114">
        <v>971</v>
      </c>
      <c r="H40" s="114">
        <v>934</v>
      </c>
      <c r="I40" s="140">
        <v>980</v>
      </c>
      <c r="J40" s="115">
        <v>-153</v>
      </c>
      <c r="K40" s="116">
        <v>-15.612244897959183</v>
      </c>
    </row>
    <row r="41" spans="1:11" ht="14.1" customHeight="1" x14ac:dyDescent="0.2">
      <c r="A41" s="306"/>
      <c r="B41" s="307" t="s">
        <v>261</v>
      </c>
      <c r="C41" s="308"/>
      <c r="D41" s="113">
        <v>6.3217862721676008</v>
      </c>
      <c r="E41" s="115">
        <v>688</v>
      </c>
      <c r="F41" s="114">
        <v>818</v>
      </c>
      <c r="G41" s="114">
        <v>801</v>
      </c>
      <c r="H41" s="114">
        <v>770</v>
      </c>
      <c r="I41" s="140">
        <v>804</v>
      </c>
      <c r="J41" s="115">
        <v>-116</v>
      </c>
      <c r="K41" s="116">
        <v>-14.427860696517413</v>
      </c>
    </row>
    <row r="42" spans="1:11" ht="14.1" customHeight="1" x14ac:dyDescent="0.2">
      <c r="A42" s="306">
        <v>52</v>
      </c>
      <c r="B42" s="307" t="s">
        <v>262</v>
      </c>
      <c r="C42" s="308"/>
      <c r="D42" s="113">
        <v>7.562253055223743</v>
      </c>
      <c r="E42" s="115">
        <v>823</v>
      </c>
      <c r="F42" s="114">
        <v>826</v>
      </c>
      <c r="G42" s="114">
        <v>614</v>
      </c>
      <c r="H42" s="114">
        <v>520</v>
      </c>
      <c r="I42" s="140">
        <v>832</v>
      </c>
      <c r="J42" s="115">
        <v>-9</v>
      </c>
      <c r="K42" s="116">
        <v>-1.0817307692307692</v>
      </c>
    </row>
    <row r="43" spans="1:11" ht="14.1" customHeight="1" x14ac:dyDescent="0.2">
      <c r="A43" s="306" t="s">
        <v>263</v>
      </c>
      <c r="B43" s="307" t="s">
        <v>264</v>
      </c>
      <c r="C43" s="308"/>
      <c r="D43" s="113">
        <v>5.5866948451713681</v>
      </c>
      <c r="E43" s="115">
        <v>608</v>
      </c>
      <c r="F43" s="114">
        <v>557</v>
      </c>
      <c r="G43" s="114">
        <v>482</v>
      </c>
      <c r="H43" s="114">
        <v>381</v>
      </c>
      <c r="I43" s="140">
        <v>617</v>
      </c>
      <c r="J43" s="115">
        <v>-9</v>
      </c>
      <c r="K43" s="116">
        <v>-1.4586709886547813</v>
      </c>
    </row>
    <row r="44" spans="1:11" ht="14.1" customHeight="1" x14ac:dyDescent="0.2">
      <c r="A44" s="306">
        <v>53</v>
      </c>
      <c r="B44" s="307" t="s">
        <v>265</v>
      </c>
      <c r="C44" s="308"/>
      <c r="D44" s="113">
        <v>0.40430028484792796</v>
      </c>
      <c r="E44" s="115">
        <v>44</v>
      </c>
      <c r="F44" s="114">
        <v>54</v>
      </c>
      <c r="G44" s="114">
        <v>86</v>
      </c>
      <c r="H44" s="114">
        <v>48</v>
      </c>
      <c r="I44" s="140">
        <v>53</v>
      </c>
      <c r="J44" s="115">
        <v>-9</v>
      </c>
      <c r="K44" s="116">
        <v>-16.981132075471699</v>
      </c>
    </row>
    <row r="45" spans="1:11" ht="14.1" customHeight="1" x14ac:dyDescent="0.2">
      <c r="A45" s="306" t="s">
        <v>266</v>
      </c>
      <c r="B45" s="307" t="s">
        <v>267</v>
      </c>
      <c r="C45" s="308"/>
      <c r="D45" s="113">
        <v>0.35835707066066341</v>
      </c>
      <c r="E45" s="115">
        <v>39</v>
      </c>
      <c r="F45" s="114">
        <v>54</v>
      </c>
      <c r="G45" s="114">
        <v>82</v>
      </c>
      <c r="H45" s="114">
        <v>46</v>
      </c>
      <c r="I45" s="140">
        <v>47</v>
      </c>
      <c r="J45" s="115">
        <v>-8</v>
      </c>
      <c r="K45" s="116">
        <v>-17.021276595744681</v>
      </c>
    </row>
    <row r="46" spans="1:11" ht="14.1" customHeight="1" x14ac:dyDescent="0.2">
      <c r="A46" s="306">
        <v>54</v>
      </c>
      <c r="B46" s="307" t="s">
        <v>268</v>
      </c>
      <c r="C46" s="308"/>
      <c r="D46" s="113">
        <v>3.3630432785077642</v>
      </c>
      <c r="E46" s="115">
        <v>366</v>
      </c>
      <c r="F46" s="114">
        <v>340</v>
      </c>
      <c r="G46" s="114">
        <v>303</v>
      </c>
      <c r="H46" s="114">
        <v>555</v>
      </c>
      <c r="I46" s="140">
        <v>323</v>
      </c>
      <c r="J46" s="115">
        <v>43</v>
      </c>
      <c r="K46" s="116">
        <v>13.312693498452012</v>
      </c>
    </row>
    <row r="47" spans="1:11" ht="14.1" customHeight="1" x14ac:dyDescent="0.2">
      <c r="A47" s="306">
        <v>61</v>
      </c>
      <c r="B47" s="307" t="s">
        <v>269</v>
      </c>
      <c r="C47" s="308"/>
      <c r="D47" s="113">
        <v>1.608012496554259</v>
      </c>
      <c r="E47" s="115">
        <v>175</v>
      </c>
      <c r="F47" s="114">
        <v>167</v>
      </c>
      <c r="G47" s="114">
        <v>164</v>
      </c>
      <c r="H47" s="114">
        <v>174</v>
      </c>
      <c r="I47" s="140">
        <v>187</v>
      </c>
      <c r="J47" s="115">
        <v>-12</v>
      </c>
      <c r="K47" s="116">
        <v>-6.4171122994652405</v>
      </c>
    </row>
    <row r="48" spans="1:11" ht="14.1" customHeight="1" x14ac:dyDescent="0.2">
      <c r="A48" s="306">
        <v>62</v>
      </c>
      <c r="B48" s="307" t="s">
        <v>270</v>
      </c>
      <c r="C48" s="308"/>
      <c r="D48" s="113">
        <v>7.0293117706514749</v>
      </c>
      <c r="E48" s="115">
        <v>765</v>
      </c>
      <c r="F48" s="114">
        <v>718</v>
      </c>
      <c r="G48" s="114">
        <v>903</v>
      </c>
      <c r="H48" s="114">
        <v>676</v>
      </c>
      <c r="I48" s="140">
        <v>716</v>
      </c>
      <c r="J48" s="115">
        <v>49</v>
      </c>
      <c r="K48" s="116">
        <v>6.8435754189944138</v>
      </c>
    </row>
    <row r="49" spans="1:11" ht="14.1" customHeight="1" x14ac:dyDescent="0.2">
      <c r="A49" s="306">
        <v>63</v>
      </c>
      <c r="B49" s="307" t="s">
        <v>271</v>
      </c>
      <c r="C49" s="308"/>
      <c r="D49" s="113">
        <v>4.8332261325002301</v>
      </c>
      <c r="E49" s="115">
        <v>526</v>
      </c>
      <c r="F49" s="114">
        <v>673</v>
      </c>
      <c r="G49" s="114">
        <v>686</v>
      </c>
      <c r="H49" s="114">
        <v>427</v>
      </c>
      <c r="I49" s="140">
        <v>496</v>
      </c>
      <c r="J49" s="115">
        <v>30</v>
      </c>
      <c r="K49" s="116">
        <v>6.0483870967741939</v>
      </c>
    </row>
    <row r="50" spans="1:11" ht="14.1" customHeight="1" x14ac:dyDescent="0.2">
      <c r="A50" s="306" t="s">
        <v>272</v>
      </c>
      <c r="B50" s="307" t="s">
        <v>273</v>
      </c>
      <c r="C50" s="308"/>
      <c r="D50" s="113">
        <v>1.3691077827804834</v>
      </c>
      <c r="E50" s="115">
        <v>149</v>
      </c>
      <c r="F50" s="114">
        <v>183</v>
      </c>
      <c r="G50" s="114">
        <v>141</v>
      </c>
      <c r="H50" s="114">
        <v>101</v>
      </c>
      <c r="I50" s="140">
        <v>113</v>
      </c>
      <c r="J50" s="115">
        <v>36</v>
      </c>
      <c r="K50" s="116">
        <v>31.858407079646017</v>
      </c>
    </row>
    <row r="51" spans="1:11" ht="14.1" customHeight="1" x14ac:dyDescent="0.2">
      <c r="A51" s="306" t="s">
        <v>274</v>
      </c>
      <c r="B51" s="307" t="s">
        <v>275</v>
      </c>
      <c r="C51" s="308"/>
      <c r="D51" s="113">
        <v>3.1517044932463474</v>
      </c>
      <c r="E51" s="115">
        <v>343</v>
      </c>
      <c r="F51" s="114">
        <v>469</v>
      </c>
      <c r="G51" s="114">
        <v>520</v>
      </c>
      <c r="H51" s="114">
        <v>304</v>
      </c>
      <c r="I51" s="140">
        <v>348</v>
      </c>
      <c r="J51" s="115">
        <v>-5</v>
      </c>
      <c r="K51" s="116">
        <v>-1.4367816091954022</v>
      </c>
    </row>
    <row r="52" spans="1:11" ht="14.1" customHeight="1" x14ac:dyDescent="0.2">
      <c r="A52" s="306">
        <v>71</v>
      </c>
      <c r="B52" s="307" t="s">
        <v>276</v>
      </c>
      <c r="C52" s="308"/>
      <c r="D52" s="113">
        <v>7.8654782688596896</v>
      </c>
      <c r="E52" s="115">
        <v>856</v>
      </c>
      <c r="F52" s="114">
        <v>652</v>
      </c>
      <c r="G52" s="114">
        <v>770</v>
      </c>
      <c r="H52" s="114">
        <v>675</v>
      </c>
      <c r="I52" s="140">
        <v>877</v>
      </c>
      <c r="J52" s="115">
        <v>-21</v>
      </c>
      <c r="K52" s="116">
        <v>-2.3945267958950969</v>
      </c>
    </row>
    <row r="53" spans="1:11" ht="14.1" customHeight="1" x14ac:dyDescent="0.2">
      <c r="A53" s="306" t="s">
        <v>277</v>
      </c>
      <c r="B53" s="307" t="s">
        <v>278</v>
      </c>
      <c r="C53" s="308"/>
      <c r="D53" s="113">
        <v>2.5268767802995495</v>
      </c>
      <c r="E53" s="115">
        <v>275</v>
      </c>
      <c r="F53" s="114">
        <v>178</v>
      </c>
      <c r="G53" s="114">
        <v>251</v>
      </c>
      <c r="H53" s="114">
        <v>202</v>
      </c>
      <c r="I53" s="140">
        <v>286</v>
      </c>
      <c r="J53" s="115">
        <v>-11</v>
      </c>
      <c r="K53" s="116">
        <v>-3.8461538461538463</v>
      </c>
    </row>
    <row r="54" spans="1:11" ht="14.1" customHeight="1" x14ac:dyDescent="0.2">
      <c r="A54" s="306" t="s">
        <v>279</v>
      </c>
      <c r="B54" s="307" t="s">
        <v>280</v>
      </c>
      <c r="C54" s="308"/>
      <c r="D54" s="113">
        <v>4.8424147753376827</v>
      </c>
      <c r="E54" s="115">
        <v>527</v>
      </c>
      <c r="F54" s="114">
        <v>412</v>
      </c>
      <c r="G54" s="114">
        <v>460</v>
      </c>
      <c r="H54" s="114">
        <v>400</v>
      </c>
      <c r="I54" s="140">
        <v>526</v>
      </c>
      <c r="J54" s="115">
        <v>1</v>
      </c>
      <c r="K54" s="116">
        <v>0.19011406844106463</v>
      </c>
    </row>
    <row r="55" spans="1:11" ht="14.1" customHeight="1" x14ac:dyDescent="0.2">
      <c r="A55" s="306">
        <v>72</v>
      </c>
      <c r="B55" s="307" t="s">
        <v>281</v>
      </c>
      <c r="C55" s="308"/>
      <c r="D55" s="113">
        <v>2.0674446384269043</v>
      </c>
      <c r="E55" s="115">
        <v>225</v>
      </c>
      <c r="F55" s="114">
        <v>182</v>
      </c>
      <c r="G55" s="114">
        <v>213</v>
      </c>
      <c r="H55" s="114">
        <v>148</v>
      </c>
      <c r="I55" s="140">
        <v>224</v>
      </c>
      <c r="J55" s="115">
        <v>1</v>
      </c>
      <c r="K55" s="116">
        <v>0.44642857142857145</v>
      </c>
    </row>
    <row r="56" spans="1:11" ht="14.1" customHeight="1" x14ac:dyDescent="0.2">
      <c r="A56" s="306" t="s">
        <v>282</v>
      </c>
      <c r="B56" s="307" t="s">
        <v>283</v>
      </c>
      <c r="C56" s="308"/>
      <c r="D56" s="113">
        <v>0.8821097123954792</v>
      </c>
      <c r="E56" s="115">
        <v>96</v>
      </c>
      <c r="F56" s="114">
        <v>78</v>
      </c>
      <c r="G56" s="114">
        <v>94</v>
      </c>
      <c r="H56" s="114">
        <v>46</v>
      </c>
      <c r="I56" s="140">
        <v>122</v>
      </c>
      <c r="J56" s="115">
        <v>-26</v>
      </c>
      <c r="K56" s="116">
        <v>-21.311475409836067</v>
      </c>
    </row>
    <row r="57" spans="1:11" ht="14.1" customHeight="1" x14ac:dyDescent="0.2">
      <c r="A57" s="306" t="s">
        <v>284</v>
      </c>
      <c r="B57" s="307" t="s">
        <v>285</v>
      </c>
      <c r="C57" s="308"/>
      <c r="D57" s="113">
        <v>0.66158228429660937</v>
      </c>
      <c r="E57" s="115">
        <v>72</v>
      </c>
      <c r="F57" s="114">
        <v>58</v>
      </c>
      <c r="G57" s="114">
        <v>59</v>
      </c>
      <c r="H57" s="114">
        <v>59</v>
      </c>
      <c r="I57" s="140">
        <v>50</v>
      </c>
      <c r="J57" s="115">
        <v>22</v>
      </c>
      <c r="K57" s="116">
        <v>44</v>
      </c>
    </row>
    <row r="58" spans="1:11" ht="14.1" customHeight="1" x14ac:dyDescent="0.2">
      <c r="A58" s="306">
        <v>73</v>
      </c>
      <c r="B58" s="307" t="s">
        <v>286</v>
      </c>
      <c r="C58" s="308"/>
      <c r="D58" s="113">
        <v>1.0199393549572728</v>
      </c>
      <c r="E58" s="115">
        <v>111</v>
      </c>
      <c r="F58" s="114">
        <v>90</v>
      </c>
      <c r="G58" s="114">
        <v>139</v>
      </c>
      <c r="H58" s="114">
        <v>89</v>
      </c>
      <c r="I58" s="140">
        <v>124</v>
      </c>
      <c r="J58" s="115">
        <v>-13</v>
      </c>
      <c r="K58" s="116">
        <v>-10.483870967741936</v>
      </c>
    </row>
    <row r="59" spans="1:11" ht="14.1" customHeight="1" x14ac:dyDescent="0.2">
      <c r="A59" s="306" t="s">
        <v>287</v>
      </c>
      <c r="B59" s="307" t="s">
        <v>288</v>
      </c>
      <c r="C59" s="308"/>
      <c r="D59" s="113">
        <v>0.6891482128089681</v>
      </c>
      <c r="E59" s="115">
        <v>75</v>
      </c>
      <c r="F59" s="114">
        <v>76</v>
      </c>
      <c r="G59" s="114">
        <v>101</v>
      </c>
      <c r="H59" s="114">
        <v>63</v>
      </c>
      <c r="I59" s="140">
        <v>92</v>
      </c>
      <c r="J59" s="115">
        <v>-17</v>
      </c>
      <c r="K59" s="116">
        <v>-18.478260869565219</v>
      </c>
    </row>
    <row r="60" spans="1:11" ht="14.1" customHeight="1" x14ac:dyDescent="0.2">
      <c r="A60" s="306">
        <v>81</v>
      </c>
      <c r="B60" s="307" t="s">
        <v>289</v>
      </c>
      <c r="C60" s="308"/>
      <c r="D60" s="113">
        <v>5.6693926307084448</v>
      </c>
      <c r="E60" s="115">
        <v>617</v>
      </c>
      <c r="F60" s="114">
        <v>595</v>
      </c>
      <c r="G60" s="114">
        <v>699</v>
      </c>
      <c r="H60" s="114">
        <v>468</v>
      </c>
      <c r="I60" s="140">
        <v>653</v>
      </c>
      <c r="J60" s="115">
        <v>-36</v>
      </c>
      <c r="K60" s="116">
        <v>-5.5130168453292496</v>
      </c>
    </row>
    <row r="61" spans="1:11" ht="14.1" customHeight="1" x14ac:dyDescent="0.2">
      <c r="A61" s="306" t="s">
        <v>290</v>
      </c>
      <c r="B61" s="307" t="s">
        <v>291</v>
      </c>
      <c r="C61" s="308"/>
      <c r="D61" s="113">
        <v>1.9479922815400166</v>
      </c>
      <c r="E61" s="115">
        <v>212</v>
      </c>
      <c r="F61" s="114">
        <v>200</v>
      </c>
      <c r="G61" s="114">
        <v>283</v>
      </c>
      <c r="H61" s="114">
        <v>157</v>
      </c>
      <c r="I61" s="140">
        <v>276</v>
      </c>
      <c r="J61" s="115">
        <v>-64</v>
      </c>
      <c r="K61" s="116">
        <v>-23.188405797101449</v>
      </c>
    </row>
    <row r="62" spans="1:11" ht="14.1" customHeight="1" x14ac:dyDescent="0.2">
      <c r="A62" s="306" t="s">
        <v>292</v>
      </c>
      <c r="B62" s="307" t="s">
        <v>293</v>
      </c>
      <c r="C62" s="308"/>
      <c r="D62" s="113">
        <v>1.9479922815400166</v>
      </c>
      <c r="E62" s="115">
        <v>212</v>
      </c>
      <c r="F62" s="114">
        <v>239</v>
      </c>
      <c r="G62" s="114">
        <v>258</v>
      </c>
      <c r="H62" s="114">
        <v>159</v>
      </c>
      <c r="I62" s="140">
        <v>189</v>
      </c>
      <c r="J62" s="115">
        <v>23</v>
      </c>
      <c r="K62" s="116">
        <v>12.169312169312169</v>
      </c>
    </row>
    <row r="63" spans="1:11" ht="14.1" customHeight="1" x14ac:dyDescent="0.2">
      <c r="A63" s="306"/>
      <c r="B63" s="307" t="s">
        <v>294</v>
      </c>
      <c r="C63" s="308"/>
      <c r="D63" s="113">
        <v>1.7734080676284112</v>
      </c>
      <c r="E63" s="115">
        <v>193</v>
      </c>
      <c r="F63" s="114">
        <v>198</v>
      </c>
      <c r="G63" s="114">
        <v>235</v>
      </c>
      <c r="H63" s="114">
        <v>140</v>
      </c>
      <c r="I63" s="140">
        <v>168</v>
      </c>
      <c r="J63" s="115">
        <v>25</v>
      </c>
      <c r="K63" s="116">
        <v>14.880952380952381</v>
      </c>
    </row>
    <row r="64" spans="1:11" ht="14.1" customHeight="1" x14ac:dyDescent="0.2">
      <c r="A64" s="306" t="s">
        <v>295</v>
      </c>
      <c r="B64" s="307" t="s">
        <v>296</v>
      </c>
      <c r="C64" s="308"/>
      <c r="D64" s="113">
        <v>0.74428006983368555</v>
      </c>
      <c r="E64" s="115">
        <v>81</v>
      </c>
      <c r="F64" s="114">
        <v>71</v>
      </c>
      <c r="G64" s="114">
        <v>71</v>
      </c>
      <c r="H64" s="114">
        <v>72</v>
      </c>
      <c r="I64" s="140">
        <v>85</v>
      </c>
      <c r="J64" s="115">
        <v>-4</v>
      </c>
      <c r="K64" s="116">
        <v>-4.7058823529411766</v>
      </c>
    </row>
    <row r="65" spans="1:11" ht="14.1" customHeight="1" x14ac:dyDescent="0.2">
      <c r="A65" s="306" t="s">
        <v>297</v>
      </c>
      <c r="B65" s="307" t="s">
        <v>298</v>
      </c>
      <c r="C65" s="308"/>
      <c r="D65" s="113">
        <v>0.60645042727189191</v>
      </c>
      <c r="E65" s="115">
        <v>66</v>
      </c>
      <c r="F65" s="114">
        <v>52</v>
      </c>
      <c r="G65" s="114">
        <v>45</v>
      </c>
      <c r="H65" s="114">
        <v>27</v>
      </c>
      <c r="I65" s="140">
        <v>34</v>
      </c>
      <c r="J65" s="115">
        <v>32</v>
      </c>
      <c r="K65" s="116">
        <v>94.117647058823536</v>
      </c>
    </row>
    <row r="66" spans="1:11" ht="14.1" customHeight="1" x14ac:dyDescent="0.2">
      <c r="A66" s="306">
        <v>82</v>
      </c>
      <c r="B66" s="307" t="s">
        <v>299</v>
      </c>
      <c r="C66" s="308"/>
      <c r="D66" s="113">
        <v>3.1333272075714418</v>
      </c>
      <c r="E66" s="115">
        <v>341</v>
      </c>
      <c r="F66" s="114">
        <v>262</v>
      </c>
      <c r="G66" s="114">
        <v>397</v>
      </c>
      <c r="H66" s="114">
        <v>252</v>
      </c>
      <c r="I66" s="140">
        <v>306</v>
      </c>
      <c r="J66" s="115">
        <v>35</v>
      </c>
      <c r="K66" s="116">
        <v>11.437908496732026</v>
      </c>
    </row>
    <row r="67" spans="1:11" ht="14.1" customHeight="1" x14ac:dyDescent="0.2">
      <c r="A67" s="306" t="s">
        <v>300</v>
      </c>
      <c r="B67" s="307" t="s">
        <v>301</v>
      </c>
      <c r="C67" s="308"/>
      <c r="D67" s="113">
        <v>1.8744831388403933</v>
      </c>
      <c r="E67" s="115">
        <v>204</v>
      </c>
      <c r="F67" s="114">
        <v>181</v>
      </c>
      <c r="G67" s="114">
        <v>270</v>
      </c>
      <c r="H67" s="114">
        <v>161</v>
      </c>
      <c r="I67" s="140">
        <v>209</v>
      </c>
      <c r="J67" s="115">
        <v>-5</v>
      </c>
      <c r="K67" s="116">
        <v>-2.3923444976076556</v>
      </c>
    </row>
    <row r="68" spans="1:11" ht="14.1" customHeight="1" x14ac:dyDescent="0.2">
      <c r="A68" s="306" t="s">
        <v>302</v>
      </c>
      <c r="B68" s="307" t="s">
        <v>303</v>
      </c>
      <c r="C68" s="308"/>
      <c r="D68" s="113">
        <v>0.79941192685840301</v>
      </c>
      <c r="E68" s="115">
        <v>87</v>
      </c>
      <c r="F68" s="114">
        <v>58</v>
      </c>
      <c r="G68" s="114">
        <v>73</v>
      </c>
      <c r="H68" s="114">
        <v>52</v>
      </c>
      <c r="I68" s="140">
        <v>61</v>
      </c>
      <c r="J68" s="115">
        <v>26</v>
      </c>
      <c r="K68" s="116">
        <v>42.622950819672134</v>
      </c>
    </row>
    <row r="69" spans="1:11" ht="14.1" customHeight="1" x14ac:dyDescent="0.2">
      <c r="A69" s="306">
        <v>83</v>
      </c>
      <c r="B69" s="307" t="s">
        <v>304</v>
      </c>
      <c r="C69" s="308"/>
      <c r="D69" s="113">
        <v>3.2803454929706883</v>
      </c>
      <c r="E69" s="115">
        <v>357</v>
      </c>
      <c r="F69" s="114">
        <v>295</v>
      </c>
      <c r="G69" s="114">
        <v>694</v>
      </c>
      <c r="H69" s="114">
        <v>317</v>
      </c>
      <c r="I69" s="140">
        <v>319</v>
      </c>
      <c r="J69" s="115">
        <v>38</v>
      </c>
      <c r="K69" s="116">
        <v>11.912225705329154</v>
      </c>
    </row>
    <row r="70" spans="1:11" ht="14.1" customHeight="1" x14ac:dyDescent="0.2">
      <c r="A70" s="306" t="s">
        <v>305</v>
      </c>
      <c r="B70" s="307" t="s">
        <v>306</v>
      </c>
      <c r="C70" s="308"/>
      <c r="D70" s="113">
        <v>2.2879720665257741</v>
      </c>
      <c r="E70" s="115">
        <v>249</v>
      </c>
      <c r="F70" s="114">
        <v>180</v>
      </c>
      <c r="G70" s="114">
        <v>588</v>
      </c>
      <c r="H70" s="114">
        <v>221</v>
      </c>
      <c r="I70" s="140">
        <v>222</v>
      </c>
      <c r="J70" s="115">
        <v>27</v>
      </c>
      <c r="K70" s="116">
        <v>12.162162162162161</v>
      </c>
    </row>
    <row r="71" spans="1:11" ht="14.1" customHeight="1" x14ac:dyDescent="0.2">
      <c r="A71" s="306"/>
      <c r="B71" s="307" t="s">
        <v>307</v>
      </c>
      <c r="C71" s="308"/>
      <c r="D71" s="113">
        <v>1.5528806395295416</v>
      </c>
      <c r="E71" s="115">
        <v>169</v>
      </c>
      <c r="F71" s="114">
        <v>101</v>
      </c>
      <c r="G71" s="114">
        <v>401</v>
      </c>
      <c r="H71" s="114">
        <v>136</v>
      </c>
      <c r="I71" s="140">
        <v>130</v>
      </c>
      <c r="J71" s="115">
        <v>39</v>
      </c>
      <c r="K71" s="116">
        <v>30</v>
      </c>
    </row>
    <row r="72" spans="1:11" ht="14.1" customHeight="1" x14ac:dyDescent="0.2">
      <c r="A72" s="306">
        <v>84</v>
      </c>
      <c r="B72" s="307" t="s">
        <v>308</v>
      </c>
      <c r="C72" s="308"/>
      <c r="D72" s="113">
        <v>0.95561885509510247</v>
      </c>
      <c r="E72" s="115">
        <v>104</v>
      </c>
      <c r="F72" s="114">
        <v>61</v>
      </c>
      <c r="G72" s="114">
        <v>261</v>
      </c>
      <c r="H72" s="114">
        <v>56</v>
      </c>
      <c r="I72" s="140">
        <v>70</v>
      </c>
      <c r="J72" s="115">
        <v>34</v>
      </c>
      <c r="K72" s="116">
        <v>48.571428571428569</v>
      </c>
    </row>
    <row r="73" spans="1:11" ht="14.1" customHeight="1" x14ac:dyDescent="0.2">
      <c r="A73" s="306" t="s">
        <v>309</v>
      </c>
      <c r="B73" s="307" t="s">
        <v>310</v>
      </c>
      <c r="C73" s="308"/>
      <c r="D73" s="113">
        <v>0.31241385647339887</v>
      </c>
      <c r="E73" s="115">
        <v>34</v>
      </c>
      <c r="F73" s="114">
        <v>11</v>
      </c>
      <c r="G73" s="114">
        <v>148</v>
      </c>
      <c r="H73" s="114">
        <v>4</v>
      </c>
      <c r="I73" s="140">
        <v>13</v>
      </c>
      <c r="J73" s="115">
        <v>21</v>
      </c>
      <c r="K73" s="116">
        <v>161.53846153846155</v>
      </c>
    </row>
    <row r="74" spans="1:11" ht="14.1" customHeight="1" x14ac:dyDescent="0.2">
      <c r="A74" s="306" t="s">
        <v>311</v>
      </c>
      <c r="B74" s="307" t="s">
        <v>312</v>
      </c>
      <c r="C74" s="308"/>
      <c r="D74" s="113">
        <v>6.4320499862170352E-2</v>
      </c>
      <c r="E74" s="115">
        <v>7</v>
      </c>
      <c r="F74" s="114">
        <v>12</v>
      </c>
      <c r="G74" s="114">
        <v>44</v>
      </c>
      <c r="H74" s="114">
        <v>6</v>
      </c>
      <c r="I74" s="140">
        <v>14</v>
      </c>
      <c r="J74" s="115">
        <v>-7</v>
      </c>
      <c r="K74" s="116">
        <v>-50</v>
      </c>
    </row>
    <row r="75" spans="1:11" ht="14.1" customHeight="1" x14ac:dyDescent="0.2">
      <c r="A75" s="306" t="s">
        <v>313</v>
      </c>
      <c r="B75" s="307" t="s">
        <v>314</v>
      </c>
      <c r="C75" s="308"/>
      <c r="D75" s="113">
        <v>0.17458421391160525</v>
      </c>
      <c r="E75" s="115">
        <v>19</v>
      </c>
      <c r="F75" s="114">
        <v>13</v>
      </c>
      <c r="G75" s="114">
        <v>27</v>
      </c>
      <c r="H75" s="114">
        <v>10</v>
      </c>
      <c r="I75" s="140">
        <v>23</v>
      </c>
      <c r="J75" s="115">
        <v>-4</v>
      </c>
      <c r="K75" s="116">
        <v>-17.391304347826086</v>
      </c>
    </row>
    <row r="76" spans="1:11" ht="14.1" customHeight="1" x14ac:dyDescent="0.2">
      <c r="A76" s="306">
        <v>91</v>
      </c>
      <c r="B76" s="307" t="s">
        <v>315</v>
      </c>
      <c r="C76" s="308"/>
      <c r="D76" s="113">
        <v>4.594321418726454E-2</v>
      </c>
      <c r="E76" s="115">
        <v>5</v>
      </c>
      <c r="F76" s="114">
        <v>3</v>
      </c>
      <c r="G76" s="114" t="s">
        <v>514</v>
      </c>
      <c r="H76" s="114">
        <v>4</v>
      </c>
      <c r="I76" s="140">
        <v>7</v>
      </c>
      <c r="J76" s="115">
        <v>-2</v>
      </c>
      <c r="K76" s="116">
        <v>-28.571428571428573</v>
      </c>
    </row>
    <row r="77" spans="1:11" ht="14.1" customHeight="1" x14ac:dyDescent="0.2">
      <c r="A77" s="306">
        <v>92</v>
      </c>
      <c r="B77" s="307" t="s">
        <v>316</v>
      </c>
      <c r="C77" s="308"/>
      <c r="D77" s="113">
        <v>0.46862078471009833</v>
      </c>
      <c r="E77" s="115">
        <v>51</v>
      </c>
      <c r="F77" s="114">
        <v>43</v>
      </c>
      <c r="G77" s="114">
        <v>53</v>
      </c>
      <c r="H77" s="114">
        <v>54</v>
      </c>
      <c r="I77" s="140">
        <v>52</v>
      </c>
      <c r="J77" s="115">
        <v>-1</v>
      </c>
      <c r="K77" s="116">
        <v>-1.9230769230769231</v>
      </c>
    </row>
    <row r="78" spans="1:11" ht="14.1" customHeight="1" x14ac:dyDescent="0.2">
      <c r="A78" s="306">
        <v>93</v>
      </c>
      <c r="B78" s="307" t="s">
        <v>317</v>
      </c>
      <c r="C78" s="308"/>
      <c r="D78" s="113">
        <v>0.1286409997243407</v>
      </c>
      <c r="E78" s="115">
        <v>14</v>
      </c>
      <c r="F78" s="114">
        <v>6</v>
      </c>
      <c r="G78" s="114">
        <v>20</v>
      </c>
      <c r="H78" s="114">
        <v>7</v>
      </c>
      <c r="I78" s="140">
        <v>12</v>
      </c>
      <c r="J78" s="115">
        <v>2</v>
      </c>
      <c r="K78" s="116">
        <v>16.666666666666668</v>
      </c>
    </row>
    <row r="79" spans="1:11" ht="14.1" customHeight="1" x14ac:dyDescent="0.2">
      <c r="A79" s="306">
        <v>94</v>
      </c>
      <c r="B79" s="307" t="s">
        <v>318</v>
      </c>
      <c r="C79" s="308"/>
      <c r="D79" s="113">
        <v>0.14701828539924652</v>
      </c>
      <c r="E79" s="115">
        <v>16</v>
      </c>
      <c r="F79" s="114">
        <v>25</v>
      </c>
      <c r="G79" s="114">
        <v>35</v>
      </c>
      <c r="H79" s="114">
        <v>35</v>
      </c>
      <c r="I79" s="140">
        <v>14</v>
      </c>
      <c r="J79" s="115">
        <v>2</v>
      </c>
      <c r="K79" s="116">
        <v>14.285714285714286</v>
      </c>
    </row>
    <row r="80" spans="1:11" ht="14.1" customHeight="1" x14ac:dyDescent="0.2">
      <c r="A80" s="306" t="s">
        <v>319</v>
      </c>
      <c r="B80" s="307" t="s">
        <v>320</v>
      </c>
      <c r="C80" s="308"/>
      <c r="D80" s="113">
        <v>0</v>
      </c>
      <c r="E80" s="115">
        <v>0</v>
      </c>
      <c r="F80" s="114">
        <v>0</v>
      </c>
      <c r="G80" s="114" t="s">
        <v>514</v>
      </c>
      <c r="H80" s="114">
        <v>0</v>
      </c>
      <c r="I80" s="140">
        <v>0</v>
      </c>
      <c r="J80" s="115">
        <v>0</v>
      </c>
      <c r="K80" s="116">
        <v>0</v>
      </c>
    </row>
    <row r="81" spans="1:11" ht="14.1" customHeight="1" x14ac:dyDescent="0.2">
      <c r="A81" s="310" t="s">
        <v>321</v>
      </c>
      <c r="B81" s="311" t="s">
        <v>334</v>
      </c>
      <c r="C81" s="312"/>
      <c r="D81" s="125">
        <v>0.23890471377377562</v>
      </c>
      <c r="E81" s="143">
        <v>26</v>
      </c>
      <c r="F81" s="144">
        <v>17</v>
      </c>
      <c r="G81" s="144">
        <v>42</v>
      </c>
      <c r="H81" s="144">
        <v>11</v>
      </c>
      <c r="I81" s="145">
        <v>19</v>
      </c>
      <c r="J81" s="143">
        <v>7</v>
      </c>
      <c r="K81" s="146">
        <v>36.842105263157897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106752</v>
      </c>
      <c r="C10" s="114">
        <v>57949</v>
      </c>
      <c r="D10" s="114">
        <v>48803</v>
      </c>
      <c r="E10" s="114">
        <v>82287</v>
      </c>
      <c r="F10" s="114">
        <v>22750</v>
      </c>
      <c r="G10" s="114">
        <v>18209</v>
      </c>
      <c r="H10" s="114">
        <v>24941</v>
      </c>
      <c r="I10" s="115">
        <v>28807</v>
      </c>
      <c r="J10" s="114">
        <v>20731</v>
      </c>
      <c r="K10" s="114">
        <v>8076</v>
      </c>
      <c r="L10" s="422">
        <v>10061</v>
      </c>
      <c r="M10" s="423">
        <v>9406</v>
      </c>
    </row>
    <row r="11" spans="1:13" ht="11.1" customHeight="1" x14ac:dyDescent="0.2">
      <c r="A11" s="421" t="s">
        <v>388</v>
      </c>
      <c r="B11" s="115">
        <v>110736</v>
      </c>
      <c r="C11" s="114">
        <v>61284</v>
      </c>
      <c r="D11" s="114">
        <v>49452</v>
      </c>
      <c r="E11" s="114">
        <v>85915</v>
      </c>
      <c r="F11" s="114">
        <v>23122</v>
      </c>
      <c r="G11" s="114">
        <v>18336</v>
      </c>
      <c r="H11" s="114">
        <v>26318</v>
      </c>
      <c r="I11" s="115">
        <v>29464</v>
      </c>
      <c r="J11" s="114">
        <v>20888</v>
      </c>
      <c r="K11" s="114">
        <v>8576</v>
      </c>
      <c r="L11" s="422">
        <v>11388</v>
      </c>
      <c r="M11" s="423">
        <v>7603</v>
      </c>
    </row>
    <row r="12" spans="1:13" ht="11.1" customHeight="1" x14ac:dyDescent="0.2">
      <c r="A12" s="421" t="s">
        <v>389</v>
      </c>
      <c r="B12" s="115">
        <v>113458</v>
      </c>
      <c r="C12" s="114">
        <v>62735</v>
      </c>
      <c r="D12" s="114">
        <v>50723</v>
      </c>
      <c r="E12" s="114">
        <v>88063</v>
      </c>
      <c r="F12" s="114">
        <v>23653</v>
      </c>
      <c r="G12" s="114">
        <v>19854</v>
      </c>
      <c r="H12" s="114">
        <v>26939</v>
      </c>
      <c r="I12" s="115">
        <v>29767</v>
      </c>
      <c r="J12" s="114">
        <v>20846</v>
      </c>
      <c r="K12" s="114">
        <v>8921</v>
      </c>
      <c r="L12" s="422">
        <v>12543</v>
      </c>
      <c r="M12" s="423">
        <v>10221</v>
      </c>
    </row>
    <row r="13" spans="1:13" s="110" customFormat="1" ht="11.1" customHeight="1" x14ac:dyDescent="0.2">
      <c r="A13" s="421" t="s">
        <v>390</v>
      </c>
      <c r="B13" s="115">
        <v>110035</v>
      </c>
      <c r="C13" s="114">
        <v>59451</v>
      </c>
      <c r="D13" s="114">
        <v>50584</v>
      </c>
      <c r="E13" s="114">
        <v>84457</v>
      </c>
      <c r="F13" s="114">
        <v>23848</v>
      </c>
      <c r="G13" s="114">
        <v>18954</v>
      </c>
      <c r="H13" s="114">
        <v>26513</v>
      </c>
      <c r="I13" s="115">
        <v>29908</v>
      </c>
      <c r="J13" s="114">
        <v>21057</v>
      </c>
      <c r="K13" s="114">
        <v>8851</v>
      </c>
      <c r="L13" s="422">
        <v>6579</v>
      </c>
      <c r="M13" s="423">
        <v>10083</v>
      </c>
    </row>
    <row r="14" spans="1:13" ht="15" customHeight="1" x14ac:dyDescent="0.2">
      <c r="A14" s="421" t="s">
        <v>391</v>
      </c>
      <c r="B14" s="115">
        <v>111495</v>
      </c>
      <c r="C14" s="114">
        <v>60761</v>
      </c>
      <c r="D14" s="114">
        <v>50734</v>
      </c>
      <c r="E14" s="114">
        <v>82256</v>
      </c>
      <c r="F14" s="114">
        <v>27713</v>
      </c>
      <c r="G14" s="114">
        <v>18583</v>
      </c>
      <c r="H14" s="114">
        <v>27344</v>
      </c>
      <c r="I14" s="115">
        <v>29735</v>
      </c>
      <c r="J14" s="114">
        <v>20708</v>
      </c>
      <c r="K14" s="114">
        <v>9027</v>
      </c>
      <c r="L14" s="422">
        <v>11617</v>
      </c>
      <c r="M14" s="423">
        <v>10289</v>
      </c>
    </row>
    <row r="15" spans="1:13" ht="11.1" customHeight="1" x14ac:dyDescent="0.2">
      <c r="A15" s="421" t="s">
        <v>388</v>
      </c>
      <c r="B15" s="115">
        <v>113503</v>
      </c>
      <c r="C15" s="114">
        <v>62417</v>
      </c>
      <c r="D15" s="114">
        <v>51086</v>
      </c>
      <c r="E15" s="114">
        <v>83549</v>
      </c>
      <c r="F15" s="114">
        <v>28460</v>
      </c>
      <c r="G15" s="114">
        <v>18369</v>
      </c>
      <c r="H15" s="114">
        <v>28393</v>
      </c>
      <c r="I15" s="115">
        <v>30246</v>
      </c>
      <c r="J15" s="114">
        <v>20955</v>
      </c>
      <c r="K15" s="114">
        <v>9291</v>
      </c>
      <c r="L15" s="422">
        <v>8827</v>
      </c>
      <c r="M15" s="423">
        <v>6933</v>
      </c>
    </row>
    <row r="16" spans="1:13" ht="11.1" customHeight="1" x14ac:dyDescent="0.2">
      <c r="A16" s="421" t="s">
        <v>389</v>
      </c>
      <c r="B16" s="115">
        <v>116182</v>
      </c>
      <c r="C16" s="114">
        <v>64023</v>
      </c>
      <c r="D16" s="114">
        <v>52159</v>
      </c>
      <c r="E16" s="114">
        <v>86284</v>
      </c>
      <c r="F16" s="114">
        <v>29043</v>
      </c>
      <c r="G16" s="114">
        <v>20012</v>
      </c>
      <c r="H16" s="114">
        <v>29034</v>
      </c>
      <c r="I16" s="115">
        <v>30525</v>
      </c>
      <c r="J16" s="114">
        <v>20928</v>
      </c>
      <c r="K16" s="114">
        <v>9597</v>
      </c>
      <c r="L16" s="422">
        <v>12415</v>
      </c>
      <c r="M16" s="423">
        <v>10048</v>
      </c>
    </row>
    <row r="17" spans="1:13" s="110" customFormat="1" ht="11.1" customHeight="1" x14ac:dyDescent="0.2">
      <c r="A17" s="421" t="s">
        <v>390</v>
      </c>
      <c r="B17" s="115">
        <v>112144</v>
      </c>
      <c r="C17" s="114">
        <v>60430</v>
      </c>
      <c r="D17" s="114">
        <v>51714</v>
      </c>
      <c r="E17" s="114">
        <v>83326</v>
      </c>
      <c r="F17" s="114">
        <v>28710</v>
      </c>
      <c r="G17" s="114">
        <v>18915</v>
      </c>
      <c r="H17" s="114">
        <v>28565</v>
      </c>
      <c r="I17" s="115">
        <v>30608</v>
      </c>
      <c r="J17" s="114">
        <v>21104</v>
      </c>
      <c r="K17" s="114">
        <v>9504</v>
      </c>
      <c r="L17" s="422">
        <v>6393</v>
      </c>
      <c r="M17" s="423">
        <v>10547</v>
      </c>
    </row>
    <row r="18" spans="1:13" ht="15" customHeight="1" x14ac:dyDescent="0.2">
      <c r="A18" s="421" t="s">
        <v>392</v>
      </c>
      <c r="B18" s="115">
        <v>113768</v>
      </c>
      <c r="C18" s="114">
        <v>62095</v>
      </c>
      <c r="D18" s="114">
        <v>51673</v>
      </c>
      <c r="E18" s="114">
        <v>83766</v>
      </c>
      <c r="F18" s="114">
        <v>29414</v>
      </c>
      <c r="G18" s="114">
        <v>18599</v>
      </c>
      <c r="H18" s="114">
        <v>29319</v>
      </c>
      <c r="I18" s="115">
        <v>30358</v>
      </c>
      <c r="J18" s="114">
        <v>20925</v>
      </c>
      <c r="K18" s="114">
        <v>9433</v>
      </c>
      <c r="L18" s="422">
        <v>11359</v>
      </c>
      <c r="M18" s="423">
        <v>9835</v>
      </c>
    </row>
    <row r="19" spans="1:13" ht="11.1" customHeight="1" x14ac:dyDescent="0.2">
      <c r="A19" s="421" t="s">
        <v>388</v>
      </c>
      <c r="B19" s="115">
        <v>115931</v>
      </c>
      <c r="C19" s="114">
        <v>63951</v>
      </c>
      <c r="D19" s="114">
        <v>51980</v>
      </c>
      <c r="E19" s="114">
        <v>85512</v>
      </c>
      <c r="F19" s="114">
        <v>29855</v>
      </c>
      <c r="G19" s="114">
        <v>18278</v>
      </c>
      <c r="H19" s="114">
        <v>30461</v>
      </c>
      <c r="I19" s="115">
        <v>30958</v>
      </c>
      <c r="J19" s="114">
        <v>21090</v>
      </c>
      <c r="K19" s="114">
        <v>9868</v>
      </c>
      <c r="L19" s="422">
        <v>8533</v>
      </c>
      <c r="M19" s="423">
        <v>6493</v>
      </c>
    </row>
    <row r="20" spans="1:13" ht="11.1" customHeight="1" x14ac:dyDescent="0.2">
      <c r="A20" s="421" t="s">
        <v>389</v>
      </c>
      <c r="B20" s="115">
        <v>118511</v>
      </c>
      <c r="C20" s="114">
        <v>65425</v>
      </c>
      <c r="D20" s="114">
        <v>53086</v>
      </c>
      <c r="E20" s="114">
        <v>87613</v>
      </c>
      <c r="F20" s="114">
        <v>30297</v>
      </c>
      <c r="G20" s="114">
        <v>19882</v>
      </c>
      <c r="H20" s="114">
        <v>31152</v>
      </c>
      <c r="I20" s="115">
        <v>30864</v>
      </c>
      <c r="J20" s="114">
        <v>20852</v>
      </c>
      <c r="K20" s="114">
        <v>10012</v>
      </c>
      <c r="L20" s="422">
        <v>12617</v>
      </c>
      <c r="M20" s="423">
        <v>10491</v>
      </c>
    </row>
    <row r="21" spans="1:13" s="110" customFormat="1" ht="11.1" customHeight="1" x14ac:dyDescent="0.2">
      <c r="A21" s="421" t="s">
        <v>390</v>
      </c>
      <c r="B21" s="115">
        <v>114765</v>
      </c>
      <c r="C21" s="114">
        <v>61816</v>
      </c>
      <c r="D21" s="114">
        <v>52949</v>
      </c>
      <c r="E21" s="114">
        <v>84782</v>
      </c>
      <c r="F21" s="114">
        <v>29947</v>
      </c>
      <c r="G21" s="114">
        <v>18893</v>
      </c>
      <c r="H21" s="114">
        <v>30627</v>
      </c>
      <c r="I21" s="115">
        <v>31157</v>
      </c>
      <c r="J21" s="114">
        <v>21171</v>
      </c>
      <c r="K21" s="114">
        <v>9986</v>
      </c>
      <c r="L21" s="422">
        <v>5979</v>
      </c>
      <c r="M21" s="423">
        <v>9922</v>
      </c>
    </row>
    <row r="22" spans="1:13" ht="15" customHeight="1" x14ac:dyDescent="0.2">
      <c r="A22" s="421" t="s">
        <v>393</v>
      </c>
      <c r="B22" s="115">
        <v>115581</v>
      </c>
      <c r="C22" s="114">
        <v>62662</v>
      </c>
      <c r="D22" s="114">
        <v>52919</v>
      </c>
      <c r="E22" s="114">
        <v>85474</v>
      </c>
      <c r="F22" s="114">
        <v>29892</v>
      </c>
      <c r="G22" s="114">
        <v>18502</v>
      </c>
      <c r="H22" s="114">
        <v>31206</v>
      </c>
      <c r="I22" s="115">
        <v>30976</v>
      </c>
      <c r="J22" s="114">
        <v>21104</v>
      </c>
      <c r="K22" s="114">
        <v>9872</v>
      </c>
      <c r="L22" s="422">
        <v>9806</v>
      </c>
      <c r="M22" s="423">
        <v>9123</v>
      </c>
    </row>
    <row r="23" spans="1:13" ht="11.1" customHeight="1" x14ac:dyDescent="0.2">
      <c r="A23" s="421" t="s">
        <v>388</v>
      </c>
      <c r="B23" s="115">
        <v>118233</v>
      </c>
      <c r="C23" s="114">
        <v>65027</v>
      </c>
      <c r="D23" s="114">
        <v>53206</v>
      </c>
      <c r="E23" s="114">
        <v>87750</v>
      </c>
      <c r="F23" s="114">
        <v>30216</v>
      </c>
      <c r="G23" s="114">
        <v>18266</v>
      </c>
      <c r="H23" s="114">
        <v>32605</v>
      </c>
      <c r="I23" s="115">
        <v>31420</v>
      </c>
      <c r="J23" s="114">
        <v>21235</v>
      </c>
      <c r="K23" s="114">
        <v>10185</v>
      </c>
      <c r="L23" s="422">
        <v>8827</v>
      </c>
      <c r="M23" s="423">
        <v>6293</v>
      </c>
    </row>
    <row r="24" spans="1:13" ht="11.1" customHeight="1" x14ac:dyDescent="0.2">
      <c r="A24" s="421" t="s">
        <v>389</v>
      </c>
      <c r="B24" s="115">
        <v>120877</v>
      </c>
      <c r="C24" s="114">
        <v>66452</v>
      </c>
      <c r="D24" s="114">
        <v>54425</v>
      </c>
      <c r="E24" s="114">
        <v>88286</v>
      </c>
      <c r="F24" s="114">
        <v>30901</v>
      </c>
      <c r="G24" s="114">
        <v>19787</v>
      </c>
      <c r="H24" s="114">
        <v>33255</v>
      </c>
      <c r="I24" s="115">
        <v>31800</v>
      </c>
      <c r="J24" s="114">
        <v>21226</v>
      </c>
      <c r="K24" s="114">
        <v>10574</v>
      </c>
      <c r="L24" s="422">
        <v>12355</v>
      </c>
      <c r="M24" s="423">
        <v>9944</v>
      </c>
    </row>
    <row r="25" spans="1:13" s="110" customFormat="1" ht="11.1" customHeight="1" x14ac:dyDescent="0.2">
      <c r="A25" s="421" t="s">
        <v>390</v>
      </c>
      <c r="B25" s="115">
        <v>117144</v>
      </c>
      <c r="C25" s="114">
        <v>62940</v>
      </c>
      <c r="D25" s="114">
        <v>54204</v>
      </c>
      <c r="E25" s="114">
        <v>84564</v>
      </c>
      <c r="F25" s="114">
        <v>30859</v>
      </c>
      <c r="G25" s="114">
        <v>18844</v>
      </c>
      <c r="H25" s="114">
        <v>32650</v>
      </c>
      <c r="I25" s="115">
        <v>31766</v>
      </c>
      <c r="J25" s="114">
        <v>21363</v>
      </c>
      <c r="K25" s="114">
        <v>10403</v>
      </c>
      <c r="L25" s="422">
        <v>6276</v>
      </c>
      <c r="M25" s="423">
        <v>10039</v>
      </c>
    </row>
    <row r="26" spans="1:13" ht="15" customHeight="1" x14ac:dyDescent="0.2">
      <c r="A26" s="421" t="s">
        <v>394</v>
      </c>
      <c r="B26" s="115">
        <v>119483</v>
      </c>
      <c r="C26" s="114">
        <v>65035</v>
      </c>
      <c r="D26" s="114">
        <v>54448</v>
      </c>
      <c r="E26" s="114">
        <v>86742</v>
      </c>
      <c r="F26" s="114">
        <v>31037</v>
      </c>
      <c r="G26" s="114">
        <v>18598</v>
      </c>
      <c r="H26" s="114">
        <v>33624</v>
      </c>
      <c r="I26" s="115">
        <v>31596</v>
      </c>
      <c r="J26" s="114">
        <v>21151</v>
      </c>
      <c r="K26" s="114">
        <v>10445</v>
      </c>
      <c r="L26" s="422">
        <v>11585</v>
      </c>
      <c r="M26" s="423">
        <v>9544</v>
      </c>
    </row>
    <row r="27" spans="1:13" ht="11.1" customHeight="1" x14ac:dyDescent="0.2">
      <c r="A27" s="421" t="s">
        <v>388</v>
      </c>
      <c r="B27" s="115">
        <v>122044</v>
      </c>
      <c r="C27" s="114">
        <v>66924</v>
      </c>
      <c r="D27" s="114">
        <v>55120</v>
      </c>
      <c r="E27" s="114">
        <v>88743</v>
      </c>
      <c r="F27" s="114">
        <v>31586</v>
      </c>
      <c r="G27" s="114">
        <v>18447</v>
      </c>
      <c r="H27" s="114">
        <v>34812</v>
      </c>
      <c r="I27" s="115">
        <v>32251</v>
      </c>
      <c r="J27" s="114">
        <v>21322</v>
      </c>
      <c r="K27" s="114">
        <v>10929</v>
      </c>
      <c r="L27" s="422">
        <v>9463</v>
      </c>
      <c r="M27" s="423">
        <v>6969</v>
      </c>
    </row>
    <row r="28" spans="1:13" ht="11.1" customHeight="1" x14ac:dyDescent="0.2">
      <c r="A28" s="421" t="s">
        <v>389</v>
      </c>
      <c r="B28" s="115">
        <v>124856</v>
      </c>
      <c r="C28" s="114">
        <v>68207</v>
      </c>
      <c r="D28" s="114">
        <v>56649</v>
      </c>
      <c r="E28" s="114">
        <v>92506</v>
      </c>
      <c r="F28" s="114">
        <v>32128</v>
      </c>
      <c r="G28" s="114">
        <v>20051</v>
      </c>
      <c r="H28" s="114">
        <v>35150</v>
      </c>
      <c r="I28" s="115">
        <v>32452</v>
      </c>
      <c r="J28" s="114">
        <v>21267</v>
      </c>
      <c r="K28" s="114">
        <v>11185</v>
      </c>
      <c r="L28" s="422">
        <v>12888</v>
      </c>
      <c r="M28" s="423">
        <v>10441</v>
      </c>
    </row>
    <row r="29" spans="1:13" s="110" customFormat="1" ht="11.1" customHeight="1" x14ac:dyDescent="0.2">
      <c r="A29" s="421" t="s">
        <v>390</v>
      </c>
      <c r="B29" s="115">
        <v>121183</v>
      </c>
      <c r="C29" s="114">
        <v>64617</v>
      </c>
      <c r="D29" s="114">
        <v>56566</v>
      </c>
      <c r="E29" s="114">
        <v>88845</v>
      </c>
      <c r="F29" s="114">
        <v>32274</v>
      </c>
      <c r="G29" s="114">
        <v>19064</v>
      </c>
      <c r="H29" s="114">
        <v>34639</v>
      </c>
      <c r="I29" s="115">
        <v>32532</v>
      </c>
      <c r="J29" s="114">
        <v>21501</v>
      </c>
      <c r="K29" s="114">
        <v>11031</v>
      </c>
      <c r="L29" s="422">
        <v>7039</v>
      </c>
      <c r="M29" s="423">
        <v>10830</v>
      </c>
    </row>
    <row r="30" spans="1:13" ht="15" customHeight="1" x14ac:dyDescent="0.2">
      <c r="A30" s="421" t="s">
        <v>395</v>
      </c>
      <c r="B30" s="115">
        <v>123088</v>
      </c>
      <c r="C30" s="114">
        <v>66097</v>
      </c>
      <c r="D30" s="114">
        <v>56991</v>
      </c>
      <c r="E30" s="114">
        <v>90251</v>
      </c>
      <c r="F30" s="114">
        <v>32808</v>
      </c>
      <c r="G30" s="114">
        <v>18773</v>
      </c>
      <c r="H30" s="114">
        <v>35312</v>
      </c>
      <c r="I30" s="115">
        <v>31950</v>
      </c>
      <c r="J30" s="114">
        <v>20915</v>
      </c>
      <c r="K30" s="114">
        <v>11035</v>
      </c>
      <c r="L30" s="422">
        <v>11222</v>
      </c>
      <c r="M30" s="423">
        <v>9342</v>
      </c>
    </row>
    <row r="31" spans="1:13" ht="11.1" customHeight="1" x14ac:dyDescent="0.2">
      <c r="A31" s="421" t="s">
        <v>388</v>
      </c>
      <c r="B31" s="115">
        <v>125656</v>
      </c>
      <c r="C31" s="114">
        <v>68118</v>
      </c>
      <c r="D31" s="114">
        <v>57538</v>
      </c>
      <c r="E31" s="114">
        <v>92087</v>
      </c>
      <c r="F31" s="114">
        <v>33548</v>
      </c>
      <c r="G31" s="114">
        <v>18687</v>
      </c>
      <c r="H31" s="114">
        <v>36353</v>
      </c>
      <c r="I31" s="115">
        <v>32361</v>
      </c>
      <c r="J31" s="114">
        <v>20902</v>
      </c>
      <c r="K31" s="114">
        <v>11459</v>
      </c>
      <c r="L31" s="422">
        <v>10119</v>
      </c>
      <c r="M31" s="423">
        <v>7529</v>
      </c>
    </row>
    <row r="32" spans="1:13" ht="11.1" customHeight="1" x14ac:dyDescent="0.2">
      <c r="A32" s="421" t="s">
        <v>389</v>
      </c>
      <c r="B32" s="115">
        <v>128497</v>
      </c>
      <c r="C32" s="114">
        <v>69881</v>
      </c>
      <c r="D32" s="114">
        <v>58616</v>
      </c>
      <c r="E32" s="114">
        <v>94368</v>
      </c>
      <c r="F32" s="114">
        <v>34119</v>
      </c>
      <c r="G32" s="114">
        <v>20097</v>
      </c>
      <c r="H32" s="114">
        <v>36883</v>
      </c>
      <c r="I32" s="115">
        <v>32563</v>
      </c>
      <c r="J32" s="114">
        <v>20799</v>
      </c>
      <c r="K32" s="114">
        <v>11764</v>
      </c>
      <c r="L32" s="422">
        <v>13693</v>
      </c>
      <c r="M32" s="423">
        <v>11240</v>
      </c>
    </row>
    <row r="33" spans="1:13" s="110" customFormat="1" ht="11.1" customHeight="1" x14ac:dyDescent="0.2">
      <c r="A33" s="421" t="s">
        <v>390</v>
      </c>
      <c r="B33" s="115">
        <v>124491</v>
      </c>
      <c r="C33" s="114">
        <v>66375</v>
      </c>
      <c r="D33" s="114">
        <v>58116</v>
      </c>
      <c r="E33" s="114">
        <v>90441</v>
      </c>
      <c r="F33" s="114">
        <v>34041</v>
      </c>
      <c r="G33" s="114">
        <v>19051</v>
      </c>
      <c r="H33" s="114">
        <v>36101</v>
      </c>
      <c r="I33" s="115">
        <v>32486</v>
      </c>
      <c r="J33" s="114">
        <v>20993</v>
      </c>
      <c r="K33" s="114">
        <v>11493</v>
      </c>
      <c r="L33" s="422">
        <v>6762</v>
      </c>
      <c r="M33" s="423">
        <v>10762</v>
      </c>
    </row>
    <row r="34" spans="1:13" ht="15" customHeight="1" x14ac:dyDescent="0.2">
      <c r="A34" s="421" t="s">
        <v>396</v>
      </c>
      <c r="B34" s="115">
        <v>126207</v>
      </c>
      <c r="C34" s="114">
        <v>68053</v>
      </c>
      <c r="D34" s="114">
        <v>58154</v>
      </c>
      <c r="E34" s="114">
        <v>91897</v>
      </c>
      <c r="F34" s="114">
        <v>34305</v>
      </c>
      <c r="G34" s="114">
        <v>18617</v>
      </c>
      <c r="H34" s="114">
        <v>36770</v>
      </c>
      <c r="I34" s="115">
        <v>32252</v>
      </c>
      <c r="J34" s="114">
        <v>20670</v>
      </c>
      <c r="K34" s="114">
        <v>11582</v>
      </c>
      <c r="L34" s="422">
        <v>12064</v>
      </c>
      <c r="M34" s="423">
        <v>10288</v>
      </c>
    </row>
    <row r="35" spans="1:13" ht="11.1" customHeight="1" x14ac:dyDescent="0.2">
      <c r="A35" s="421" t="s">
        <v>388</v>
      </c>
      <c r="B35" s="115">
        <v>128595</v>
      </c>
      <c r="C35" s="114">
        <v>69992</v>
      </c>
      <c r="D35" s="114">
        <v>58603</v>
      </c>
      <c r="E35" s="114">
        <v>93906</v>
      </c>
      <c r="F35" s="114">
        <v>34687</v>
      </c>
      <c r="G35" s="114">
        <v>18389</v>
      </c>
      <c r="H35" s="114">
        <v>37900</v>
      </c>
      <c r="I35" s="115">
        <v>32701</v>
      </c>
      <c r="J35" s="114">
        <v>20774</v>
      </c>
      <c r="K35" s="114">
        <v>11927</v>
      </c>
      <c r="L35" s="422">
        <v>9885</v>
      </c>
      <c r="M35" s="423">
        <v>7817</v>
      </c>
    </row>
    <row r="36" spans="1:13" ht="11.1" customHeight="1" x14ac:dyDescent="0.2">
      <c r="A36" s="421" t="s">
        <v>389</v>
      </c>
      <c r="B36" s="115">
        <v>131655</v>
      </c>
      <c r="C36" s="114">
        <v>71800</v>
      </c>
      <c r="D36" s="114">
        <v>59855</v>
      </c>
      <c r="E36" s="114">
        <v>96541</v>
      </c>
      <c r="F36" s="114">
        <v>35113</v>
      </c>
      <c r="G36" s="114">
        <v>20092</v>
      </c>
      <c r="H36" s="114">
        <v>38472</v>
      </c>
      <c r="I36" s="115">
        <v>32741</v>
      </c>
      <c r="J36" s="114">
        <v>20540</v>
      </c>
      <c r="K36" s="114">
        <v>12201</v>
      </c>
      <c r="L36" s="422">
        <v>14605</v>
      </c>
      <c r="M36" s="423">
        <v>11985</v>
      </c>
    </row>
    <row r="37" spans="1:13" s="110" customFormat="1" ht="11.1" customHeight="1" x14ac:dyDescent="0.2">
      <c r="A37" s="421" t="s">
        <v>390</v>
      </c>
      <c r="B37" s="115">
        <v>128070</v>
      </c>
      <c r="C37" s="114">
        <v>68588</v>
      </c>
      <c r="D37" s="114">
        <v>59482</v>
      </c>
      <c r="E37" s="114">
        <v>92973</v>
      </c>
      <c r="F37" s="114">
        <v>35097</v>
      </c>
      <c r="G37" s="114">
        <v>19139</v>
      </c>
      <c r="H37" s="114">
        <v>37869</v>
      </c>
      <c r="I37" s="115">
        <v>32608</v>
      </c>
      <c r="J37" s="114">
        <v>20674</v>
      </c>
      <c r="K37" s="114">
        <v>11934</v>
      </c>
      <c r="L37" s="422">
        <v>7477</v>
      </c>
      <c r="M37" s="423">
        <v>10940</v>
      </c>
    </row>
    <row r="38" spans="1:13" ht="15" customHeight="1" x14ac:dyDescent="0.2">
      <c r="A38" s="424" t="s">
        <v>397</v>
      </c>
      <c r="B38" s="115">
        <v>130322</v>
      </c>
      <c r="C38" s="114">
        <v>70521</v>
      </c>
      <c r="D38" s="114">
        <v>59801</v>
      </c>
      <c r="E38" s="114">
        <v>94843</v>
      </c>
      <c r="F38" s="114">
        <v>35479</v>
      </c>
      <c r="G38" s="114">
        <v>18836</v>
      </c>
      <c r="H38" s="114">
        <v>38681</v>
      </c>
      <c r="I38" s="115">
        <v>32435</v>
      </c>
      <c r="J38" s="114">
        <v>20393</v>
      </c>
      <c r="K38" s="114">
        <v>12042</v>
      </c>
      <c r="L38" s="422">
        <v>12719</v>
      </c>
      <c r="M38" s="423">
        <v>10448</v>
      </c>
    </row>
    <row r="39" spans="1:13" ht="11.1" customHeight="1" x14ac:dyDescent="0.2">
      <c r="A39" s="421" t="s">
        <v>388</v>
      </c>
      <c r="B39" s="115">
        <v>132179</v>
      </c>
      <c r="C39" s="114">
        <v>71955</v>
      </c>
      <c r="D39" s="114">
        <v>60224</v>
      </c>
      <c r="E39" s="114">
        <v>96286</v>
      </c>
      <c r="F39" s="114">
        <v>35893</v>
      </c>
      <c r="G39" s="114">
        <v>18575</v>
      </c>
      <c r="H39" s="114">
        <v>39796</v>
      </c>
      <c r="I39" s="115">
        <v>33145</v>
      </c>
      <c r="J39" s="114">
        <v>20555</v>
      </c>
      <c r="K39" s="114">
        <v>12590</v>
      </c>
      <c r="L39" s="422">
        <v>10716</v>
      </c>
      <c r="M39" s="423">
        <v>8820</v>
      </c>
    </row>
    <row r="40" spans="1:13" ht="11.1" customHeight="1" x14ac:dyDescent="0.2">
      <c r="A40" s="424" t="s">
        <v>389</v>
      </c>
      <c r="B40" s="115">
        <v>134747</v>
      </c>
      <c r="C40" s="114">
        <v>73473</v>
      </c>
      <c r="D40" s="114">
        <v>61274</v>
      </c>
      <c r="E40" s="114">
        <v>98458</v>
      </c>
      <c r="F40" s="114">
        <v>36289</v>
      </c>
      <c r="G40" s="114">
        <v>19984</v>
      </c>
      <c r="H40" s="114">
        <v>40393</v>
      </c>
      <c r="I40" s="115">
        <v>33312</v>
      </c>
      <c r="J40" s="114">
        <v>20449</v>
      </c>
      <c r="K40" s="114">
        <v>12863</v>
      </c>
      <c r="L40" s="422">
        <v>14350</v>
      </c>
      <c r="M40" s="423">
        <v>12172</v>
      </c>
    </row>
    <row r="41" spans="1:13" s="110" customFormat="1" ht="11.1" customHeight="1" x14ac:dyDescent="0.2">
      <c r="A41" s="421" t="s">
        <v>390</v>
      </c>
      <c r="B41" s="115">
        <v>131210</v>
      </c>
      <c r="C41" s="114">
        <v>70279</v>
      </c>
      <c r="D41" s="114">
        <v>60931</v>
      </c>
      <c r="E41" s="114">
        <v>94925</v>
      </c>
      <c r="F41" s="114">
        <v>36285</v>
      </c>
      <c r="G41" s="114">
        <v>19082</v>
      </c>
      <c r="H41" s="114">
        <v>39740</v>
      </c>
      <c r="I41" s="115">
        <v>33340</v>
      </c>
      <c r="J41" s="114">
        <v>20620</v>
      </c>
      <c r="K41" s="114">
        <v>12720</v>
      </c>
      <c r="L41" s="422">
        <v>8410</v>
      </c>
      <c r="M41" s="423">
        <v>11926</v>
      </c>
    </row>
    <row r="42" spans="1:13" ht="15" customHeight="1" x14ac:dyDescent="0.2">
      <c r="A42" s="421" t="s">
        <v>398</v>
      </c>
      <c r="B42" s="115">
        <v>132972</v>
      </c>
      <c r="C42" s="114">
        <v>71846</v>
      </c>
      <c r="D42" s="114">
        <v>61126</v>
      </c>
      <c r="E42" s="114">
        <v>96364</v>
      </c>
      <c r="F42" s="114">
        <v>36608</v>
      </c>
      <c r="G42" s="114">
        <v>18701</v>
      </c>
      <c r="H42" s="114">
        <v>40505</v>
      </c>
      <c r="I42" s="115">
        <v>33010</v>
      </c>
      <c r="J42" s="114">
        <v>20270</v>
      </c>
      <c r="K42" s="114">
        <v>12740</v>
      </c>
      <c r="L42" s="422">
        <v>12872</v>
      </c>
      <c r="M42" s="423">
        <v>11230</v>
      </c>
    </row>
    <row r="43" spans="1:13" ht="11.1" customHeight="1" x14ac:dyDescent="0.2">
      <c r="A43" s="421" t="s">
        <v>388</v>
      </c>
      <c r="B43" s="115">
        <v>135066</v>
      </c>
      <c r="C43" s="114">
        <v>73526</v>
      </c>
      <c r="D43" s="114">
        <v>61540</v>
      </c>
      <c r="E43" s="114">
        <v>97959</v>
      </c>
      <c r="F43" s="114">
        <v>37107</v>
      </c>
      <c r="G43" s="114">
        <v>18474</v>
      </c>
      <c r="H43" s="114">
        <v>41551</v>
      </c>
      <c r="I43" s="115">
        <v>33552</v>
      </c>
      <c r="J43" s="114">
        <v>20325</v>
      </c>
      <c r="K43" s="114">
        <v>13227</v>
      </c>
      <c r="L43" s="422">
        <v>11178</v>
      </c>
      <c r="M43" s="423">
        <v>9201</v>
      </c>
    </row>
    <row r="44" spans="1:13" ht="11.1" customHeight="1" x14ac:dyDescent="0.2">
      <c r="A44" s="421" t="s">
        <v>389</v>
      </c>
      <c r="B44" s="115">
        <v>137526</v>
      </c>
      <c r="C44" s="114">
        <v>74896</v>
      </c>
      <c r="D44" s="114">
        <v>62630</v>
      </c>
      <c r="E44" s="114">
        <v>99937</v>
      </c>
      <c r="F44" s="114">
        <v>37589</v>
      </c>
      <c r="G44" s="114">
        <v>19917</v>
      </c>
      <c r="H44" s="114">
        <v>42110</v>
      </c>
      <c r="I44" s="115">
        <v>33638</v>
      </c>
      <c r="J44" s="114">
        <v>20080</v>
      </c>
      <c r="K44" s="114">
        <v>13558</v>
      </c>
      <c r="L44" s="422">
        <v>15389</v>
      </c>
      <c r="M44" s="423">
        <v>13167</v>
      </c>
    </row>
    <row r="45" spans="1:13" s="110" customFormat="1" ht="11.1" customHeight="1" x14ac:dyDescent="0.2">
      <c r="A45" s="421" t="s">
        <v>390</v>
      </c>
      <c r="B45" s="115">
        <v>134339</v>
      </c>
      <c r="C45" s="114">
        <v>72037</v>
      </c>
      <c r="D45" s="114">
        <v>62302</v>
      </c>
      <c r="E45" s="114">
        <v>96780</v>
      </c>
      <c r="F45" s="114">
        <v>37559</v>
      </c>
      <c r="G45" s="114">
        <v>19125</v>
      </c>
      <c r="H45" s="114">
        <v>41403</v>
      </c>
      <c r="I45" s="115">
        <v>33582</v>
      </c>
      <c r="J45" s="114">
        <v>20198</v>
      </c>
      <c r="K45" s="114">
        <v>13384</v>
      </c>
      <c r="L45" s="422">
        <v>8575</v>
      </c>
      <c r="M45" s="423">
        <v>11807</v>
      </c>
    </row>
    <row r="46" spans="1:13" ht="15" customHeight="1" x14ac:dyDescent="0.2">
      <c r="A46" s="421" t="s">
        <v>399</v>
      </c>
      <c r="B46" s="115">
        <v>136216</v>
      </c>
      <c r="C46" s="114">
        <v>73694</v>
      </c>
      <c r="D46" s="114">
        <v>62522</v>
      </c>
      <c r="E46" s="114">
        <v>98410</v>
      </c>
      <c r="F46" s="114">
        <v>37806</v>
      </c>
      <c r="G46" s="114">
        <v>18795</v>
      </c>
      <c r="H46" s="114">
        <v>42202</v>
      </c>
      <c r="I46" s="115">
        <v>33547</v>
      </c>
      <c r="J46" s="114">
        <v>19846</v>
      </c>
      <c r="K46" s="114">
        <v>13701</v>
      </c>
      <c r="L46" s="422">
        <v>12561</v>
      </c>
      <c r="M46" s="423">
        <v>11107</v>
      </c>
    </row>
    <row r="47" spans="1:13" ht="11.1" customHeight="1" x14ac:dyDescent="0.2">
      <c r="A47" s="421" t="s">
        <v>388</v>
      </c>
      <c r="B47" s="115">
        <v>137633</v>
      </c>
      <c r="C47" s="114">
        <v>74838</v>
      </c>
      <c r="D47" s="114">
        <v>62795</v>
      </c>
      <c r="E47" s="114">
        <v>99271</v>
      </c>
      <c r="F47" s="114">
        <v>38362</v>
      </c>
      <c r="G47" s="114">
        <v>18481</v>
      </c>
      <c r="H47" s="114">
        <v>42909</v>
      </c>
      <c r="I47" s="115">
        <v>33913</v>
      </c>
      <c r="J47" s="114">
        <v>19906</v>
      </c>
      <c r="K47" s="114">
        <v>14007</v>
      </c>
      <c r="L47" s="422">
        <v>10889</v>
      </c>
      <c r="M47" s="423">
        <v>9553</v>
      </c>
    </row>
    <row r="48" spans="1:13" ht="11.1" customHeight="1" x14ac:dyDescent="0.2">
      <c r="A48" s="421" t="s">
        <v>389</v>
      </c>
      <c r="B48" s="115">
        <v>139976</v>
      </c>
      <c r="C48" s="114">
        <v>76053</v>
      </c>
      <c r="D48" s="114">
        <v>63923</v>
      </c>
      <c r="E48" s="114">
        <v>101006</v>
      </c>
      <c r="F48" s="114">
        <v>38970</v>
      </c>
      <c r="G48" s="114">
        <v>20025</v>
      </c>
      <c r="H48" s="114">
        <v>43432</v>
      </c>
      <c r="I48" s="115">
        <v>34060</v>
      </c>
      <c r="J48" s="114">
        <v>19653</v>
      </c>
      <c r="K48" s="114">
        <v>14407</v>
      </c>
      <c r="L48" s="422">
        <v>13872</v>
      </c>
      <c r="M48" s="423">
        <v>11913</v>
      </c>
    </row>
    <row r="49" spans="1:17" s="110" customFormat="1" ht="11.1" customHeight="1" x14ac:dyDescent="0.2">
      <c r="A49" s="421" t="s">
        <v>390</v>
      </c>
      <c r="B49" s="115">
        <v>136444</v>
      </c>
      <c r="C49" s="114">
        <v>72913</v>
      </c>
      <c r="D49" s="114">
        <v>63531</v>
      </c>
      <c r="E49" s="114">
        <v>97383</v>
      </c>
      <c r="F49" s="114">
        <v>39061</v>
      </c>
      <c r="G49" s="114">
        <v>19125</v>
      </c>
      <c r="H49" s="114">
        <v>42747</v>
      </c>
      <c r="I49" s="115">
        <v>34045</v>
      </c>
      <c r="J49" s="114">
        <v>19808</v>
      </c>
      <c r="K49" s="114">
        <v>14237</v>
      </c>
      <c r="L49" s="422">
        <v>8427</v>
      </c>
      <c r="M49" s="423">
        <v>12240</v>
      </c>
    </row>
    <row r="50" spans="1:17" ht="15" customHeight="1" x14ac:dyDescent="0.2">
      <c r="A50" s="421" t="s">
        <v>400</v>
      </c>
      <c r="B50" s="143">
        <v>137329</v>
      </c>
      <c r="C50" s="144">
        <v>73956</v>
      </c>
      <c r="D50" s="144">
        <v>63373</v>
      </c>
      <c r="E50" s="144">
        <v>98366</v>
      </c>
      <c r="F50" s="144">
        <v>38963</v>
      </c>
      <c r="G50" s="144">
        <v>18737</v>
      </c>
      <c r="H50" s="144">
        <v>43168</v>
      </c>
      <c r="I50" s="143">
        <v>33184</v>
      </c>
      <c r="J50" s="144">
        <v>19239</v>
      </c>
      <c r="K50" s="144">
        <v>13945</v>
      </c>
      <c r="L50" s="425">
        <v>12031</v>
      </c>
      <c r="M50" s="426">
        <v>10883</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0.817084630293064</v>
      </c>
      <c r="C6" s="479">
        <f>'Tabelle 3.3'!J11</f>
        <v>-1.0820639699526038</v>
      </c>
      <c r="D6" s="480">
        <f t="shared" ref="D6:E9" si="0">IF(OR(AND(B6&gt;=-50,B6&lt;=50),ISNUMBER(B6)=FALSE),B6,"")</f>
        <v>0.817084630293064</v>
      </c>
      <c r="E6" s="480">
        <f t="shared" si="0"/>
        <v>-1.0820639699526038</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1.0013227114154917</v>
      </c>
      <c r="C7" s="479">
        <f>'Tabelle 3.1'!J23</f>
        <v>-1.8915068707011207</v>
      </c>
      <c r="D7" s="480">
        <f t="shared" si="0"/>
        <v>1.0013227114154917</v>
      </c>
      <c r="E7" s="480">
        <f>IF(OR(AND(C7&gt;=-50,C7&lt;=50),ISNUMBER(C7)=FALSE),C7,"")</f>
        <v>-1.8915068707011207</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0.817084630293064</v>
      </c>
      <c r="C14" s="479">
        <f>'Tabelle 3.3'!J11</f>
        <v>-1.0820639699526038</v>
      </c>
      <c r="D14" s="480">
        <f>IF(OR(AND(B14&gt;=-50,B14&lt;=50),ISNUMBER(B14)=FALSE),B14,"")</f>
        <v>0.817084630293064</v>
      </c>
      <c r="E14" s="480">
        <f>IF(OR(AND(C14&gt;=-50,C14&lt;=50),ISNUMBER(C14)=FALSE),C14,"")</f>
        <v>-1.0820639699526038</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-1.8410852713178294</v>
      </c>
      <c r="C15" s="479">
        <f>'Tabelle 3.3'!J12</f>
        <v>3.4662045060658579</v>
      </c>
      <c r="D15" s="480">
        <f t="shared" ref="D15:E45" si="3">IF(OR(AND(B15&gt;=-50,B15&lt;=50),ISNUMBER(B15)=FALSE),B15,"")</f>
        <v>-1.8410852713178294</v>
      </c>
      <c r="E15" s="480">
        <f t="shared" si="3"/>
        <v>3.4662045060658579</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2.4485253199777408</v>
      </c>
      <c r="C16" s="479">
        <f>'Tabelle 3.3'!J13</f>
        <v>3.0769230769230771</v>
      </c>
      <c r="D16" s="480">
        <f t="shared" si="3"/>
        <v>2.4485253199777408</v>
      </c>
      <c r="E16" s="480">
        <f t="shared" si="3"/>
        <v>3.0769230769230771</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9.4337150493959798E-2</v>
      </c>
      <c r="C17" s="479">
        <f>'Tabelle 3.3'!J14</f>
        <v>-0.29585798816568049</v>
      </c>
      <c r="D17" s="480">
        <f t="shared" si="3"/>
        <v>9.4337150493959798E-2</v>
      </c>
      <c r="E17" s="480">
        <f t="shared" si="3"/>
        <v>-0.29585798816568049</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-1.9947678221059515</v>
      </c>
      <c r="C18" s="479">
        <f>'Tabelle 3.3'!J15</f>
        <v>0.62370062370062374</v>
      </c>
      <c r="D18" s="480">
        <f t="shared" si="3"/>
        <v>-1.9947678221059515</v>
      </c>
      <c r="E18" s="480">
        <f t="shared" si="3"/>
        <v>0.62370062370062374</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1.6437076815316367</v>
      </c>
      <c r="C19" s="479">
        <f>'Tabelle 3.3'!J16</f>
        <v>-3.2634032634032635</v>
      </c>
      <c r="D19" s="480">
        <f t="shared" si="3"/>
        <v>1.6437076815316367</v>
      </c>
      <c r="E19" s="480">
        <f t="shared" si="3"/>
        <v>-3.2634032634032635</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-1.8250235183443086</v>
      </c>
      <c r="C20" s="479">
        <f>'Tabelle 3.3'!J17</f>
        <v>3.5384615384615383</v>
      </c>
      <c r="D20" s="480">
        <f t="shared" si="3"/>
        <v>-1.8250235183443086</v>
      </c>
      <c r="E20" s="480">
        <f t="shared" si="3"/>
        <v>3.5384615384615383</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0.98525659200453641</v>
      </c>
      <c r="C21" s="479">
        <f>'Tabelle 3.3'!J18</f>
        <v>4.6025104602510458</v>
      </c>
      <c r="D21" s="480">
        <f t="shared" si="3"/>
        <v>0.98525659200453641</v>
      </c>
      <c r="E21" s="480">
        <f t="shared" si="3"/>
        <v>4.6025104602510458</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1.6388225934765315</v>
      </c>
      <c r="C22" s="479">
        <f>'Tabelle 3.3'!J19</f>
        <v>0.62730627306273068</v>
      </c>
      <c r="D22" s="480">
        <f t="shared" si="3"/>
        <v>1.6388225934765315</v>
      </c>
      <c r="E22" s="480">
        <f t="shared" si="3"/>
        <v>0.62730627306273068</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2.4023473317439943</v>
      </c>
      <c r="C23" s="479">
        <f>'Tabelle 3.3'!J20</f>
        <v>-1.9760479041916168</v>
      </c>
      <c r="D23" s="480">
        <f t="shared" si="3"/>
        <v>2.4023473317439943</v>
      </c>
      <c r="E23" s="480">
        <f t="shared" si="3"/>
        <v>-1.9760479041916168</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-0.91523207670516449</v>
      </c>
      <c r="C24" s="479">
        <f>'Tabelle 3.3'!J21</f>
        <v>-7.5775193798449614</v>
      </c>
      <c r="D24" s="480">
        <f t="shared" si="3"/>
        <v>-0.91523207670516449</v>
      </c>
      <c r="E24" s="480">
        <f t="shared" si="3"/>
        <v>-7.5775193798449614</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5.9921841076856275</v>
      </c>
      <c r="C25" s="479">
        <f>'Tabelle 3.3'!J22</f>
        <v>5.6521739130434785</v>
      </c>
      <c r="D25" s="480">
        <f t="shared" si="3"/>
        <v>5.9921841076856275</v>
      </c>
      <c r="E25" s="480">
        <f t="shared" si="3"/>
        <v>5.6521739130434785</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1.7808749516066589</v>
      </c>
      <c r="C26" s="479">
        <f>'Tabelle 3.3'!J23</f>
        <v>-3.6885245901639343</v>
      </c>
      <c r="D26" s="480">
        <f t="shared" si="3"/>
        <v>1.7808749516066589</v>
      </c>
      <c r="E26" s="480">
        <f t="shared" si="3"/>
        <v>-3.6885245901639343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2.6180886122299523</v>
      </c>
      <c r="C27" s="479">
        <f>'Tabelle 3.3'!J24</f>
        <v>-1.5254917703733439</v>
      </c>
      <c r="D27" s="480">
        <f t="shared" si="3"/>
        <v>2.6180886122299523</v>
      </c>
      <c r="E27" s="480">
        <f t="shared" si="3"/>
        <v>-1.5254917703733439</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-2.3111979166666665</v>
      </c>
      <c r="C28" s="479">
        <f>'Tabelle 3.3'!J25</f>
        <v>1.8964259664478482</v>
      </c>
      <c r="D28" s="480">
        <f t="shared" si="3"/>
        <v>-2.3111979166666665</v>
      </c>
      <c r="E28" s="480">
        <f t="shared" si="3"/>
        <v>1.8964259664478482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-15.614122327200398</v>
      </c>
      <c r="C29" s="479">
        <f>'Tabelle 3.3'!J26</f>
        <v>-17.948717948717949</v>
      </c>
      <c r="D29" s="480">
        <f t="shared" si="3"/>
        <v>-15.614122327200398</v>
      </c>
      <c r="E29" s="480">
        <f t="shared" si="3"/>
        <v>-17.948717948717949</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3.0493142690399768</v>
      </c>
      <c r="C30" s="479">
        <f>'Tabelle 3.3'!J27</f>
        <v>2.8727770177838576</v>
      </c>
      <c r="D30" s="480">
        <f t="shared" si="3"/>
        <v>3.0493142690399768</v>
      </c>
      <c r="E30" s="480">
        <f t="shared" si="3"/>
        <v>2.8727770177838576</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4.1723479683665126</v>
      </c>
      <c r="C31" s="479">
        <f>'Tabelle 3.3'!J28</f>
        <v>-4.7904191616766463</v>
      </c>
      <c r="D31" s="480">
        <f t="shared" si="3"/>
        <v>4.1723479683665126</v>
      </c>
      <c r="E31" s="480">
        <f t="shared" si="3"/>
        <v>-4.7904191616766463</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3.5298178993699838</v>
      </c>
      <c r="C32" s="479">
        <f>'Tabelle 3.3'!J29</f>
        <v>2.0579981290926099</v>
      </c>
      <c r="D32" s="480">
        <f t="shared" si="3"/>
        <v>3.5298178993699838</v>
      </c>
      <c r="E32" s="480">
        <f t="shared" si="3"/>
        <v>2.0579981290926099</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0.39848381766935564</v>
      </c>
      <c r="C33" s="479">
        <f>'Tabelle 3.3'!J30</f>
        <v>-4.1819515774027876</v>
      </c>
      <c r="D33" s="480">
        <f t="shared" si="3"/>
        <v>0.39848381766935564</v>
      </c>
      <c r="E33" s="480">
        <f t="shared" si="3"/>
        <v>-4.1819515774027876</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3.1066330814441647</v>
      </c>
      <c r="C34" s="479">
        <f>'Tabelle 3.3'!J31</f>
        <v>-1.7433552443555302</v>
      </c>
      <c r="D34" s="480">
        <f t="shared" si="3"/>
        <v>3.1066330814441647</v>
      </c>
      <c r="E34" s="480">
        <f t="shared" si="3"/>
        <v>-1.7433552443555302</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-1.8410852713178294</v>
      </c>
      <c r="C37" s="479">
        <f>'Tabelle 3.3'!J34</f>
        <v>3.4662045060658579</v>
      </c>
      <c r="D37" s="480">
        <f t="shared" si="3"/>
        <v>-1.8410852713178294</v>
      </c>
      <c r="E37" s="480">
        <f t="shared" si="3"/>
        <v>3.4662045060658579</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0.40506048163355901</v>
      </c>
      <c r="C38" s="479">
        <f>'Tabelle 3.3'!J35</f>
        <v>1.6905737704918034</v>
      </c>
      <c r="D38" s="480">
        <f t="shared" si="3"/>
        <v>0.40506048163355901</v>
      </c>
      <c r="E38" s="480">
        <f t="shared" si="3"/>
        <v>1.6905737704918034</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1.1242880741635641</v>
      </c>
      <c r="C39" s="479">
        <f>'Tabelle 3.3'!J36</f>
        <v>-1.7776794276019769</v>
      </c>
      <c r="D39" s="480">
        <f t="shared" si="3"/>
        <v>1.1242880741635641</v>
      </c>
      <c r="E39" s="480">
        <f t="shared" si="3"/>
        <v>-1.7776794276019769</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1.1242880741635641</v>
      </c>
      <c r="C45" s="479">
        <f>'Tabelle 3.3'!J36</f>
        <v>-1.7776794276019769</v>
      </c>
      <c r="D45" s="480">
        <f t="shared" si="3"/>
        <v>1.1242880741635641</v>
      </c>
      <c r="E45" s="480">
        <f t="shared" si="3"/>
        <v>-1.7776794276019769</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119483</v>
      </c>
      <c r="C51" s="486">
        <v>21151</v>
      </c>
      <c r="D51" s="486">
        <v>10445</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122044</v>
      </c>
      <c r="C52" s="486">
        <v>21322</v>
      </c>
      <c r="D52" s="486">
        <v>10929</v>
      </c>
      <c r="E52" s="487">
        <f t="shared" ref="E52:G70" si="11">IF($A$51=37802,IF(COUNTBLANK(B$51:B$70)&gt;0,#N/A,B52/B$51*100),IF(COUNTBLANK(B$51:B$75)&gt;0,#N/A,B52/B$51*100))</f>
        <v>102.14340115330214</v>
      </c>
      <c r="F52" s="487">
        <f t="shared" si="11"/>
        <v>100.80847241265189</v>
      </c>
      <c r="G52" s="487">
        <f t="shared" si="11"/>
        <v>104.63379607467689</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124856</v>
      </c>
      <c r="C53" s="486">
        <v>21267</v>
      </c>
      <c r="D53" s="486">
        <v>11185</v>
      </c>
      <c r="E53" s="487">
        <f t="shared" si="11"/>
        <v>104.49687403228911</v>
      </c>
      <c r="F53" s="487">
        <f t="shared" si="11"/>
        <v>100.54843742612643</v>
      </c>
      <c r="G53" s="487">
        <f t="shared" si="11"/>
        <v>107.08472953566299</v>
      </c>
      <c r="H53" s="488">
        <f>IF(ISERROR(L53)=TRUE,IF(MONTH(A53)=MONTH(MAX(A$51:A$75)),A53,""),"")</f>
        <v>41883</v>
      </c>
      <c r="I53" s="487">
        <f t="shared" si="12"/>
        <v>104.49687403228911</v>
      </c>
      <c r="J53" s="487">
        <f t="shared" si="10"/>
        <v>100.54843742612643</v>
      </c>
      <c r="K53" s="487">
        <f t="shared" si="10"/>
        <v>107.08472953566299</v>
      </c>
      <c r="L53" s="487" t="e">
        <f t="shared" si="13"/>
        <v>#N/A</v>
      </c>
    </row>
    <row r="54" spans="1:14" ht="15" customHeight="1" x14ac:dyDescent="0.2">
      <c r="A54" s="489" t="s">
        <v>463</v>
      </c>
      <c r="B54" s="486">
        <v>121183</v>
      </c>
      <c r="C54" s="486">
        <v>21501</v>
      </c>
      <c r="D54" s="486">
        <v>11031</v>
      </c>
      <c r="E54" s="487">
        <f t="shared" si="11"/>
        <v>101.42279654846296</v>
      </c>
      <c r="F54" s="487">
        <f t="shared" si="11"/>
        <v>101.65476809607111</v>
      </c>
      <c r="G54" s="487">
        <f t="shared" si="11"/>
        <v>105.61033987553854</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123088</v>
      </c>
      <c r="C55" s="486">
        <v>20915</v>
      </c>
      <c r="D55" s="486">
        <v>11035</v>
      </c>
      <c r="E55" s="487">
        <f t="shared" si="11"/>
        <v>103.01716562188763</v>
      </c>
      <c r="F55" s="487">
        <f t="shared" si="11"/>
        <v>98.884213512363488</v>
      </c>
      <c r="G55" s="487">
        <f t="shared" si="11"/>
        <v>105.64863571086644</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125656</v>
      </c>
      <c r="C56" s="486">
        <v>20902</v>
      </c>
      <c r="D56" s="486">
        <v>11459</v>
      </c>
      <c r="E56" s="487">
        <f t="shared" si="11"/>
        <v>105.16642534921286</v>
      </c>
      <c r="F56" s="487">
        <f t="shared" si="11"/>
        <v>98.822750697366558</v>
      </c>
      <c r="G56" s="487">
        <f t="shared" si="11"/>
        <v>109.7079942556247</v>
      </c>
      <c r="H56" s="488" t="str">
        <f t="shared" si="14"/>
        <v/>
      </c>
      <c r="I56" s="487" t="str">
        <f t="shared" si="12"/>
        <v/>
      </c>
      <c r="J56" s="487" t="str">
        <f t="shared" si="10"/>
        <v/>
      </c>
      <c r="K56" s="487" t="str">
        <f t="shared" si="10"/>
        <v/>
      </c>
      <c r="L56" s="487" t="e">
        <f t="shared" si="13"/>
        <v>#N/A</v>
      </c>
    </row>
    <row r="57" spans="1:14" ht="15" customHeight="1" x14ac:dyDescent="0.2">
      <c r="A57" s="489">
        <v>42248</v>
      </c>
      <c r="B57" s="486">
        <v>128497</v>
      </c>
      <c r="C57" s="486">
        <v>20799</v>
      </c>
      <c r="D57" s="486">
        <v>11764</v>
      </c>
      <c r="E57" s="487">
        <f t="shared" si="11"/>
        <v>107.54416946343832</v>
      </c>
      <c r="F57" s="487">
        <f t="shared" si="11"/>
        <v>98.335776086237061</v>
      </c>
      <c r="G57" s="487">
        <f t="shared" si="11"/>
        <v>112.62805169937768</v>
      </c>
      <c r="H57" s="488">
        <f t="shared" si="14"/>
        <v>42248</v>
      </c>
      <c r="I57" s="487">
        <f t="shared" si="12"/>
        <v>107.54416946343832</v>
      </c>
      <c r="J57" s="487">
        <f t="shared" si="10"/>
        <v>98.335776086237061</v>
      </c>
      <c r="K57" s="487">
        <f t="shared" si="10"/>
        <v>112.62805169937768</v>
      </c>
      <c r="L57" s="487" t="e">
        <f t="shared" si="13"/>
        <v>#N/A</v>
      </c>
    </row>
    <row r="58" spans="1:14" ht="15" customHeight="1" x14ac:dyDescent="0.2">
      <c r="A58" s="489" t="s">
        <v>466</v>
      </c>
      <c r="B58" s="486">
        <v>124491</v>
      </c>
      <c r="C58" s="486">
        <v>20993</v>
      </c>
      <c r="D58" s="486">
        <v>11493</v>
      </c>
      <c r="E58" s="487">
        <f t="shared" si="11"/>
        <v>104.19139124394266</v>
      </c>
      <c r="F58" s="487">
        <f t="shared" si="11"/>
        <v>99.252990402345048</v>
      </c>
      <c r="G58" s="487">
        <f t="shared" si="11"/>
        <v>110.03350885591192</v>
      </c>
      <c r="H58" s="488" t="str">
        <f t="shared" si="14"/>
        <v/>
      </c>
      <c r="I58" s="487" t="str">
        <f t="shared" si="12"/>
        <v/>
      </c>
      <c r="J58" s="487" t="str">
        <f t="shared" si="10"/>
        <v/>
      </c>
      <c r="K58" s="487" t="str">
        <f t="shared" si="10"/>
        <v/>
      </c>
      <c r="L58" s="487" t="e">
        <f t="shared" si="13"/>
        <v>#N/A</v>
      </c>
    </row>
    <row r="59" spans="1:14" ht="15" customHeight="1" x14ac:dyDescent="0.2">
      <c r="A59" s="489" t="s">
        <v>467</v>
      </c>
      <c r="B59" s="486">
        <v>126207</v>
      </c>
      <c r="C59" s="486">
        <v>20670</v>
      </c>
      <c r="D59" s="486">
        <v>11582</v>
      </c>
      <c r="E59" s="487">
        <f t="shared" si="11"/>
        <v>105.6275788187441</v>
      </c>
      <c r="F59" s="487">
        <f t="shared" si="11"/>
        <v>97.725875845113706</v>
      </c>
      <c r="G59" s="487">
        <f t="shared" si="11"/>
        <v>110.88559119195787</v>
      </c>
      <c r="H59" s="488" t="str">
        <f t="shared" si="14"/>
        <v/>
      </c>
      <c r="I59" s="487" t="str">
        <f t="shared" si="12"/>
        <v/>
      </c>
      <c r="J59" s="487" t="str">
        <f t="shared" si="10"/>
        <v/>
      </c>
      <c r="K59" s="487" t="str">
        <f t="shared" si="10"/>
        <v/>
      </c>
      <c r="L59" s="487" t="e">
        <f t="shared" si="13"/>
        <v>#N/A</v>
      </c>
    </row>
    <row r="60" spans="1:14" ht="15" customHeight="1" x14ac:dyDescent="0.2">
      <c r="A60" s="489" t="s">
        <v>468</v>
      </c>
      <c r="B60" s="486">
        <v>128595</v>
      </c>
      <c r="C60" s="486">
        <v>20774</v>
      </c>
      <c r="D60" s="486">
        <v>11927</v>
      </c>
      <c r="E60" s="487">
        <f t="shared" si="11"/>
        <v>107.62618949976148</v>
      </c>
      <c r="F60" s="487">
        <f t="shared" si="11"/>
        <v>98.217578365089125</v>
      </c>
      <c r="G60" s="487">
        <f t="shared" si="11"/>
        <v>114.18860698898993</v>
      </c>
      <c r="H60" s="488" t="str">
        <f t="shared" si="14"/>
        <v/>
      </c>
      <c r="I60" s="487" t="str">
        <f t="shared" si="12"/>
        <v/>
      </c>
      <c r="J60" s="487" t="str">
        <f t="shared" si="10"/>
        <v/>
      </c>
      <c r="K60" s="487" t="str">
        <f t="shared" si="10"/>
        <v/>
      </c>
      <c r="L60" s="487" t="e">
        <f t="shared" si="13"/>
        <v>#N/A</v>
      </c>
    </row>
    <row r="61" spans="1:14" ht="15" customHeight="1" x14ac:dyDescent="0.2">
      <c r="A61" s="489">
        <v>42614</v>
      </c>
      <c r="B61" s="486">
        <v>131655</v>
      </c>
      <c r="C61" s="486">
        <v>20540</v>
      </c>
      <c r="D61" s="486">
        <v>12201</v>
      </c>
      <c r="E61" s="487">
        <f t="shared" si="11"/>
        <v>110.18722328699479</v>
      </c>
      <c r="F61" s="487">
        <f t="shared" si="11"/>
        <v>97.111247695144442</v>
      </c>
      <c r="G61" s="487">
        <f t="shared" si="11"/>
        <v>116.81187170895164</v>
      </c>
      <c r="H61" s="488">
        <f t="shared" si="14"/>
        <v>42614</v>
      </c>
      <c r="I61" s="487">
        <f t="shared" si="12"/>
        <v>110.18722328699479</v>
      </c>
      <c r="J61" s="487">
        <f t="shared" si="10"/>
        <v>97.111247695144442</v>
      </c>
      <c r="K61" s="487">
        <f t="shared" si="10"/>
        <v>116.81187170895164</v>
      </c>
      <c r="L61" s="487" t="e">
        <f t="shared" si="13"/>
        <v>#N/A</v>
      </c>
    </row>
    <row r="62" spans="1:14" ht="15" customHeight="1" x14ac:dyDescent="0.2">
      <c r="A62" s="489" t="s">
        <v>469</v>
      </c>
      <c r="B62" s="486">
        <v>128070</v>
      </c>
      <c r="C62" s="486">
        <v>20674</v>
      </c>
      <c r="D62" s="486">
        <v>11934</v>
      </c>
      <c r="E62" s="487">
        <f t="shared" si="11"/>
        <v>107.18679644803026</v>
      </c>
      <c r="F62" s="487">
        <f t="shared" si="11"/>
        <v>97.744787480497379</v>
      </c>
      <c r="G62" s="487">
        <f t="shared" si="11"/>
        <v>114.25562470081378</v>
      </c>
      <c r="H62" s="488" t="str">
        <f t="shared" si="14"/>
        <v/>
      </c>
      <c r="I62" s="487" t="str">
        <f t="shared" si="12"/>
        <v/>
      </c>
      <c r="J62" s="487" t="str">
        <f t="shared" si="10"/>
        <v/>
      </c>
      <c r="K62" s="487" t="str">
        <f t="shared" si="10"/>
        <v/>
      </c>
      <c r="L62" s="487" t="e">
        <f t="shared" si="13"/>
        <v>#N/A</v>
      </c>
    </row>
    <row r="63" spans="1:14" ht="15" customHeight="1" x14ac:dyDescent="0.2">
      <c r="A63" s="489" t="s">
        <v>470</v>
      </c>
      <c r="B63" s="486">
        <v>130322</v>
      </c>
      <c r="C63" s="486">
        <v>20393</v>
      </c>
      <c r="D63" s="486">
        <v>12042</v>
      </c>
      <c r="E63" s="487">
        <f t="shared" si="11"/>
        <v>109.0715834051706</v>
      </c>
      <c r="F63" s="487">
        <f t="shared" si="11"/>
        <v>96.416245094794576</v>
      </c>
      <c r="G63" s="487">
        <f t="shared" si="11"/>
        <v>115.28961225466729</v>
      </c>
      <c r="H63" s="488" t="str">
        <f t="shared" si="14"/>
        <v/>
      </c>
      <c r="I63" s="487" t="str">
        <f t="shared" si="12"/>
        <v/>
      </c>
      <c r="J63" s="487" t="str">
        <f t="shared" si="10"/>
        <v/>
      </c>
      <c r="K63" s="487" t="str">
        <f t="shared" si="10"/>
        <v/>
      </c>
      <c r="L63" s="487" t="e">
        <f t="shared" si="13"/>
        <v>#N/A</v>
      </c>
    </row>
    <row r="64" spans="1:14" ht="15" customHeight="1" x14ac:dyDescent="0.2">
      <c r="A64" s="489" t="s">
        <v>471</v>
      </c>
      <c r="B64" s="486">
        <v>132179</v>
      </c>
      <c r="C64" s="486">
        <v>20555</v>
      </c>
      <c r="D64" s="486">
        <v>12590</v>
      </c>
      <c r="E64" s="487">
        <f t="shared" si="11"/>
        <v>110.62577939957986</v>
      </c>
      <c r="F64" s="487">
        <f t="shared" si="11"/>
        <v>97.182166327833201</v>
      </c>
      <c r="G64" s="487">
        <f t="shared" si="11"/>
        <v>120.5361416945907</v>
      </c>
      <c r="H64" s="488" t="str">
        <f t="shared" si="14"/>
        <v/>
      </c>
      <c r="I64" s="487" t="str">
        <f t="shared" si="12"/>
        <v/>
      </c>
      <c r="J64" s="487" t="str">
        <f t="shared" si="10"/>
        <v/>
      </c>
      <c r="K64" s="487" t="str">
        <f t="shared" si="10"/>
        <v/>
      </c>
      <c r="L64" s="487" t="e">
        <f t="shared" si="13"/>
        <v>#N/A</v>
      </c>
    </row>
    <row r="65" spans="1:12" ht="15" customHeight="1" x14ac:dyDescent="0.2">
      <c r="A65" s="489">
        <v>42979</v>
      </c>
      <c r="B65" s="486">
        <v>134747</v>
      </c>
      <c r="C65" s="486">
        <v>20449</v>
      </c>
      <c r="D65" s="486">
        <v>12863</v>
      </c>
      <c r="E65" s="487">
        <f t="shared" si="11"/>
        <v>112.77503912690507</v>
      </c>
      <c r="F65" s="487">
        <f t="shared" si="11"/>
        <v>96.681007990165952</v>
      </c>
      <c r="G65" s="487">
        <f t="shared" si="11"/>
        <v>123.14983245572044</v>
      </c>
      <c r="H65" s="488">
        <f t="shared" si="14"/>
        <v>42979</v>
      </c>
      <c r="I65" s="487">
        <f t="shared" si="12"/>
        <v>112.77503912690507</v>
      </c>
      <c r="J65" s="487">
        <f t="shared" si="10"/>
        <v>96.681007990165952</v>
      </c>
      <c r="K65" s="487">
        <f t="shared" si="10"/>
        <v>123.14983245572044</v>
      </c>
      <c r="L65" s="487" t="e">
        <f t="shared" si="13"/>
        <v>#N/A</v>
      </c>
    </row>
    <row r="66" spans="1:12" ht="15" customHeight="1" x14ac:dyDescent="0.2">
      <c r="A66" s="489" t="s">
        <v>472</v>
      </c>
      <c r="B66" s="486">
        <v>131210</v>
      </c>
      <c r="C66" s="486">
        <v>20620</v>
      </c>
      <c r="D66" s="486">
        <v>12720</v>
      </c>
      <c r="E66" s="487">
        <f t="shared" si="11"/>
        <v>109.81478536695597</v>
      </c>
      <c r="F66" s="487">
        <f t="shared" si="11"/>
        <v>97.489480402817833</v>
      </c>
      <c r="G66" s="487">
        <f t="shared" si="11"/>
        <v>121.78075634274772</v>
      </c>
      <c r="H66" s="488" t="str">
        <f t="shared" si="14"/>
        <v/>
      </c>
      <c r="I66" s="487" t="str">
        <f t="shared" si="12"/>
        <v/>
      </c>
      <c r="J66" s="487" t="str">
        <f t="shared" si="10"/>
        <v/>
      </c>
      <c r="K66" s="487" t="str">
        <f t="shared" si="10"/>
        <v/>
      </c>
      <c r="L66" s="487" t="e">
        <f t="shared" si="13"/>
        <v>#N/A</v>
      </c>
    </row>
    <row r="67" spans="1:12" ht="15" customHeight="1" x14ac:dyDescent="0.2">
      <c r="A67" s="489" t="s">
        <v>473</v>
      </c>
      <c r="B67" s="486">
        <v>132972</v>
      </c>
      <c r="C67" s="486">
        <v>20270</v>
      </c>
      <c r="D67" s="486">
        <v>12740</v>
      </c>
      <c r="E67" s="487">
        <f t="shared" si="11"/>
        <v>111.28947214248053</v>
      </c>
      <c r="F67" s="487">
        <f t="shared" si="11"/>
        <v>95.834712306746724</v>
      </c>
      <c r="G67" s="487">
        <f t="shared" si="11"/>
        <v>121.97223551938727</v>
      </c>
      <c r="H67" s="488" t="str">
        <f t="shared" si="14"/>
        <v/>
      </c>
      <c r="I67" s="487" t="str">
        <f t="shared" si="12"/>
        <v/>
      </c>
      <c r="J67" s="487" t="str">
        <f t="shared" si="12"/>
        <v/>
      </c>
      <c r="K67" s="487" t="str">
        <f t="shared" si="12"/>
        <v/>
      </c>
      <c r="L67" s="487" t="e">
        <f t="shared" si="13"/>
        <v>#N/A</v>
      </c>
    </row>
    <row r="68" spans="1:12" ht="15" customHeight="1" x14ac:dyDescent="0.2">
      <c r="A68" s="489" t="s">
        <v>474</v>
      </c>
      <c r="B68" s="486">
        <v>135066</v>
      </c>
      <c r="C68" s="486">
        <v>20325</v>
      </c>
      <c r="D68" s="486">
        <v>13227</v>
      </c>
      <c r="E68" s="487">
        <f t="shared" si="11"/>
        <v>113.04202271452843</v>
      </c>
      <c r="F68" s="487">
        <f t="shared" si="11"/>
        <v>96.094747293272192</v>
      </c>
      <c r="G68" s="487">
        <f t="shared" si="11"/>
        <v>126.63475347056009</v>
      </c>
      <c r="H68" s="488" t="str">
        <f t="shared" si="14"/>
        <v/>
      </c>
      <c r="I68" s="487" t="str">
        <f t="shared" si="12"/>
        <v/>
      </c>
      <c r="J68" s="487" t="str">
        <f t="shared" si="12"/>
        <v/>
      </c>
      <c r="K68" s="487" t="str">
        <f t="shared" si="12"/>
        <v/>
      </c>
      <c r="L68" s="487" t="e">
        <f t="shared" si="13"/>
        <v>#N/A</v>
      </c>
    </row>
    <row r="69" spans="1:12" ht="15" customHeight="1" x14ac:dyDescent="0.2">
      <c r="A69" s="489">
        <v>43344</v>
      </c>
      <c r="B69" s="486">
        <v>137526</v>
      </c>
      <c r="C69" s="486">
        <v>20080</v>
      </c>
      <c r="D69" s="486">
        <v>13558</v>
      </c>
      <c r="E69" s="487">
        <f t="shared" si="11"/>
        <v>115.10089301406894</v>
      </c>
      <c r="F69" s="487">
        <f t="shared" si="11"/>
        <v>94.93640962602241</v>
      </c>
      <c r="G69" s="487">
        <f t="shared" si="11"/>
        <v>129.80373384394449</v>
      </c>
      <c r="H69" s="488">
        <f t="shared" si="14"/>
        <v>43344</v>
      </c>
      <c r="I69" s="487">
        <f t="shared" si="12"/>
        <v>115.10089301406894</v>
      </c>
      <c r="J69" s="487">
        <f t="shared" si="12"/>
        <v>94.93640962602241</v>
      </c>
      <c r="K69" s="487">
        <f t="shared" si="12"/>
        <v>129.80373384394449</v>
      </c>
      <c r="L69" s="487" t="e">
        <f t="shared" si="13"/>
        <v>#N/A</v>
      </c>
    </row>
    <row r="70" spans="1:12" ht="15" customHeight="1" x14ac:dyDescent="0.2">
      <c r="A70" s="489" t="s">
        <v>475</v>
      </c>
      <c r="B70" s="486">
        <v>134339</v>
      </c>
      <c r="C70" s="486">
        <v>20198</v>
      </c>
      <c r="D70" s="486">
        <v>13384</v>
      </c>
      <c r="E70" s="487">
        <f t="shared" si="11"/>
        <v>112.43356795527397</v>
      </c>
      <c r="F70" s="487">
        <f t="shared" si="11"/>
        <v>95.494302869840681</v>
      </c>
      <c r="G70" s="487">
        <f t="shared" si="11"/>
        <v>128.13786500718047</v>
      </c>
      <c r="H70" s="488" t="str">
        <f t="shared" si="14"/>
        <v/>
      </c>
      <c r="I70" s="487" t="str">
        <f t="shared" si="12"/>
        <v/>
      </c>
      <c r="J70" s="487" t="str">
        <f t="shared" si="12"/>
        <v/>
      </c>
      <c r="K70" s="487" t="str">
        <f t="shared" si="12"/>
        <v/>
      </c>
      <c r="L70" s="487" t="e">
        <f t="shared" si="13"/>
        <v>#N/A</v>
      </c>
    </row>
    <row r="71" spans="1:12" ht="15" customHeight="1" x14ac:dyDescent="0.2">
      <c r="A71" s="489" t="s">
        <v>476</v>
      </c>
      <c r="B71" s="486">
        <v>136216</v>
      </c>
      <c r="C71" s="486">
        <v>19846</v>
      </c>
      <c r="D71" s="486">
        <v>13701</v>
      </c>
      <c r="E71" s="490">
        <f t="shared" ref="E71:G75" si="15">IF($A$51=37802,IF(COUNTBLANK(B$51:B$70)&gt;0,#N/A,IF(ISBLANK(B71)=FALSE,B71/B$51*100,#N/A)),IF(COUNTBLANK(B$51:B$75)&gt;0,#N/A,B71/B$51*100))</f>
        <v>114.00450273260631</v>
      </c>
      <c r="F71" s="490">
        <f t="shared" si="15"/>
        <v>93.830078956077728</v>
      </c>
      <c r="G71" s="490">
        <f t="shared" si="15"/>
        <v>131.17280995691718</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137633</v>
      </c>
      <c r="C72" s="486">
        <v>19906</v>
      </c>
      <c r="D72" s="486">
        <v>14007</v>
      </c>
      <c r="E72" s="490">
        <f t="shared" si="15"/>
        <v>115.19044550270749</v>
      </c>
      <c r="F72" s="490">
        <f t="shared" si="15"/>
        <v>94.113753486832778</v>
      </c>
      <c r="G72" s="490">
        <f t="shared" si="15"/>
        <v>134.10244135950217</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139976</v>
      </c>
      <c r="C73" s="486">
        <v>19653</v>
      </c>
      <c r="D73" s="486">
        <v>14407</v>
      </c>
      <c r="E73" s="490">
        <f t="shared" si="15"/>
        <v>117.15139392214793</v>
      </c>
      <c r="F73" s="490">
        <f t="shared" si="15"/>
        <v>92.917592548815662</v>
      </c>
      <c r="G73" s="490">
        <f t="shared" si="15"/>
        <v>137.93202489229296</v>
      </c>
      <c r="H73" s="491">
        <f>IF(A$51=37802,IF(ISERROR(L73)=TRUE,IF(ISBLANK(A73)=FALSE,IF(MONTH(A73)=MONTH(MAX(A$51:A$75)),A73,""),""),""),IF(ISERROR(L73)=TRUE,IF(MONTH(A73)=MONTH(MAX(A$51:A$75)),A73,""),""))</f>
        <v>43709</v>
      </c>
      <c r="I73" s="487">
        <f t="shared" si="12"/>
        <v>117.15139392214793</v>
      </c>
      <c r="J73" s="487">
        <f t="shared" si="12"/>
        <v>92.917592548815662</v>
      </c>
      <c r="K73" s="487">
        <f t="shared" si="12"/>
        <v>137.93202489229296</v>
      </c>
      <c r="L73" s="487" t="e">
        <f t="shared" si="13"/>
        <v>#N/A</v>
      </c>
    </row>
    <row r="74" spans="1:12" ht="15" customHeight="1" x14ac:dyDescent="0.2">
      <c r="A74" s="489" t="s">
        <v>478</v>
      </c>
      <c r="B74" s="486">
        <v>136444</v>
      </c>
      <c r="C74" s="486">
        <v>19808</v>
      </c>
      <c r="D74" s="486">
        <v>14237</v>
      </c>
      <c r="E74" s="490">
        <f t="shared" si="15"/>
        <v>114.19532485792958</v>
      </c>
      <c r="F74" s="490">
        <f t="shared" si="15"/>
        <v>93.650418419932862</v>
      </c>
      <c r="G74" s="490">
        <f t="shared" si="15"/>
        <v>136.30445189085688</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137329</v>
      </c>
      <c r="C75" s="492">
        <v>19239</v>
      </c>
      <c r="D75" s="492">
        <v>13945</v>
      </c>
      <c r="E75" s="490">
        <f t="shared" si="15"/>
        <v>114.93601600227647</v>
      </c>
      <c r="F75" s="490">
        <f t="shared" si="15"/>
        <v>90.960238286605829</v>
      </c>
      <c r="G75" s="490">
        <f t="shared" si="15"/>
        <v>133.5088559119196</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117.15139392214793</v>
      </c>
      <c r="J77" s="487">
        <f>IF(J75&lt;&gt;"",J75,IF(J74&lt;&gt;"",J74,IF(J73&lt;&gt;"",J73,IF(J72&lt;&gt;"",J72,IF(J71&lt;&gt;"",J71,IF(J70&lt;&gt;"",J70,""))))))</f>
        <v>92.917592548815662</v>
      </c>
      <c r="K77" s="487">
        <f>IF(K75&lt;&gt;"",K75,IF(K74&lt;&gt;"",K74,IF(K73&lt;&gt;"",K73,IF(K72&lt;&gt;"",K72,IF(K71&lt;&gt;"",K71,IF(K70&lt;&gt;"",K70,""))))))</f>
        <v>137.93202489229296</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+17,2%</v>
      </c>
      <c r="J79" s="487" t="str">
        <f>"GeB - ausschließlich: "&amp;IF(J77&gt;100,"+","")&amp;TEXT(J77-100,"0,0")&amp;"%"</f>
        <v>GeB - ausschließlich: -7,1%</v>
      </c>
      <c r="K79" s="487" t="str">
        <f>"GeB - im Nebenjob: "&amp;IF(K77&gt;100,"+","")&amp;TEXT(K77-100,"0,0")&amp;"%"</f>
        <v>GeB - im Nebenjob: +37,9%</v>
      </c>
    </row>
    <row r="81" spans="9:9" ht="15" customHeight="1" x14ac:dyDescent="0.2">
      <c r="I81" s="487" t="str">
        <f>IF(ISERROR(HLOOKUP(1,I$78:K$79,2,FALSE)),"",HLOOKUP(1,I$78:K$79,2,FALSE))</f>
        <v>GeB - im Nebenjob: +37,9%</v>
      </c>
    </row>
    <row r="82" spans="9:9" ht="15" customHeight="1" x14ac:dyDescent="0.2">
      <c r="I82" s="487" t="str">
        <f>IF(ISERROR(HLOOKUP(2,I$78:K$79,2,FALSE)),"",HLOOKUP(2,I$78:K$79,2,FALSE))</f>
        <v>SvB: +17,2%</v>
      </c>
    </row>
    <row r="83" spans="9:9" ht="15" customHeight="1" x14ac:dyDescent="0.2">
      <c r="I83" s="487" t="str">
        <f>IF(ISERROR(HLOOKUP(3,I$78:K$79,2,FALSE)),"",HLOOKUP(3,I$78:K$79,2,FALSE))</f>
        <v>GeB - ausschließlich: -7,1%</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137329</v>
      </c>
      <c r="E12" s="114">
        <v>136444</v>
      </c>
      <c r="F12" s="114">
        <v>139976</v>
      </c>
      <c r="G12" s="114">
        <v>137633</v>
      </c>
      <c r="H12" s="114">
        <v>136216</v>
      </c>
      <c r="I12" s="115">
        <v>1113</v>
      </c>
      <c r="J12" s="116">
        <v>0.817084630293064</v>
      </c>
      <c r="N12" s="117"/>
    </row>
    <row r="13" spans="1:15" s="110" customFormat="1" ht="13.5" customHeight="1" x14ac:dyDescent="0.2">
      <c r="A13" s="118" t="s">
        <v>105</v>
      </c>
      <c r="B13" s="119" t="s">
        <v>106</v>
      </c>
      <c r="C13" s="113">
        <v>53.853155560733711</v>
      </c>
      <c r="D13" s="114">
        <v>73956</v>
      </c>
      <c r="E13" s="114">
        <v>72913</v>
      </c>
      <c r="F13" s="114">
        <v>76053</v>
      </c>
      <c r="G13" s="114">
        <v>74838</v>
      </c>
      <c r="H13" s="114">
        <v>73694</v>
      </c>
      <c r="I13" s="115">
        <v>262</v>
      </c>
      <c r="J13" s="116">
        <v>0.35552419464271173</v>
      </c>
    </row>
    <row r="14" spans="1:15" s="110" customFormat="1" ht="13.5" customHeight="1" x14ac:dyDescent="0.2">
      <c r="A14" s="120"/>
      <c r="B14" s="119" t="s">
        <v>107</v>
      </c>
      <c r="C14" s="113">
        <v>46.146844439266289</v>
      </c>
      <c r="D14" s="114">
        <v>63373</v>
      </c>
      <c r="E14" s="114">
        <v>63531</v>
      </c>
      <c r="F14" s="114">
        <v>63923</v>
      </c>
      <c r="G14" s="114">
        <v>62795</v>
      </c>
      <c r="H14" s="114">
        <v>62522</v>
      </c>
      <c r="I14" s="115">
        <v>851</v>
      </c>
      <c r="J14" s="116">
        <v>1.3611208854483221</v>
      </c>
    </row>
    <row r="15" spans="1:15" s="110" customFormat="1" ht="13.5" customHeight="1" x14ac:dyDescent="0.2">
      <c r="A15" s="118" t="s">
        <v>105</v>
      </c>
      <c r="B15" s="121" t="s">
        <v>108</v>
      </c>
      <c r="C15" s="113">
        <v>13.64387711262734</v>
      </c>
      <c r="D15" s="114">
        <v>18737</v>
      </c>
      <c r="E15" s="114">
        <v>19125</v>
      </c>
      <c r="F15" s="114">
        <v>20025</v>
      </c>
      <c r="G15" s="114">
        <v>18481</v>
      </c>
      <c r="H15" s="114">
        <v>18795</v>
      </c>
      <c r="I15" s="115">
        <v>-58</v>
      </c>
      <c r="J15" s="116">
        <v>-0.30859271082734768</v>
      </c>
    </row>
    <row r="16" spans="1:15" s="110" customFormat="1" ht="13.5" customHeight="1" x14ac:dyDescent="0.2">
      <c r="A16" s="118"/>
      <c r="B16" s="121" t="s">
        <v>109</v>
      </c>
      <c r="C16" s="113">
        <v>66.661812144557956</v>
      </c>
      <c r="D16" s="114">
        <v>91546</v>
      </c>
      <c r="E16" s="114">
        <v>90659</v>
      </c>
      <c r="F16" s="114">
        <v>93083</v>
      </c>
      <c r="G16" s="114">
        <v>92695</v>
      </c>
      <c r="H16" s="114">
        <v>91613</v>
      </c>
      <c r="I16" s="115">
        <v>-67</v>
      </c>
      <c r="J16" s="116">
        <v>-7.3133725562965948E-2</v>
      </c>
    </row>
    <row r="17" spans="1:10" s="110" customFormat="1" ht="13.5" customHeight="1" x14ac:dyDescent="0.2">
      <c r="A17" s="118"/>
      <c r="B17" s="121" t="s">
        <v>110</v>
      </c>
      <c r="C17" s="113">
        <v>18.788456917329917</v>
      </c>
      <c r="D17" s="114">
        <v>25802</v>
      </c>
      <c r="E17" s="114">
        <v>25446</v>
      </c>
      <c r="F17" s="114">
        <v>25659</v>
      </c>
      <c r="G17" s="114">
        <v>25286</v>
      </c>
      <c r="H17" s="114">
        <v>24683</v>
      </c>
      <c r="I17" s="115">
        <v>1119</v>
      </c>
      <c r="J17" s="116">
        <v>4.5334845845318643</v>
      </c>
    </row>
    <row r="18" spans="1:10" s="110" customFormat="1" ht="13.5" customHeight="1" x14ac:dyDescent="0.2">
      <c r="A18" s="120"/>
      <c r="B18" s="121" t="s">
        <v>111</v>
      </c>
      <c r="C18" s="113">
        <v>0.90585382548478477</v>
      </c>
      <c r="D18" s="114">
        <v>1244</v>
      </c>
      <c r="E18" s="114">
        <v>1214</v>
      </c>
      <c r="F18" s="114">
        <v>1209</v>
      </c>
      <c r="G18" s="114">
        <v>1171</v>
      </c>
      <c r="H18" s="114">
        <v>1125</v>
      </c>
      <c r="I18" s="115">
        <v>119</v>
      </c>
      <c r="J18" s="116">
        <v>10.577777777777778</v>
      </c>
    </row>
    <row r="19" spans="1:10" s="110" customFormat="1" ht="13.5" customHeight="1" x14ac:dyDescent="0.2">
      <c r="A19" s="120"/>
      <c r="B19" s="121" t="s">
        <v>112</v>
      </c>
      <c r="C19" s="113">
        <v>0.25631876733974618</v>
      </c>
      <c r="D19" s="114">
        <v>352</v>
      </c>
      <c r="E19" s="114">
        <v>341</v>
      </c>
      <c r="F19" s="114">
        <v>369</v>
      </c>
      <c r="G19" s="114">
        <v>321</v>
      </c>
      <c r="H19" s="114">
        <v>288</v>
      </c>
      <c r="I19" s="115">
        <v>64</v>
      </c>
      <c r="J19" s="116">
        <v>22.222222222222221</v>
      </c>
    </row>
    <row r="20" spans="1:10" s="110" customFormat="1" ht="13.5" customHeight="1" x14ac:dyDescent="0.2">
      <c r="A20" s="118" t="s">
        <v>113</v>
      </c>
      <c r="B20" s="122" t="s">
        <v>114</v>
      </c>
      <c r="C20" s="113">
        <v>71.627988261765537</v>
      </c>
      <c r="D20" s="114">
        <v>98366</v>
      </c>
      <c r="E20" s="114">
        <v>97383</v>
      </c>
      <c r="F20" s="114">
        <v>101006</v>
      </c>
      <c r="G20" s="114">
        <v>99271</v>
      </c>
      <c r="H20" s="114">
        <v>98410</v>
      </c>
      <c r="I20" s="115">
        <v>-44</v>
      </c>
      <c r="J20" s="116">
        <v>-4.4710903363479319E-2</v>
      </c>
    </row>
    <row r="21" spans="1:10" s="110" customFormat="1" ht="13.5" customHeight="1" x14ac:dyDescent="0.2">
      <c r="A21" s="120"/>
      <c r="B21" s="122" t="s">
        <v>115</v>
      </c>
      <c r="C21" s="113">
        <v>28.372011738234459</v>
      </c>
      <c r="D21" s="114">
        <v>38963</v>
      </c>
      <c r="E21" s="114">
        <v>39061</v>
      </c>
      <c r="F21" s="114">
        <v>38970</v>
      </c>
      <c r="G21" s="114">
        <v>38362</v>
      </c>
      <c r="H21" s="114">
        <v>37806</v>
      </c>
      <c r="I21" s="115">
        <v>1157</v>
      </c>
      <c r="J21" s="116">
        <v>3.0603607892927047</v>
      </c>
    </row>
    <row r="22" spans="1:10" s="110" customFormat="1" ht="13.5" customHeight="1" x14ac:dyDescent="0.2">
      <c r="A22" s="118" t="s">
        <v>113</v>
      </c>
      <c r="B22" s="122" t="s">
        <v>116</v>
      </c>
      <c r="C22" s="113">
        <v>87.010027015415531</v>
      </c>
      <c r="D22" s="114">
        <v>119490</v>
      </c>
      <c r="E22" s="114">
        <v>119175</v>
      </c>
      <c r="F22" s="114">
        <v>121443</v>
      </c>
      <c r="G22" s="114">
        <v>119508</v>
      </c>
      <c r="H22" s="114">
        <v>119049</v>
      </c>
      <c r="I22" s="115">
        <v>441</v>
      </c>
      <c r="J22" s="116">
        <v>0.37043570294584582</v>
      </c>
    </row>
    <row r="23" spans="1:10" s="110" customFormat="1" ht="13.5" customHeight="1" x14ac:dyDescent="0.2">
      <c r="A23" s="123"/>
      <c r="B23" s="124" t="s">
        <v>117</v>
      </c>
      <c r="C23" s="125">
        <v>12.972496704993119</v>
      </c>
      <c r="D23" s="114">
        <v>17815</v>
      </c>
      <c r="E23" s="114">
        <v>17237</v>
      </c>
      <c r="F23" s="114">
        <v>18498</v>
      </c>
      <c r="G23" s="114">
        <v>18088</v>
      </c>
      <c r="H23" s="114">
        <v>17131</v>
      </c>
      <c r="I23" s="115">
        <v>684</v>
      </c>
      <c r="J23" s="116">
        <v>3.9927616601482692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33184</v>
      </c>
      <c r="E26" s="114">
        <v>34045</v>
      </c>
      <c r="F26" s="114">
        <v>34060</v>
      </c>
      <c r="G26" s="114">
        <v>33913</v>
      </c>
      <c r="H26" s="140">
        <v>33547</v>
      </c>
      <c r="I26" s="115">
        <v>-363</v>
      </c>
      <c r="J26" s="116">
        <v>-1.0820639699526038</v>
      </c>
    </row>
    <row r="27" spans="1:10" s="110" customFormat="1" ht="13.5" customHeight="1" x14ac:dyDescent="0.2">
      <c r="A27" s="118" t="s">
        <v>105</v>
      </c>
      <c r="B27" s="119" t="s">
        <v>106</v>
      </c>
      <c r="C27" s="113">
        <v>35.508076181292189</v>
      </c>
      <c r="D27" s="115">
        <v>11783</v>
      </c>
      <c r="E27" s="114">
        <v>11960</v>
      </c>
      <c r="F27" s="114">
        <v>11953</v>
      </c>
      <c r="G27" s="114">
        <v>11833</v>
      </c>
      <c r="H27" s="140">
        <v>11679</v>
      </c>
      <c r="I27" s="115">
        <v>104</v>
      </c>
      <c r="J27" s="116">
        <v>0.89048719924651087</v>
      </c>
    </row>
    <row r="28" spans="1:10" s="110" customFormat="1" ht="13.5" customHeight="1" x14ac:dyDescent="0.2">
      <c r="A28" s="120"/>
      <c r="B28" s="119" t="s">
        <v>107</v>
      </c>
      <c r="C28" s="113">
        <v>64.491923818707818</v>
      </c>
      <c r="D28" s="115">
        <v>21401</v>
      </c>
      <c r="E28" s="114">
        <v>22085</v>
      </c>
      <c r="F28" s="114">
        <v>22107</v>
      </c>
      <c r="G28" s="114">
        <v>22080</v>
      </c>
      <c r="H28" s="140">
        <v>21868</v>
      </c>
      <c r="I28" s="115">
        <v>-467</v>
      </c>
      <c r="J28" s="116">
        <v>-2.1355405158222061</v>
      </c>
    </row>
    <row r="29" spans="1:10" s="110" customFormat="1" ht="13.5" customHeight="1" x14ac:dyDescent="0.2">
      <c r="A29" s="118" t="s">
        <v>105</v>
      </c>
      <c r="B29" s="121" t="s">
        <v>108</v>
      </c>
      <c r="C29" s="113">
        <v>11.33678881388621</v>
      </c>
      <c r="D29" s="115">
        <v>3762</v>
      </c>
      <c r="E29" s="114">
        <v>4044</v>
      </c>
      <c r="F29" s="114">
        <v>4001</v>
      </c>
      <c r="G29" s="114">
        <v>4016</v>
      </c>
      <c r="H29" s="140">
        <v>3827</v>
      </c>
      <c r="I29" s="115">
        <v>-65</v>
      </c>
      <c r="J29" s="116">
        <v>-1.6984583224457799</v>
      </c>
    </row>
    <row r="30" spans="1:10" s="110" customFormat="1" ht="13.5" customHeight="1" x14ac:dyDescent="0.2">
      <c r="A30" s="118"/>
      <c r="B30" s="121" t="s">
        <v>109</v>
      </c>
      <c r="C30" s="113">
        <v>52.980351976856319</v>
      </c>
      <c r="D30" s="115">
        <v>17581</v>
      </c>
      <c r="E30" s="114">
        <v>18061</v>
      </c>
      <c r="F30" s="114">
        <v>18095</v>
      </c>
      <c r="G30" s="114">
        <v>18119</v>
      </c>
      <c r="H30" s="140">
        <v>18160</v>
      </c>
      <c r="I30" s="115">
        <v>-579</v>
      </c>
      <c r="J30" s="116">
        <v>-3.1883259911894273</v>
      </c>
    </row>
    <row r="31" spans="1:10" s="110" customFormat="1" ht="13.5" customHeight="1" x14ac:dyDescent="0.2">
      <c r="A31" s="118"/>
      <c r="B31" s="121" t="s">
        <v>110</v>
      </c>
      <c r="C31" s="113">
        <v>20.196480231436837</v>
      </c>
      <c r="D31" s="115">
        <v>6702</v>
      </c>
      <c r="E31" s="114">
        <v>6751</v>
      </c>
      <c r="F31" s="114">
        <v>6763</v>
      </c>
      <c r="G31" s="114">
        <v>6712</v>
      </c>
      <c r="H31" s="140">
        <v>6588</v>
      </c>
      <c r="I31" s="115">
        <v>114</v>
      </c>
      <c r="J31" s="116">
        <v>1.7304189435336976</v>
      </c>
    </row>
    <row r="32" spans="1:10" s="110" customFormat="1" ht="13.5" customHeight="1" x14ac:dyDescent="0.2">
      <c r="A32" s="120"/>
      <c r="B32" s="121" t="s">
        <v>111</v>
      </c>
      <c r="C32" s="113">
        <v>15.486378977820637</v>
      </c>
      <c r="D32" s="115">
        <v>5139</v>
      </c>
      <c r="E32" s="114">
        <v>5189</v>
      </c>
      <c r="F32" s="114">
        <v>5201</v>
      </c>
      <c r="G32" s="114">
        <v>5066</v>
      </c>
      <c r="H32" s="140">
        <v>4972</v>
      </c>
      <c r="I32" s="115">
        <v>167</v>
      </c>
      <c r="J32" s="116">
        <v>3.3588093322606598</v>
      </c>
    </row>
    <row r="33" spans="1:10" s="110" customFormat="1" ht="13.5" customHeight="1" x14ac:dyDescent="0.2">
      <c r="A33" s="120"/>
      <c r="B33" s="121" t="s">
        <v>112</v>
      </c>
      <c r="C33" s="113">
        <v>1.5429122468659595</v>
      </c>
      <c r="D33" s="115">
        <v>512</v>
      </c>
      <c r="E33" s="114">
        <v>492</v>
      </c>
      <c r="F33" s="114">
        <v>529</v>
      </c>
      <c r="G33" s="114">
        <v>455</v>
      </c>
      <c r="H33" s="140">
        <v>454</v>
      </c>
      <c r="I33" s="115">
        <v>58</v>
      </c>
      <c r="J33" s="116">
        <v>12.775330396475772</v>
      </c>
    </row>
    <row r="34" spans="1:10" s="110" customFormat="1" ht="13.5" customHeight="1" x14ac:dyDescent="0.2">
      <c r="A34" s="118" t="s">
        <v>113</v>
      </c>
      <c r="B34" s="122" t="s">
        <v>116</v>
      </c>
      <c r="C34" s="113">
        <v>90.615959498553522</v>
      </c>
      <c r="D34" s="115">
        <v>30070</v>
      </c>
      <c r="E34" s="114">
        <v>30928</v>
      </c>
      <c r="F34" s="114">
        <v>31062</v>
      </c>
      <c r="G34" s="114">
        <v>30942</v>
      </c>
      <c r="H34" s="140">
        <v>30632</v>
      </c>
      <c r="I34" s="115">
        <v>-562</v>
      </c>
      <c r="J34" s="116">
        <v>-1.8346826847740925</v>
      </c>
    </row>
    <row r="35" spans="1:10" s="110" customFormat="1" ht="13.5" customHeight="1" x14ac:dyDescent="0.2">
      <c r="A35" s="118"/>
      <c r="B35" s="119" t="s">
        <v>117</v>
      </c>
      <c r="C35" s="113">
        <v>9.239392478302797</v>
      </c>
      <c r="D35" s="115">
        <v>3066</v>
      </c>
      <c r="E35" s="114">
        <v>3070</v>
      </c>
      <c r="F35" s="114">
        <v>2946</v>
      </c>
      <c r="G35" s="114">
        <v>2918</v>
      </c>
      <c r="H35" s="140">
        <v>2866</v>
      </c>
      <c r="I35" s="115">
        <v>200</v>
      </c>
      <c r="J35" s="116">
        <v>6.9783670621074672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19239</v>
      </c>
      <c r="E37" s="114">
        <v>19808</v>
      </c>
      <c r="F37" s="114">
        <v>19653</v>
      </c>
      <c r="G37" s="114">
        <v>19906</v>
      </c>
      <c r="H37" s="140">
        <v>19846</v>
      </c>
      <c r="I37" s="115">
        <v>-607</v>
      </c>
      <c r="J37" s="116">
        <v>-3.0585508414793914</v>
      </c>
    </row>
    <row r="38" spans="1:10" s="110" customFormat="1" ht="13.5" customHeight="1" x14ac:dyDescent="0.2">
      <c r="A38" s="118" t="s">
        <v>105</v>
      </c>
      <c r="B38" s="119" t="s">
        <v>106</v>
      </c>
      <c r="C38" s="113">
        <v>30.994334424866157</v>
      </c>
      <c r="D38" s="115">
        <v>5963</v>
      </c>
      <c r="E38" s="114">
        <v>6093</v>
      </c>
      <c r="F38" s="114">
        <v>5902</v>
      </c>
      <c r="G38" s="114">
        <v>5947</v>
      </c>
      <c r="H38" s="140">
        <v>5970</v>
      </c>
      <c r="I38" s="115">
        <v>-7</v>
      </c>
      <c r="J38" s="116">
        <v>-0.11725293132328309</v>
      </c>
    </row>
    <row r="39" spans="1:10" s="110" customFormat="1" ht="13.5" customHeight="1" x14ac:dyDescent="0.2">
      <c r="A39" s="120"/>
      <c r="B39" s="119" t="s">
        <v>107</v>
      </c>
      <c r="C39" s="113">
        <v>69.005665575133847</v>
      </c>
      <c r="D39" s="115">
        <v>13276</v>
      </c>
      <c r="E39" s="114">
        <v>13715</v>
      </c>
      <c r="F39" s="114">
        <v>13751</v>
      </c>
      <c r="G39" s="114">
        <v>13959</v>
      </c>
      <c r="H39" s="140">
        <v>13876</v>
      </c>
      <c r="I39" s="115">
        <v>-600</v>
      </c>
      <c r="J39" s="116">
        <v>-4.3240126837705395</v>
      </c>
    </row>
    <row r="40" spans="1:10" s="110" customFormat="1" ht="13.5" customHeight="1" x14ac:dyDescent="0.2">
      <c r="A40" s="118" t="s">
        <v>105</v>
      </c>
      <c r="B40" s="121" t="s">
        <v>108</v>
      </c>
      <c r="C40" s="113">
        <v>11.523467955714954</v>
      </c>
      <c r="D40" s="115">
        <v>2217</v>
      </c>
      <c r="E40" s="114">
        <v>2373</v>
      </c>
      <c r="F40" s="114">
        <v>2286</v>
      </c>
      <c r="G40" s="114">
        <v>2436</v>
      </c>
      <c r="H40" s="140">
        <v>2266</v>
      </c>
      <c r="I40" s="115">
        <v>-49</v>
      </c>
      <c r="J40" s="116">
        <v>-2.1624007060900263</v>
      </c>
    </row>
    <row r="41" spans="1:10" s="110" customFormat="1" ht="13.5" customHeight="1" x14ac:dyDescent="0.2">
      <c r="A41" s="118"/>
      <c r="B41" s="121" t="s">
        <v>109</v>
      </c>
      <c r="C41" s="113">
        <v>38.666250844638498</v>
      </c>
      <c r="D41" s="115">
        <v>7439</v>
      </c>
      <c r="E41" s="114">
        <v>7757</v>
      </c>
      <c r="F41" s="114">
        <v>7666</v>
      </c>
      <c r="G41" s="114">
        <v>7883</v>
      </c>
      <c r="H41" s="140">
        <v>8127</v>
      </c>
      <c r="I41" s="115">
        <v>-688</v>
      </c>
      <c r="J41" s="116">
        <v>-8.4656084656084651</v>
      </c>
    </row>
    <row r="42" spans="1:10" s="110" customFormat="1" ht="13.5" customHeight="1" x14ac:dyDescent="0.2">
      <c r="A42" s="118"/>
      <c r="B42" s="121" t="s">
        <v>110</v>
      </c>
      <c r="C42" s="113">
        <v>23.707053381152868</v>
      </c>
      <c r="D42" s="115">
        <v>4561</v>
      </c>
      <c r="E42" s="114">
        <v>4601</v>
      </c>
      <c r="F42" s="114">
        <v>4613</v>
      </c>
      <c r="G42" s="114">
        <v>4629</v>
      </c>
      <c r="H42" s="140">
        <v>4583</v>
      </c>
      <c r="I42" s="115">
        <v>-22</v>
      </c>
      <c r="J42" s="116">
        <v>-0.48003491162993672</v>
      </c>
    </row>
    <row r="43" spans="1:10" s="110" customFormat="1" ht="13.5" customHeight="1" x14ac:dyDescent="0.2">
      <c r="A43" s="120"/>
      <c r="B43" s="121" t="s">
        <v>111</v>
      </c>
      <c r="C43" s="113">
        <v>26.103227818493686</v>
      </c>
      <c r="D43" s="115">
        <v>5022</v>
      </c>
      <c r="E43" s="114">
        <v>5077</v>
      </c>
      <c r="F43" s="114">
        <v>5088</v>
      </c>
      <c r="G43" s="114">
        <v>4958</v>
      </c>
      <c r="H43" s="140">
        <v>4870</v>
      </c>
      <c r="I43" s="115">
        <v>152</v>
      </c>
      <c r="J43" s="116">
        <v>3.1211498973305956</v>
      </c>
    </row>
    <row r="44" spans="1:10" s="110" customFormat="1" ht="13.5" customHeight="1" x14ac:dyDescent="0.2">
      <c r="A44" s="120"/>
      <c r="B44" s="121" t="s">
        <v>112</v>
      </c>
      <c r="C44" s="113">
        <v>2.5105254950881024</v>
      </c>
      <c r="D44" s="115">
        <v>483</v>
      </c>
      <c r="E44" s="114">
        <v>465</v>
      </c>
      <c r="F44" s="114">
        <v>497</v>
      </c>
      <c r="G44" s="114">
        <v>424</v>
      </c>
      <c r="H44" s="140">
        <v>427</v>
      </c>
      <c r="I44" s="115">
        <v>56</v>
      </c>
      <c r="J44" s="116">
        <v>13.114754098360656</v>
      </c>
    </row>
    <row r="45" spans="1:10" s="110" customFormat="1" ht="13.5" customHeight="1" x14ac:dyDescent="0.2">
      <c r="A45" s="118" t="s">
        <v>113</v>
      </c>
      <c r="B45" s="122" t="s">
        <v>116</v>
      </c>
      <c r="C45" s="113">
        <v>91.803108269660584</v>
      </c>
      <c r="D45" s="115">
        <v>17662</v>
      </c>
      <c r="E45" s="114">
        <v>18164</v>
      </c>
      <c r="F45" s="114">
        <v>18134</v>
      </c>
      <c r="G45" s="114">
        <v>18333</v>
      </c>
      <c r="H45" s="140">
        <v>18245</v>
      </c>
      <c r="I45" s="115">
        <v>-583</v>
      </c>
      <c r="J45" s="116">
        <v>-3.1953959989038094</v>
      </c>
    </row>
    <row r="46" spans="1:10" s="110" customFormat="1" ht="13.5" customHeight="1" x14ac:dyDescent="0.2">
      <c r="A46" s="118"/>
      <c r="B46" s="119" t="s">
        <v>117</v>
      </c>
      <c r="C46" s="113">
        <v>7.9473985134362497</v>
      </c>
      <c r="D46" s="115">
        <v>1529</v>
      </c>
      <c r="E46" s="114">
        <v>1597</v>
      </c>
      <c r="F46" s="114">
        <v>1467</v>
      </c>
      <c r="G46" s="114">
        <v>1520</v>
      </c>
      <c r="H46" s="140">
        <v>1552</v>
      </c>
      <c r="I46" s="115">
        <v>-23</v>
      </c>
      <c r="J46" s="116">
        <v>-1.481958762886598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13945</v>
      </c>
      <c r="E48" s="114">
        <v>14237</v>
      </c>
      <c r="F48" s="114">
        <v>14407</v>
      </c>
      <c r="G48" s="114">
        <v>14007</v>
      </c>
      <c r="H48" s="140">
        <v>13701</v>
      </c>
      <c r="I48" s="115">
        <v>244</v>
      </c>
      <c r="J48" s="116">
        <v>1.7808919057003139</v>
      </c>
    </row>
    <row r="49" spans="1:12" s="110" customFormat="1" ht="13.5" customHeight="1" x14ac:dyDescent="0.2">
      <c r="A49" s="118" t="s">
        <v>105</v>
      </c>
      <c r="B49" s="119" t="s">
        <v>106</v>
      </c>
      <c r="C49" s="113">
        <v>41.735389028325564</v>
      </c>
      <c r="D49" s="115">
        <v>5820</v>
      </c>
      <c r="E49" s="114">
        <v>5867</v>
      </c>
      <c r="F49" s="114">
        <v>6051</v>
      </c>
      <c r="G49" s="114">
        <v>5886</v>
      </c>
      <c r="H49" s="140">
        <v>5709</v>
      </c>
      <c r="I49" s="115">
        <v>111</v>
      </c>
      <c r="J49" s="116">
        <v>1.9442984760903836</v>
      </c>
    </row>
    <row r="50" spans="1:12" s="110" customFormat="1" ht="13.5" customHeight="1" x14ac:dyDescent="0.2">
      <c r="A50" s="120"/>
      <c r="B50" s="119" t="s">
        <v>107</v>
      </c>
      <c r="C50" s="113">
        <v>58.264610971674436</v>
      </c>
      <c r="D50" s="115">
        <v>8125</v>
      </c>
      <c r="E50" s="114">
        <v>8370</v>
      </c>
      <c r="F50" s="114">
        <v>8356</v>
      </c>
      <c r="G50" s="114">
        <v>8121</v>
      </c>
      <c r="H50" s="140">
        <v>7992</v>
      </c>
      <c r="I50" s="115">
        <v>133</v>
      </c>
      <c r="J50" s="116">
        <v>1.6641641641641642</v>
      </c>
    </row>
    <row r="51" spans="1:12" s="110" customFormat="1" ht="13.5" customHeight="1" x14ac:dyDescent="0.2">
      <c r="A51" s="118" t="s">
        <v>105</v>
      </c>
      <c r="B51" s="121" t="s">
        <v>108</v>
      </c>
      <c r="C51" s="113">
        <v>11.079239870921477</v>
      </c>
      <c r="D51" s="115">
        <v>1545</v>
      </c>
      <c r="E51" s="114">
        <v>1671</v>
      </c>
      <c r="F51" s="114">
        <v>1715</v>
      </c>
      <c r="G51" s="114">
        <v>1580</v>
      </c>
      <c r="H51" s="140">
        <v>1561</v>
      </c>
      <c r="I51" s="115">
        <v>-16</v>
      </c>
      <c r="J51" s="116">
        <v>-1.0249839846252402</v>
      </c>
    </row>
    <row r="52" spans="1:12" s="110" customFormat="1" ht="13.5" customHeight="1" x14ac:dyDescent="0.2">
      <c r="A52" s="118"/>
      <c r="B52" s="121" t="s">
        <v>109</v>
      </c>
      <c r="C52" s="113">
        <v>72.728576550735028</v>
      </c>
      <c r="D52" s="115">
        <v>10142</v>
      </c>
      <c r="E52" s="114">
        <v>10304</v>
      </c>
      <c r="F52" s="114">
        <v>10429</v>
      </c>
      <c r="G52" s="114">
        <v>10236</v>
      </c>
      <c r="H52" s="140">
        <v>10033</v>
      </c>
      <c r="I52" s="115">
        <v>109</v>
      </c>
      <c r="J52" s="116">
        <v>1.0864148310575101</v>
      </c>
    </row>
    <row r="53" spans="1:12" s="110" customFormat="1" ht="13.5" customHeight="1" x14ac:dyDescent="0.2">
      <c r="A53" s="118"/>
      <c r="B53" s="121" t="s">
        <v>110</v>
      </c>
      <c r="C53" s="113">
        <v>15.35317318035138</v>
      </c>
      <c r="D53" s="115">
        <v>2141</v>
      </c>
      <c r="E53" s="114">
        <v>2150</v>
      </c>
      <c r="F53" s="114">
        <v>2150</v>
      </c>
      <c r="G53" s="114">
        <v>2083</v>
      </c>
      <c r="H53" s="140">
        <v>2005</v>
      </c>
      <c r="I53" s="115">
        <v>136</v>
      </c>
      <c r="J53" s="116">
        <v>6.7830423940149629</v>
      </c>
    </row>
    <row r="54" spans="1:12" s="110" customFormat="1" ht="13.5" customHeight="1" x14ac:dyDescent="0.2">
      <c r="A54" s="120"/>
      <c r="B54" s="121" t="s">
        <v>111</v>
      </c>
      <c r="C54" s="113">
        <v>0.83901039799211186</v>
      </c>
      <c r="D54" s="115">
        <v>117</v>
      </c>
      <c r="E54" s="114">
        <v>112</v>
      </c>
      <c r="F54" s="114">
        <v>113</v>
      </c>
      <c r="G54" s="114">
        <v>108</v>
      </c>
      <c r="H54" s="140">
        <v>102</v>
      </c>
      <c r="I54" s="115">
        <v>15</v>
      </c>
      <c r="J54" s="116">
        <v>14.705882352941176</v>
      </c>
    </row>
    <row r="55" spans="1:12" s="110" customFormat="1" ht="13.5" customHeight="1" x14ac:dyDescent="0.2">
      <c r="A55" s="120"/>
      <c r="B55" s="121" t="s">
        <v>112</v>
      </c>
      <c r="C55" s="113">
        <v>0.20795984223736105</v>
      </c>
      <c r="D55" s="115">
        <v>29</v>
      </c>
      <c r="E55" s="114">
        <v>27</v>
      </c>
      <c r="F55" s="114">
        <v>32</v>
      </c>
      <c r="G55" s="114">
        <v>31</v>
      </c>
      <c r="H55" s="140">
        <v>27</v>
      </c>
      <c r="I55" s="115">
        <v>2</v>
      </c>
      <c r="J55" s="116">
        <v>7.4074074074074074</v>
      </c>
    </row>
    <row r="56" spans="1:12" s="110" customFormat="1" ht="13.5" customHeight="1" x14ac:dyDescent="0.2">
      <c r="A56" s="118" t="s">
        <v>113</v>
      </c>
      <c r="B56" s="122" t="s">
        <v>116</v>
      </c>
      <c r="C56" s="113">
        <v>88.978128361419863</v>
      </c>
      <c r="D56" s="115">
        <v>12408</v>
      </c>
      <c r="E56" s="114">
        <v>12764</v>
      </c>
      <c r="F56" s="114">
        <v>12928</v>
      </c>
      <c r="G56" s="114">
        <v>12609</v>
      </c>
      <c r="H56" s="140">
        <v>12387</v>
      </c>
      <c r="I56" s="115">
        <v>21</v>
      </c>
      <c r="J56" s="116">
        <v>0.16953257447323808</v>
      </c>
    </row>
    <row r="57" spans="1:12" s="110" customFormat="1" ht="13.5" customHeight="1" x14ac:dyDescent="0.2">
      <c r="A57" s="142"/>
      <c r="B57" s="124" t="s">
        <v>117</v>
      </c>
      <c r="C57" s="125">
        <v>11.021871638580135</v>
      </c>
      <c r="D57" s="143">
        <v>1537</v>
      </c>
      <c r="E57" s="144">
        <v>1473</v>
      </c>
      <c r="F57" s="144">
        <v>1479</v>
      </c>
      <c r="G57" s="144">
        <v>1398</v>
      </c>
      <c r="H57" s="145">
        <v>1314</v>
      </c>
      <c r="I57" s="143">
        <v>223</v>
      </c>
      <c r="J57" s="146">
        <v>16.971080669710808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137329</v>
      </c>
      <c r="E12" s="236">
        <v>136444</v>
      </c>
      <c r="F12" s="114">
        <v>139976</v>
      </c>
      <c r="G12" s="114">
        <v>137633</v>
      </c>
      <c r="H12" s="140">
        <v>136216</v>
      </c>
      <c r="I12" s="115">
        <v>1113</v>
      </c>
      <c r="J12" s="116">
        <v>0.817084630293064</v>
      </c>
    </row>
    <row r="13" spans="1:15" s="110" customFormat="1" ht="12" customHeight="1" x14ac:dyDescent="0.2">
      <c r="A13" s="118" t="s">
        <v>105</v>
      </c>
      <c r="B13" s="119" t="s">
        <v>106</v>
      </c>
      <c r="C13" s="113">
        <v>53.853155560733711</v>
      </c>
      <c r="D13" s="115">
        <v>73956</v>
      </c>
      <c r="E13" s="114">
        <v>72913</v>
      </c>
      <c r="F13" s="114">
        <v>76053</v>
      </c>
      <c r="G13" s="114">
        <v>74838</v>
      </c>
      <c r="H13" s="140">
        <v>73694</v>
      </c>
      <c r="I13" s="115">
        <v>262</v>
      </c>
      <c r="J13" s="116">
        <v>0.35552419464271173</v>
      </c>
    </row>
    <row r="14" spans="1:15" s="110" customFormat="1" ht="12" customHeight="1" x14ac:dyDescent="0.2">
      <c r="A14" s="118"/>
      <c r="B14" s="119" t="s">
        <v>107</v>
      </c>
      <c r="C14" s="113">
        <v>46.146844439266289</v>
      </c>
      <c r="D14" s="115">
        <v>63373</v>
      </c>
      <c r="E14" s="114">
        <v>63531</v>
      </c>
      <c r="F14" s="114">
        <v>63923</v>
      </c>
      <c r="G14" s="114">
        <v>62795</v>
      </c>
      <c r="H14" s="140">
        <v>62522</v>
      </c>
      <c r="I14" s="115">
        <v>851</v>
      </c>
      <c r="J14" s="116">
        <v>1.3611208854483221</v>
      </c>
    </row>
    <row r="15" spans="1:15" s="110" customFormat="1" ht="12" customHeight="1" x14ac:dyDescent="0.2">
      <c r="A15" s="118" t="s">
        <v>105</v>
      </c>
      <c r="B15" s="121" t="s">
        <v>108</v>
      </c>
      <c r="C15" s="113">
        <v>13.64387711262734</v>
      </c>
      <c r="D15" s="115">
        <v>18737</v>
      </c>
      <c r="E15" s="114">
        <v>19125</v>
      </c>
      <c r="F15" s="114">
        <v>20025</v>
      </c>
      <c r="G15" s="114">
        <v>18481</v>
      </c>
      <c r="H15" s="140">
        <v>18795</v>
      </c>
      <c r="I15" s="115">
        <v>-58</v>
      </c>
      <c r="J15" s="116">
        <v>-0.30859271082734768</v>
      </c>
    </row>
    <row r="16" spans="1:15" s="110" customFormat="1" ht="12" customHeight="1" x14ac:dyDescent="0.2">
      <c r="A16" s="118"/>
      <c r="B16" s="121" t="s">
        <v>109</v>
      </c>
      <c r="C16" s="113">
        <v>66.661812144557956</v>
      </c>
      <c r="D16" s="115">
        <v>91546</v>
      </c>
      <c r="E16" s="114">
        <v>90659</v>
      </c>
      <c r="F16" s="114">
        <v>93083</v>
      </c>
      <c r="G16" s="114">
        <v>92695</v>
      </c>
      <c r="H16" s="140">
        <v>91613</v>
      </c>
      <c r="I16" s="115">
        <v>-67</v>
      </c>
      <c r="J16" s="116">
        <v>-7.3133725562965948E-2</v>
      </c>
    </row>
    <row r="17" spans="1:10" s="110" customFormat="1" ht="12" customHeight="1" x14ac:dyDescent="0.2">
      <c r="A17" s="118"/>
      <c r="B17" s="121" t="s">
        <v>110</v>
      </c>
      <c r="C17" s="113">
        <v>18.788456917329917</v>
      </c>
      <c r="D17" s="115">
        <v>25802</v>
      </c>
      <c r="E17" s="114">
        <v>25446</v>
      </c>
      <c r="F17" s="114">
        <v>25659</v>
      </c>
      <c r="G17" s="114">
        <v>25286</v>
      </c>
      <c r="H17" s="140">
        <v>24683</v>
      </c>
      <c r="I17" s="115">
        <v>1119</v>
      </c>
      <c r="J17" s="116">
        <v>4.5334845845318643</v>
      </c>
    </row>
    <row r="18" spans="1:10" s="110" customFormat="1" ht="12" customHeight="1" x14ac:dyDescent="0.2">
      <c r="A18" s="120"/>
      <c r="B18" s="121" t="s">
        <v>111</v>
      </c>
      <c r="C18" s="113">
        <v>0.90585382548478477</v>
      </c>
      <c r="D18" s="115">
        <v>1244</v>
      </c>
      <c r="E18" s="114">
        <v>1214</v>
      </c>
      <c r="F18" s="114">
        <v>1209</v>
      </c>
      <c r="G18" s="114">
        <v>1171</v>
      </c>
      <c r="H18" s="140">
        <v>1125</v>
      </c>
      <c r="I18" s="115">
        <v>119</v>
      </c>
      <c r="J18" s="116">
        <v>10.577777777777778</v>
      </c>
    </row>
    <row r="19" spans="1:10" s="110" customFormat="1" ht="12" customHeight="1" x14ac:dyDescent="0.2">
      <c r="A19" s="120"/>
      <c r="B19" s="121" t="s">
        <v>112</v>
      </c>
      <c r="C19" s="113">
        <v>0.25631876733974618</v>
      </c>
      <c r="D19" s="115">
        <v>352</v>
      </c>
      <c r="E19" s="114">
        <v>341</v>
      </c>
      <c r="F19" s="114">
        <v>369</v>
      </c>
      <c r="G19" s="114">
        <v>321</v>
      </c>
      <c r="H19" s="140">
        <v>288</v>
      </c>
      <c r="I19" s="115">
        <v>64</v>
      </c>
      <c r="J19" s="116">
        <v>22.222222222222221</v>
      </c>
    </row>
    <row r="20" spans="1:10" s="110" customFormat="1" ht="12" customHeight="1" x14ac:dyDescent="0.2">
      <c r="A20" s="118" t="s">
        <v>113</v>
      </c>
      <c r="B20" s="119" t="s">
        <v>181</v>
      </c>
      <c r="C20" s="113">
        <v>71.627988261765537</v>
      </c>
      <c r="D20" s="115">
        <v>98366</v>
      </c>
      <c r="E20" s="114">
        <v>97383</v>
      </c>
      <c r="F20" s="114">
        <v>101006</v>
      </c>
      <c r="G20" s="114">
        <v>99271</v>
      </c>
      <c r="H20" s="140">
        <v>98410</v>
      </c>
      <c r="I20" s="115">
        <v>-44</v>
      </c>
      <c r="J20" s="116">
        <v>-4.4710903363479319E-2</v>
      </c>
    </row>
    <row r="21" spans="1:10" s="110" customFormat="1" ht="12" customHeight="1" x14ac:dyDescent="0.2">
      <c r="A21" s="118"/>
      <c r="B21" s="119" t="s">
        <v>182</v>
      </c>
      <c r="C21" s="113">
        <v>28.372011738234459</v>
      </c>
      <c r="D21" s="115">
        <v>38963</v>
      </c>
      <c r="E21" s="114">
        <v>39061</v>
      </c>
      <c r="F21" s="114">
        <v>38970</v>
      </c>
      <c r="G21" s="114">
        <v>38362</v>
      </c>
      <c r="H21" s="140">
        <v>37806</v>
      </c>
      <c r="I21" s="115">
        <v>1157</v>
      </c>
      <c r="J21" s="116">
        <v>3.0603607892927047</v>
      </c>
    </row>
    <row r="22" spans="1:10" s="110" customFormat="1" ht="12" customHeight="1" x14ac:dyDescent="0.2">
      <c r="A22" s="118" t="s">
        <v>113</v>
      </c>
      <c r="B22" s="119" t="s">
        <v>116</v>
      </c>
      <c r="C22" s="113">
        <v>87.010027015415531</v>
      </c>
      <c r="D22" s="115">
        <v>119490</v>
      </c>
      <c r="E22" s="114">
        <v>119175</v>
      </c>
      <c r="F22" s="114">
        <v>121443</v>
      </c>
      <c r="G22" s="114">
        <v>119508</v>
      </c>
      <c r="H22" s="140">
        <v>119049</v>
      </c>
      <c r="I22" s="115">
        <v>441</v>
      </c>
      <c r="J22" s="116">
        <v>0.37043570294584582</v>
      </c>
    </row>
    <row r="23" spans="1:10" s="110" customFormat="1" ht="12" customHeight="1" x14ac:dyDescent="0.2">
      <c r="A23" s="118"/>
      <c r="B23" s="119" t="s">
        <v>117</v>
      </c>
      <c r="C23" s="113">
        <v>12.972496704993119</v>
      </c>
      <c r="D23" s="115">
        <v>17815</v>
      </c>
      <c r="E23" s="114">
        <v>17237</v>
      </c>
      <c r="F23" s="114">
        <v>18498</v>
      </c>
      <c r="G23" s="114">
        <v>18088</v>
      </c>
      <c r="H23" s="140">
        <v>17131</v>
      </c>
      <c r="I23" s="115">
        <v>684</v>
      </c>
      <c r="J23" s="116">
        <v>3.9927616601482692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145508</v>
      </c>
      <c r="E64" s="236">
        <v>144538</v>
      </c>
      <c r="F64" s="236">
        <v>147867</v>
      </c>
      <c r="G64" s="236">
        <v>145447</v>
      </c>
      <c r="H64" s="140">
        <v>144111</v>
      </c>
      <c r="I64" s="115">
        <v>1397</v>
      </c>
      <c r="J64" s="116">
        <v>0.96939164949240519</v>
      </c>
    </row>
    <row r="65" spans="1:12" s="110" customFormat="1" ht="12" customHeight="1" x14ac:dyDescent="0.2">
      <c r="A65" s="118" t="s">
        <v>105</v>
      </c>
      <c r="B65" s="119" t="s">
        <v>106</v>
      </c>
      <c r="C65" s="113">
        <v>54.947494295846276</v>
      </c>
      <c r="D65" s="235">
        <v>79953</v>
      </c>
      <c r="E65" s="236">
        <v>79036</v>
      </c>
      <c r="F65" s="236">
        <v>81975</v>
      </c>
      <c r="G65" s="236">
        <v>80703</v>
      </c>
      <c r="H65" s="140">
        <v>79639</v>
      </c>
      <c r="I65" s="115">
        <v>314</v>
      </c>
      <c r="J65" s="116">
        <v>0.39427918482150703</v>
      </c>
    </row>
    <row r="66" spans="1:12" s="110" customFormat="1" ht="12" customHeight="1" x14ac:dyDescent="0.2">
      <c r="A66" s="118"/>
      <c r="B66" s="119" t="s">
        <v>107</v>
      </c>
      <c r="C66" s="113">
        <v>45.052505704153724</v>
      </c>
      <c r="D66" s="235">
        <v>65555</v>
      </c>
      <c r="E66" s="236">
        <v>65502</v>
      </c>
      <c r="F66" s="236">
        <v>65892</v>
      </c>
      <c r="G66" s="236">
        <v>64744</v>
      </c>
      <c r="H66" s="140">
        <v>64472</v>
      </c>
      <c r="I66" s="115">
        <v>1083</v>
      </c>
      <c r="J66" s="116">
        <v>1.6797989825040327</v>
      </c>
    </row>
    <row r="67" spans="1:12" s="110" customFormat="1" ht="12" customHeight="1" x14ac:dyDescent="0.2">
      <c r="A67" s="118" t="s">
        <v>105</v>
      </c>
      <c r="B67" s="121" t="s">
        <v>108</v>
      </c>
      <c r="C67" s="113">
        <v>13.329164032218159</v>
      </c>
      <c r="D67" s="235">
        <v>19395</v>
      </c>
      <c r="E67" s="236">
        <v>19760</v>
      </c>
      <c r="F67" s="236">
        <v>20663</v>
      </c>
      <c r="G67" s="236">
        <v>19095</v>
      </c>
      <c r="H67" s="140">
        <v>19488</v>
      </c>
      <c r="I67" s="115">
        <v>-93</v>
      </c>
      <c r="J67" s="116">
        <v>-0.47721674876847292</v>
      </c>
    </row>
    <row r="68" spans="1:12" s="110" customFormat="1" ht="12" customHeight="1" x14ac:dyDescent="0.2">
      <c r="A68" s="118"/>
      <c r="B68" s="121" t="s">
        <v>109</v>
      </c>
      <c r="C68" s="113">
        <v>66.426588228825906</v>
      </c>
      <c r="D68" s="235">
        <v>96656</v>
      </c>
      <c r="E68" s="236">
        <v>95724</v>
      </c>
      <c r="F68" s="236">
        <v>97927</v>
      </c>
      <c r="G68" s="236">
        <v>97587</v>
      </c>
      <c r="H68" s="140">
        <v>96538</v>
      </c>
      <c r="I68" s="115">
        <v>118</v>
      </c>
      <c r="J68" s="116">
        <v>0.12223166007168161</v>
      </c>
    </row>
    <row r="69" spans="1:12" s="110" customFormat="1" ht="12" customHeight="1" x14ac:dyDescent="0.2">
      <c r="A69" s="118"/>
      <c r="B69" s="121" t="s">
        <v>110</v>
      </c>
      <c r="C69" s="113">
        <v>19.337768370123978</v>
      </c>
      <c r="D69" s="235">
        <v>28138</v>
      </c>
      <c r="E69" s="236">
        <v>27757</v>
      </c>
      <c r="F69" s="236">
        <v>27984</v>
      </c>
      <c r="G69" s="236">
        <v>27512</v>
      </c>
      <c r="H69" s="140">
        <v>26886</v>
      </c>
      <c r="I69" s="115">
        <v>1252</v>
      </c>
      <c r="J69" s="116">
        <v>4.6566986535743506</v>
      </c>
    </row>
    <row r="70" spans="1:12" s="110" customFormat="1" ht="12" customHeight="1" x14ac:dyDescent="0.2">
      <c r="A70" s="120"/>
      <c r="B70" s="121" t="s">
        <v>111</v>
      </c>
      <c r="C70" s="113">
        <v>0.90647936883195424</v>
      </c>
      <c r="D70" s="235">
        <v>1319</v>
      </c>
      <c r="E70" s="236">
        <v>1297</v>
      </c>
      <c r="F70" s="236">
        <v>1293</v>
      </c>
      <c r="G70" s="236">
        <v>1253</v>
      </c>
      <c r="H70" s="140">
        <v>1199</v>
      </c>
      <c r="I70" s="115">
        <v>120</v>
      </c>
      <c r="J70" s="116">
        <v>10.008340283569641</v>
      </c>
    </row>
    <row r="71" spans="1:12" s="110" customFormat="1" ht="12" customHeight="1" x14ac:dyDescent="0.2">
      <c r="A71" s="120"/>
      <c r="B71" s="121" t="s">
        <v>112</v>
      </c>
      <c r="C71" s="113">
        <v>0.24672182972757511</v>
      </c>
      <c r="D71" s="235">
        <v>359</v>
      </c>
      <c r="E71" s="236">
        <v>360</v>
      </c>
      <c r="F71" s="236">
        <v>374</v>
      </c>
      <c r="G71" s="236">
        <v>334</v>
      </c>
      <c r="H71" s="140">
        <v>290</v>
      </c>
      <c r="I71" s="115">
        <v>69</v>
      </c>
      <c r="J71" s="116">
        <v>23.793103448275861</v>
      </c>
    </row>
    <row r="72" spans="1:12" s="110" customFormat="1" ht="12" customHeight="1" x14ac:dyDescent="0.2">
      <c r="A72" s="118" t="s">
        <v>113</v>
      </c>
      <c r="B72" s="119" t="s">
        <v>181</v>
      </c>
      <c r="C72" s="113">
        <v>72.041399785578804</v>
      </c>
      <c r="D72" s="235">
        <v>104826</v>
      </c>
      <c r="E72" s="236">
        <v>103982</v>
      </c>
      <c r="F72" s="236">
        <v>107403</v>
      </c>
      <c r="G72" s="236">
        <v>105671</v>
      </c>
      <c r="H72" s="140">
        <v>104835</v>
      </c>
      <c r="I72" s="115">
        <v>-9</v>
      </c>
      <c r="J72" s="116">
        <v>-8.5849191586779231E-3</v>
      </c>
    </row>
    <row r="73" spans="1:12" s="110" customFormat="1" ht="12" customHeight="1" x14ac:dyDescent="0.2">
      <c r="A73" s="118"/>
      <c r="B73" s="119" t="s">
        <v>182</v>
      </c>
      <c r="C73" s="113">
        <v>27.9586002144212</v>
      </c>
      <c r="D73" s="115">
        <v>40682</v>
      </c>
      <c r="E73" s="114">
        <v>40556</v>
      </c>
      <c r="F73" s="114">
        <v>40464</v>
      </c>
      <c r="G73" s="114">
        <v>39776</v>
      </c>
      <c r="H73" s="140">
        <v>39276</v>
      </c>
      <c r="I73" s="115">
        <v>1406</v>
      </c>
      <c r="J73" s="116">
        <v>3.5797942764028923</v>
      </c>
    </row>
    <row r="74" spans="1:12" s="110" customFormat="1" ht="12" customHeight="1" x14ac:dyDescent="0.2">
      <c r="A74" s="118" t="s">
        <v>113</v>
      </c>
      <c r="B74" s="119" t="s">
        <v>116</v>
      </c>
      <c r="C74" s="113">
        <v>89.779943370811225</v>
      </c>
      <c r="D74" s="115">
        <v>130637</v>
      </c>
      <c r="E74" s="114">
        <v>130405</v>
      </c>
      <c r="F74" s="114">
        <v>132903</v>
      </c>
      <c r="G74" s="114">
        <v>130927</v>
      </c>
      <c r="H74" s="140">
        <v>130375</v>
      </c>
      <c r="I74" s="115">
        <v>262</v>
      </c>
      <c r="J74" s="116">
        <v>0.20095877277085331</v>
      </c>
    </row>
    <row r="75" spans="1:12" s="110" customFormat="1" ht="12" customHeight="1" x14ac:dyDescent="0.2">
      <c r="A75" s="142"/>
      <c r="B75" s="124" t="s">
        <v>117</v>
      </c>
      <c r="C75" s="125">
        <v>10.201500948401462</v>
      </c>
      <c r="D75" s="143">
        <v>14844</v>
      </c>
      <c r="E75" s="144">
        <v>14103</v>
      </c>
      <c r="F75" s="144">
        <v>14932</v>
      </c>
      <c r="G75" s="144">
        <v>14485</v>
      </c>
      <c r="H75" s="145">
        <v>13704</v>
      </c>
      <c r="I75" s="143">
        <v>1140</v>
      </c>
      <c r="J75" s="146">
        <v>8.3187390542907185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137329</v>
      </c>
      <c r="G11" s="114">
        <v>136444</v>
      </c>
      <c r="H11" s="114">
        <v>139976</v>
      </c>
      <c r="I11" s="114">
        <v>137633</v>
      </c>
      <c r="J11" s="140">
        <v>136216</v>
      </c>
      <c r="K11" s="114">
        <v>1113</v>
      </c>
      <c r="L11" s="116">
        <v>0.817084630293064</v>
      </c>
    </row>
    <row r="12" spans="1:17" s="110" customFormat="1" ht="24.95" customHeight="1" x14ac:dyDescent="0.2">
      <c r="A12" s="606" t="s">
        <v>185</v>
      </c>
      <c r="B12" s="607"/>
      <c r="C12" s="607"/>
      <c r="D12" s="608"/>
      <c r="E12" s="113">
        <v>53.853155560733711</v>
      </c>
      <c r="F12" s="115">
        <v>73956</v>
      </c>
      <c r="G12" s="114">
        <v>72913</v>
      </c>
      <c r="H12" s="114">
        <v>76053</v>
      </c>
      <c r="I12" s="114">
        <v>74838</v>
      </c>
      <c r="J12" s="140">
        <v>73694</v>
      </c>
      <c r="K12" s="114">
        <v>262</v>
      </c>
      <c r="L12" s="116">
        <v>0.35552419464271173</v>
      </c>
    </row>
    <row r="13" spans="1:17" s="110" customFormat="1" ht="15" customHeight="1" x14ac:dyDescent="0.2">
      <c r="A13" s="120"/>
      <c r="B13" s="609" t="s">
        <v>107</v>
      </c>
      <c r="C13" s="609"/>
      <c r="E13" s="113">
        <v>46.146844439266289</v>
      </c>
      <c r="F13" s="115">
        <v>63373</v>
      </c>
      <c r="G13" s="114">
        <v>63531</v>
      </c>
      <c r="H13" s="114">
        <v>63923</v>
      </c>
      <c r="I13" s="114">
        <v>62795</v>
      </c>
      <c r="J13" s="140">
        <v>62522</v>
      </c>
      <c r="K13" s="114">
        <v>851</v>
      </c>
      <c r="L13" s="116">
        <v>1.3611208854483221</v>
      </c>
    </row>
    <row r="14" spans="1:17" s="110" customFormat="1" ht="24.95" customHeight="1" x14ac:dyDescent="0.2">
      <c r="A14" s="606" t="s">
        <v>186</v>
      </c>
      <c r="B14" s="607"/>
      <c r="C14" s="607"/>
      <c r="D14" s="608"/>
      <c r="E14" s="113">
        <v>13.64387711262734</v>
      </c>
      <c r="F14" s="115">
        <v>18737</v>
      </c>
      <c r="G14" s="114">
        <v>19125</v>
      </c>
      <c r="H14" s="114">
        <v>20025</v>
      </c>
      <c r="I14" s="114">
        <v>18481</v>
      </c>
      <c r="J14" s="140">
        <v>18795</v>
      </c>
      <c r="K14" s="114">
        <v>-58</v>
      </c>
      <c r="L14" s="116">
        <v>-0.30859271082734768</v>
      </c>
    </row>
    <row r="15" spans="1:17" s="110" customFormat="1" ht="15" customHeight="1" x14ac:dyDescent="0.2">
      <c r="A15" s="120"/>
      <c r="B15" s="119"/>
      <c r="C15" s="258" t="s">
        <v>106</v>
      </c>
      <c r="E15" s="113">
        <v>55.932112931632595</v>
      </c>
      <c r="F15" s="115">
        <v>10480</v>
      </c>
      <c r="G15" s="114">
        <v>10635</v>
      </c>
      <c r="H15" s="114">
        <v>11279</v>
      </c>
      <c r="I15" s="114">
        <v>10412</v>
      </c>
      <c r="J15" s="140">
        <v>10529</v>
      </c>
      <c r="K15" s="114">
        <v>-49</v>
      </c>
      <c r="L15" s="116">
        <v>-0.46538132776142083</v>
      </c>
    </row>
    <row r="16" spans="1:17" s="110" customFormat="1" ht="15" customHeight="1" x14ac:dyDescent="0.2">
      <c r="A16" s="120"/>
      <c r="B16" s="119"/>
      <c r="C16" s="258" t="s">
        <v>107</v>
      </c>
      <c r="E16" s="113">
        <v>44.067887068367405</v>
      </c>
      <c r="F16" s="115">
        <v>8257</v>
      </c>
      <c r="G16" s="114">
        <v>8490</v>
      </c>
      <c r="H16" s="114">
        <v>8746</v>
      </c>
      <c r="I16" s="114">
        <v>8069</v>
      </c>
      <c r="J16" s="140">
        <v>8266</v>
      </c>
      <c r="K16" s="114">
        <v>-9</v>
      </c>
      <c r="L16" s="116">
        <v>-0.10887974836680378</v>
      </c>
    </row>
    <row r="17" spans="1:12" s="110" customFormat="1" ht="15" customHeight="1" x14ac:dyDescent="0.2">
      <c r="A17" s="120"/>
      <c r="B17" s="121" t="s">
        <v>109</v>
      </c>
      <c r="C17" s="258"/>
      <c r="E17" s="113">
        <v>66.661812144557956</v>
      </c>
      <c r="F17" s="115">
        <v>91546</v>
      </c>
      <c r="G17" s="114">
        <v>90659</v>
      </c>
      <c r="H17" s="114">
        <v>93083</v>
      </c>
      <c r="I17" s="114">
        <v>92695</v>
      </c>
      <c r="J17" s="140">
        <v>91613</v>
      </c>
      <c r="K17" s="114">
        <v>-67</v>
      </c>
      <c r="L17" s="116">
        <v>-7.3133725562965948E-2</v>
      </c>
    </row>
    <row r="18" spans="1:12" s="110" customFormat="1" ht="15" customHeight="1" x14ac:dyDescent="0.2">
      <c r="A18" s="120"/>
      <c r="B18" s="119"/>
      <c r="C18" s="258" t="s">
        <v>106</v>
      </c>
      <c r="E18" s="113">
        <v>54.076639066698711</v>
      </c>
      <c r="F18" s="115">
        <v>49505</v>
      </c>
      <c r="G18" s="114">
        <v>48569</v>
      </c>
      <c r="H18" s="114">
        <v>50696</v>
      </c>
      <c r="I18" s="114">
        <v>50577</v>
      </c>
      <c r="J18" s="140">
        <v>49766</v>
      </c>
      <c r="K18" s="114">
        <v>-261</v>
      </c>
      <c r="L18" s="116">
        <v>-0.52445444681107578</v>
      </c>
    </row>
    <row r="19" spans="1:12" s="110" customFormat="1" ht="15" customHeight="1" x14ac:dyDescent="0.2">
      <c r="A19" s="120"/>
      <c r="B19" s="119"/>
      <c r="C19" s="258" t="s">
        <v>107</v>
      </c>
      <c r="E19" s="113">
        <v>45.923360933301289</v>
      </c>
      <c r="F19" s="115">
        <v>42041</v>
      </c>
      <c r="G19" s="114">
        <v>42090</v>
      </c>
      <c r="H19" s="114">
        <v>42387</v>
      </c>
      <c r="I19" s="114">
        <v>42118</v>
      </c>
      <c r="J19" s="140">
        <v>41847</v>
      </c>
      <c r="K19" s="114">
        <v>194</v>
      </c>
      <c r="L19" s="116">
        <v>0.4635935670418429</v>
      </c>
    </row>
    <row r="20" spans="1:12" s="110" customFormat="1" ht="15" customHeight="1" x14ac:dyDescent="0.2">
      <c r="A20" s="120"/>
      <c r="B20" s="121" t="s">
        <v>110</v>
      </c>
      <c r="C20" s="258"/>
      <c r="E20" s="113">
        <v>18.788456917329917</v>
      </c>
      <c r="F20" s="115">
        <v>25802</v>
      </c>
      <c r="G20" s="114">
        <v>25446</v>
      </c>
      <c r="H20" s="114">
        <v>25659</v>
      </c>
      <c r="I20" s="114">
        <v>25286</v>
      </c>
      <c r="J20" s="140">
        <v>24683</v>
      </c>
      <c r="K20" s="114">
        <v>1119</v>
      </c>
      <c r="L20" s="116">
        <v>4.5334845845318643</v>
      </c>
    </row>
    <row r="21" spans="1:12" s="110" customFormat="1" ht="15" customHeight="1" x14ac:dyDescent="0.2">
      <c r="A21" s="120"/>
      <c r="B21" s="119"/>
      <c r="C21" s="258" t="s">
        <v>106</v>
      </c>
      <c r="E21" s="113">
        <v>51.100689869002402</v>
      </c>
      <c r="F21" s="115">
        <v>13185</v>
      </c>
      <c r="G21" s="114">
        <v>12937</v>
      </c>
      <c r="H21" s="114">
        <v>13301</v>
      </c>
      <c r="I21" s="114">
        <v>13094</v>
      </c>
      <c r="J21" s="140">
        <v>12687</v>
      </c>
      <c r="K21" s="114">
        <v>498</v>
      </c>
      <c r="L21" s="116">
        <v>3.9252778434618114</v>
      </c>
    </row>
    <row r="22" spans="1:12" s="110" customFormat="1" ht="15" customHeight="1" x14ac:dyDescent="0.2">
      <c r="A22" s="120"/>
      <c r="B22" s="119"/>
      <c r="C22" s="258" t="s">
        <v>107</v>
      </c>
      <c r="E22" s="113">
        <v>48.899310130997598</v>
      </c>
      <c r="F22" s="115">
        <v>12617</v>
      </c>
      <c r="G22" s="114">
        <v>12509</v>
      </c>
      <c r="H22" s="114">
        <v>12358</v>
      </c>
      <c r="I22" s="114">
        <v>12192</v>
      </c>
      <c r="J22" s="140">
        <v>11996</v>
      </c>
      <c r="K22" s="114">
        <v>621</v>
      </c>
      <c r="L22" s="116">
        <v>5.1767255751917309</v>
      </c>
    </row>
    <row r="23" spans="1:12" s="110" customFormat="1" ht="15" customHeight="1" x14ac:dyDescent="0.2">
      <c r="A23" s="120"/>
      <c r="B23" s="121" t="s">
        <v>111</v>
      </c>
      <c r="C23" s="258"/>
      <c r="E23" s="113">
        <v>0.90585382548478477</v>
      </c>
      <c r="F23" s="115">
        <v>1244</v>
      </c>
      <c r="G23" s="114">
        <v>1214</v>
      </c>
      <c r="H23" s="114">
        <v>1209</v>
      </c>
      <c r="I23" s="114">
        <v>1171</v>
      </c>
      <c r="J23" s="140">
        <v>1125</v>
      </c>
      <c r="K23" s="114">
        <v>119</v>
      </c>
      <c r="L23" s="116">
        <v>10.577777777777778</v>
      </c>
    </row>
    <row r="24" spans="1:12" s="110" customFormat="1" ht="15" customHeight="1" x14ac:dyDescent="0.2">
      <c r="A24" s="120"/>
      <c r="B24" s="119"/>
      <c r="C24" s="258" t="s">
        <v>106</v>
      </c>
      <c r="E24" s="113">
        <v>63.183279742765272</v>
      </c>
      <c r="F24" s="115">
        <v>786</v>
      </c>
      <c r="G24" s="114">
        <v>772</v>
      </c>
      <c r="H24" s="114">
        <v>777</v>
      </c>
      <c r="I24" s="114">
        <v>755</v>
      </c>
      <c r="J24" s="140">
        <v>712</v>
      </c>
      <c r="K24" s="114">
        <v>74</v>
      </c>
      <c r="L24" s="116">
        <v>10.393258426966293</v>
      </c>
    </row>
    <row r="25" spans="1:12" s="110" customFormat="1" ht="15" customHeight="1" x14ac:dyDescent="0.2">
      <c r="A25" s="120"/>
      <c r="B25" s="119"/>
      <c r="C25" s="258" t="s">
        <v>107</v>
      </c>
      <c r="E25" s="113">
        <v>36.816720257234728</v>
      </c>
      <c r="F25" s="115">
        <v>458</v>
      </c>
      <c r="G25" s="114">
        <v>442</v>
      </c>
      <c r="H25" s="114">
        <v>432</v>
      </c>
      <c r="I25" s="114">
        <v>416</v>
      </c>
      <c r="J25" s="140">
        <v>413</v>
      </c>
      <c r="K25" s="114">
        <v>45</v>
      </c>
      <c r="L25" s="116">
        <v>10.895883777239709</v>
      </c>
    </row>
    <row r="26" spans="1:12" s="110" customFormat="1" ht="15" customHeight="1" x14ac:dyDescent="0.2">
      <c r="A26" s="120"/>
      <c r="C26" s="121" t="s">
        <v>187</v>
      </c>
      <c r="D26" s="110" t="s">
        <v>188</v>
      </c>
      <c r="E26" s="113">
        <v>0.25631876733974618</v>
      </c>
      <c r="F26" s="115">
        <v>352</v>
      </c>
      <c r="G26" s="114">
        <v>341</v>
      </c>
      <c r="H26" s="114">
        <v>369</v>
      </c>
      <c r="I26" s="114">
        <v>321</v>
      </c>
      <c r="J26" s="140">
        <v>288</v>
      </c>
      <c r="K26" s="114">
        <v>64</v>
      </c>
      <c r="L26" s="116">
        <v>22.222222222222221</v>
      </c>
    </row>
    <row r="27" spans="1:12" s="110" customFormat="1" ht="15" customHeight="1" x14ac:dyDescent="0.2">
      <c r="A27" s="120"/>
      <c r="B27" s="119"/>
      <c r="D27" s="259" t="s">
        <v>106</v>
      </c>
      <c r="E27" s="113">
        <v>50.852272727272727</v>
      </c>
      <c r="F27" s="115">
        <v>179</v>
      </c>
      <c r="G27" s="114">
        <v>182</v>
      </c>
      <c r="H27" s="114">
        <v>199</v>
      </c>
      <c r="I27" s="114">
        <v>170</v>
      </c>
      <c r="J27" s="140">
        <v>143</v>
      </c>
      <c r="K27" s="114">
        <v>36</v>
      </c>
      <c r="L27" s="116">
        <v>25.174825174825173</v>
      </c>
    </row>
    <row r="28" spans="1:12" s="110" customFormat="1" ht="15" customHeight="1" x14ac:dyDescent="0.2">
      <c r="A28" s="120"/>
      <c r="B28" s="119"/>
      <c r="D28" s="259" t="s">
        <v>107</v>
      </c>
      <c r="E28" s="113">
        <v>49.147727272727273</v>
      </c>
      <c r="F28" s="115">
        <v>173</v>
      </c>
      <c r="G28" s="114">
        <v>159</v>
      </c>
      <c r="H28" s="114">
        <v>170</v>
      </c>
      <c r="I28" s="114">
        <v>151</v>
      </c>
      <c r="J28" s="140">
        <v>145</v>
      </c>
      <c r="K28" s="114">
        <v>28</v>
      </c>
      <c r="L28" s="116">
        <v>19.310344827586206</v>
      </c>
    </row>
    <row r="29" spans="1:12" s="110" customFormat="1" ht="24.95" customHeight="1" x14ac:dyDescent="0.2">
      <c r="A29" s="606" t="s">
        <v>189</v>
      </c>
      <c r="B29" s="607"/>
      <c r="C29" s="607"/>
      <c r="D29" s="608"/>
      <c r="E29" s="113">
        <v>87.010027015415531</v>
      </c>
      <c r="F29" s="115">
        <v>119490</v>
      </c>
      <c r="G29" s="114">
        <v>119175</v>
      </c>
      <c r="H29" s="114">
        <v>121443</v>
      </c>
      <c r="I29" s="114">
        <v>119508</v>
      </c>
      <c r="J29" s="140">
        <v>119049</v>
      </c>
      <c r="K29" s="114">
        <v>441</v>
      </c>
      <c r="L29" s="116">
        <v>0.37043570294584582</v>
      </c>
    </row>
    <row r="30" spans="1:12" s="110" customFormat="1" ht="15" customHeight="1" x14ac:dyDescent="0.2">
      <c r="A30" s="120"/>
      <c r="B30" s="119"/>
      <c r="C30" s="258" t="s">
        <v>106</v>
      </c>
      <c r="E30" s="113">
        <v>51.685496694284041</v>
      </c>
      <c r="F30" s="115">
        <v>61759</v>
      </c>
      <c r="G30" s="114">
        <v>61200</v>
      </c>
      <c r="H30" s="114">
        <v>63297</v>
      </c>
      <c r="I30" s="114">
        <v>62350</v>
      </c>
      <c r="J30" s="140">
        <v>61819</v>
      </c>
      <c r="K30" s="114">
        <v>-60</v>
      </c>
      <c r="L30" s="116">
        <v>-9.7057538944337496E-2</v>
      </c>
    </row>
    <row r="31" spans="1:12" s="110" customFormat="1" ht="15" customHeight="1" x14ac:dyDescent="0.2">
      <c r="A31" s="120"/>
      <c r="B31" s="119"/>
      <c r="C31" s="258" t="s">
        <v>107</v>
      </c>
      <c r="E31" s="113">
        <v>48.314503305715959</v>
      </c>
      <c r="F31" s="115">
        <v>57731</v>
      </c>
      <c r="G31" s="114">
        <v>57975</v>
      </c>
      <c r="H31" s="114">
        <v>58146</v>
      </c>
      <c r="I31" s="114">
        <v>57158</v>
      </c>
      <c r="J31" s="140">
        <v>57230</v>
      </c>
      <c r="K31" s="114">
        <v>501</v>
      </c>
      <c r="L31" s="116">
        <v>0.87541499213699114</v>
      </c>
    </row>
    <row r="32" spans="1:12" s="110" customFormat="1" ht="15" customHeight="1" x14ac:dyDescent="0.2">
      <c r="A32" s="120"/>
      <c r="B32" s="119" t="s">
        <v>117</v>
      </c>
      <c r="C32" s="258"/>
      <c r="E32" s="113">
        <v>12.972496704993119</v>
      </c>
      <c r="F32" s="115">
        <v>17815</v>
      </c>
      <c r="G32" s="114">
        <v>17237</v>
      </c>
      <c r="H32" s="114">
        <v>18498</v>
      </c>
      <c r="I32" s="114">
        <v>18088</v>
      </c>
      <c r="J32" s="140">
        <v>17131</v>
      </c>
      <c r="K32" s="114">
        <v>684</v>
      </c>
      <c r="L32" s="116">
        <v>3.9927616601482692</v>
      </c>
    </row>
    <row r="33" spans="1:12" s="110" customFormat="1" ht="15" customHeight="1" x14ac:dyDescent="0.2">
      <c r="A33" s="120"/>
      <c r="B33" s="119"/>
      <c r="C33" s="258" t="s">
        <v>106</v>
      </c>
      <c r="E33" s="113">
        <v>68.369351669941068</v>
      </c>
      <c r="F33" s="115">
        <v>12180</v>
      </c>
      <c r="G33" s="114">
        <v>11690</v>
      </c>
      <c r="H33" s="114">
        <v>12731</v>
      </c>
      <c r="I33" s="114">
        <v>12460</v>
      </c>
      <c r="J33" s="140">
        <v>11846</v>
      </c>
      <c r="K33" s="114">
        <v>334</v>
      </c>
      <c r="L33" s="116">
        <v>2.8195171365861893</v>
      </c>
    </row>
    <row r="34" spans="1:12" s="110" customFormat="1" ht="15" customHeight="1" x14ac:dyDescent="0.2">
      <c r="A34" s="120"/>
      <c r="B34" s="119"/>
      <c r="C34" s="258" t="s">
        <v>107</v>
      </c>
      <c r="E34" s="113">
        <v>31.630648330058939</v>
      </c>
      <c r="F34" s="115">
        <v>5635</v>
      </c>
      <c r="G34" s="114">
        <v>5547</v>
      </c>
      <c r="H34" s="114">
        <v>5767</v>
      </c>
      <c r="I34" s="114">
        <v>5628</v>
      </c>
      <c r="J34" s="140">
        <v>5285</v>
      </c>
      <c r="K34" s="114">
        <v>350</v>
      </c>
      <c r="L34" s="116">
        <v>6.6225165562913908</v>
      </c>
    </row>
    <row r="35" spans="1:12" s="110" customFormat="1" ht="24.95" customHeight="1" x14ac:dyDescent="0.2">
      <c r="A35" s="606" t="s">
        <v>190</v>
      </c>
      <c r="B35" s="607"/>
      <c r="C35" s="607"/>
      <c r="D35" s="608"/>
      <c r="E35" s="113">
        <v>71.627988261765537</v>
      </c>
      <c r="F35" s="115">
        <v>98366</v>
      </c>
      <c r="G35" s="114">
        <v>97383</v>
      </c>
      <c r="H35" s="114">
        <v>101006</v>
      </c>
      <c r="I35" s="114">
        <v>99271</v>
      </c>
      <c r="J35" s="140">
        <v>98410</v>
      </c>
      <c r="K35" s="114">
        <v>-44</v>
      </c>
      <c r="L35" s="116">
        <v>-4.4710903363479319E-2</v>
      </c>
    </row>
    <row r="36" spans="1:12" s="110" customFormat="1" ht="15" customHeight="1" x14ac:dyDescent="0.2">
      <c r="A36" s="120"/>
      <c r="B36" s="119"/>
      <c r="C36" s="258" t="s">
        <v>106</v>
      </c>
      <c r="E36" s="113">
        <v>69.263770001829897</v>
      </c>
      <c r="F36" s="115">
        <v>68132</v>
      </c>
      <c r="G36" s="114">
        <v>67021</v>
      </c>
      <c r="H36" s="114">
        <v>70113</v>
      </c>
      <c r="I36" s="114">
        <v>68968</v>
      </c>
      <c r="J36" s="140">
        <v>68132</v>
      </c>
      <c r="K36" s="114">
        <v>0</v>
      </c>
      <c r="L36" s="116">
        <v>0</v>
      </c>
    </row>
    <row r="37" spans="1:12" s="110" customFormat="1" ht="15" customHeight="1" x14ac:dyDescent="0.2">
      <c r="A37" s="120"/>
      <c r="B37" s="119"/>
      <c r="C37" s="258" t="s">
        <v>107</v>
      </c>
      <c r="E37" s="113">
        <v>30.736229998170099</v>
      </c>
      <c r="F37" s="115">
        <v>30234</v>
      </c>
      <c r="G37" s="114">
        <v>30362</v>
      </c>
      <c r="H37" s="114">
        <v>30893</v>
      </c>
      <c r="I37" s="114">
        <v>30303</v>
      </c>
      <c r="J37" s="140">
        <v>30278</v>
      </c>
      <c r="K37" s="114">
        <v>-44</v>
      </c>
      <c r="L37" s="116">
        <v>-0.14532003434837176</v>
      </c>
    </row>
    <row r="38" spans="1:12" s="110" customFormat="1" ht="15" customHeight="1" x14ac:dyDescent="0.2">
      <c r="A38" s="120"/>
      <c r="B38" s="119" t="s">
        <v>182</v>
      </c>
      <c r="C38" s="258"/>
      <c r="E38" s="113">
        <v>28.372011738234459</v>
      </c>
      <c r="F38" s="115">
        <v>38963</v>
      </c>
      <c r="G38" s="114">
        <v>39061</v>
      </c>
      <c r="H38" s="114">
        <v>38970</v>
      </c>
      <c r="I38" s="114">
        <v>38362</v>
      </c>
      <c r="J38" s="140">
        <v>37806</v>
      </c>
      <c r="K38" s="114">
        <v>1157</v>
      </c>
      <c r="L38" s="116">
        <v>3.0603607892927047</v>
      </c>
    </row>
    <row r="39" spans="1:12" s="110" customFormat="1" ht="15" customHeight="1" x14ac:dyDescent="0.2">
      <c r="A39" s="120"/>
      <c r="B39" s="119"/>
      <c r="C39" s="258" t="s">
        <v>106</v>
      </c>
      <c r="E39" s="113">
        <v>14.947514308446475</v>
      </c>
      <c r="F39" s="115">
        <v>5824</v>
      </c>
      <c r="G39" s="114">
        <v>5892</v>
      </c>
      <c r="H39" s="114">
        <v>5940</v>
      </c>
      <c r="I39" s="114">
        <v>5870</v>
      </c>
      <c r="J39" s="140">
        <v>5562</v>
      </c>
      <c r="K39" s="114">
        <v>262</v>
      </c>
      <c r="L39" s="116">
        <v>4.7105357784969435</v>
      </c>
    </row>
    <row r="40" spans="1:12" s="110" customFormat="1" ht="15" customHeight="1" x14ac:dyDescent="0.2">
      <c r="A40" s="120"/>
      <c r="B40" s="119"/>
      <c r="C40" s="258" t="s">
        <v>107</v>
      </c>
      <c r="E40" s="113">
        <v>85.052485691553528</v>
      </c>
      <c r="F40" s="115">
        <v>33139</v>
      </c>
      <c r="G40" s="114">
        <v>33169</v>
      </c>
      <c r="H40" s="114">
        <v>33030</v>
      </c>
      <c r="I40" s="114">
        <v>32492</v>
      </c>
      <c r="J40" s="140">
        <v>32244</v>
      </c>
      <c r="K40" s="114">
        <v>895</v>
      </c>
      <c r="L40" s="116">
        <v>2.7757102096514079</v>
      </c>
    </row>
    <row r="41" spans="1:12" s="110" customFormat="1" ht="24.75" customHeight="1" x14ac:dyDescent="0.2">
      <c r="A41" s="606" t="s">
        <v>518</v>
      </c>
      <c r="B41" s="607"/>
      <c r="C41" s="607"/>
      <c r="D41" s="608"/>
      <c r="E41" s="113">
        <v>4.944330767718399</v>
      </c>
      <c r="F41" s="115">
        <v>6790</v>
      </c>
      <c r="G41" s="114">
        <v>7636</v>
      </c>
      <c r="H41" s="114">
        <v>7735</v>
      </c>
      <c r="I41" s="114">
        <v>6588</v>
      </c>
      <c r="J41" s="140">
        <v>6854</v>
      </c>
      <c r="K41" s="114">
        <v>-64</v>
      </c>
      <c r="L41" s="116">
        <v>-0.93376130726583018</v>
      </c>
    </row>
    <row r="42" spans="1:12" s="110" customFormat="1" ht="15" customHeight="1" x14ac:dyDescent="0.2">
      <c r="A42" s="120"/>
      <c r="B42" s="119"/>
      <c r="C42" s="258" t="s">
        <v>106</v>
      </c>
      <c r="E42" s="113">
        <v>58.556701030927833</v>
      </c>
      <c r="F42" s="115">
        <v>3976</v>
      </c>
      <c r="G42" s="114">
        <v>4598</v>
      </c>
      <c r="H42" s="114">
        <v>4656</v>
      </c>
      <c r="I42" s="114">
        <v>3884</v>
      </c>
      <c r="J42" s="140">
        <v>4034</v>
      </c>
      <c r="K42" s="114">
        <v>-58</v>
      </c>
      <c r="L42" s="116">
        <v>-1.4377788795240456</v>
      </c>
    </row>
    <row r="43" spans="1:12" s="110" customFormat="1" ht="15" customHeight="1" x14ac:dyDescent="0.2">
      <c r="A43" s="123"/>
      <c r="B43" s="124"/>
      <c r="C43" s="260" t="s">
        <v>107</v>
      </c>
      <c r="D43" s="261"/>
      <c r="E43" s="125">
        <v>41.443298969072167</v>
      </c>
      <c r="F43" s="143">
        <v>2814</v>
      </c>
      <c r="G43" s="144">
        <v>3038</v>
      </c>
      <c r="H43" s="144">
        <v>3079</v>
      </c>
      <c r="I43" s="144">
        <v>2704</v>
      </c>
      <c r="J43" s="145">
        <v>2820</v>
      </c>
      <c r="K43" s="144">
        <v>-6</v>
      </c>
      <c r="L43" s="146">
        <v>-0.21276595744680851</v>
      </c>
    </row>
    <row r="44" spans="1:12" s="110" customFormat="1" ht="45.75" customHeight="1" x14ac:dyDescent="0.2">
      <c r="A44" s="606" t="s">
        <v>191</v>
      </c>
      <c r="B44" s="607"/>
      <c r="C44" s="607"/>
      <c r="D44" s="608"/>
      <c r="E44" s="113">
        <v>1.2612048438421601</v>
      </c>
      <c r="F44" s="115">
        <v>1732</v>
      </c>
      <c r="G44" s="114">
        <v>1756</v>
      </c>
      <c r="H44" s="114">
        <v>1753</v>
      </c>
      <c r="I44" s="114">
        <v>1736</v>
      </c>
      <c r="J44" s="140">
        <v>1752</v>
      </c>
      <c r="K44" s="114">
        <v>-20</v>
      </c>
      <c r="L44" s="116">
        <v>-1.1415525114155252</v>
      </c>
    </row>
    <row r="45" spans="1:12" s="110" customFormat="1" ht="15" customHeight="1" x14ac:dyDescent="0.2">
      <c r="A45" s="120"/>
      <c r="B45" s="119"/>
      <c r="C45" s="258" t="s">
        <v>106</v>
      </c>
      <c r="E45" s="113">
        <v>62.297921478060047</v>
      </c>
      <c r="F45" s="115">
        <v>1079</v>
      </c>
      <c r="G45" s="114">
        <v>1099</v>
      </c>
      <c r="H45" s="114">
        <v>1097</v>
      </c>
      <c r="I45" s="114">
        <v>1092</v>
      </c>
      <c r="J45" s="140">
        <v>1100</v>
      </c>
      <c r="K45" s="114">
        <v>-21</v>
      </c>
      <c r="L45" s="116">
        <v>-1.9090909090909092</v>
      </c>
    </row>
    <row r="46" spans="1:12" s="110" customFormat="1" ht="15" customHeight="1" x14ac:dyDescent="0.2">
      <c r="A46" s="123"/>
      <c r="B46" s="124"/>
      <c r="C46" s="260" t="s">
        <v>107</v>
      </c>
      <c r="D46" s="261"/>
      <c r="E46" s="125">
        <v>37.702078521939953</v>
      </c>
      <c r="F46" s="143">
        <v>653</v>
      </c>
      <c r="G46" s="144">
        <v>657</v>
      </c>
      <c r="H46" s="144">
        <v>656</v>
      </c>
      <c r="I46" s="144">
        <v>644</v>
      </c>
      <c r="J46" s="145">
        <v>652</v>
      </c>
      <c r="K46" s="144">
        <v>1</v>
      </c>
      <c r="L46" s="146">
        <v>0.15337423312883436</v>
      </c>
    </row>
    <row r="47" spans="1:12" s="110" customFormat="1" ht="39" customHeight="1" x14ac:dyDescent="0.2">
      <c r="A47" s="606" t="s">
        <v>519</v>
      </c>
      <c r="B47" s="610"/>
      <c r="C47" s="610"/>
      <c r="D47" s="611"/>
      <c r="E47" s="113">
        <v>8.5196863007813359E-2</v>
      </c>
      <c r="F47" s="115">
        <v>117</v>
      </c>
      <c r="G47" s="114">
        <v>112</v>
      </c>
      <c r="H47" s="114">
        <v>91</v>
      </c>
      <c r="I47" s="114">
        <v>124</v>
      </c>
      <c r="J47" s="140">
        <v>129</v>
      </c>
      <c r="K47" s="114">
        <v>-12</v>
      </c>
      <c r="L47" s="116">
        <v>-9.3023255813953494</v>
      </c>
    </row>
    <row r="48" spans="1:12" s="110" customFormat="1" ht="15" customHeight="1" x14ac:dyDescent="0.2">
      <c r="A48" s="120"/>
      <c r="B48" s="119"/>
      <c r="C48" s="258" t="s">
        <v>106</v>
      </c>
      <c r="E48" s="113">
        <v>35.897435897435898</v>
      </c>
      <c r="F48" s="115">
        <v>42</v>
      </c>
      <c r="G48" s="114">
        <v>38</v>
      </c>
      <c r="H48" s="114">
        <v>31</v>
      </c>
      <c r="I48" s="114">
        <v>52</v>
      </c>
      <c r="J48" s="140">
        <v>54</v>
      </c>
      <c r="K48" s="114">
        <v>-12</v>
      </c>
      <c r="L48" s="116">
        <v>-22.222222222222221</v>
      </c>
    </row>
    <row r="49" spans="1:12" s="110" customFormat="1" ht="15" customHeight="1" x14ac:dyDescent="0.2">
      <c r="A49" s="123"/>
      <c r="B49" s="124"/>
      <c r="C49" s="260" t="s">
        <v>107</v>
      </c>
      <c r="D49" s="261"/>
      <c r="E49" s="125">
        <v>64.102564102564102</v>
      </c>
      <c r="F49" s="143">
        <v>75</v>
      </c>
      <c r="G49" s="144">
        <v>74</v>
      </c>
      <c r="H49" s="144">
        <v>60</v>
      </c>
      <c r="I49" s="144">
        <v>72</v>
      </c>
      <c r="J49" s="145">
        <v>75</v>
      </c>
      <c r="K49" s="144">
        <v>0</v>
      </c>
      <c r="L49" s="146">
        <v>0</v>
      </c>
    </row>
    <row r="50" spans="1:12" s="110" customFormat="1" ht="24.95" customHeight="1" x14ac:dyDescent="0.2">
      <c r="A50" s="612" t="s">
        <v>192</v>
      </c>
      <c r="B50" s="613"/>
      <c r="C50" s="613"/>
      <c r="D50" s="614"/>
      <c r="E50" s="262">
        <v>12.869095384077653</v>
      </c>
      <c r="F50" s="263">
        <v>17673</v>
      </c>
      <c r="G50" s="264">
        <v>18208</v>
      </c>
      <c r="H50" s="264">
        <v>19091</v>
      </c>
      <c r="I50" s="264">
        <v>17619</v>
      </c>
      <c r="J50" s="265">
        <v>17627</v>
      </c>
      <c r="K50" s="263">
        <v>46</v>
      </c>
      <c r="L50" s="266">
        <v>0.26096329494525444</v>
      </c>
    </row>
    <row r="51" spans="1:12" s="110" customFormat="1" ht="15" customHeight="1" x14ac:dyDescent="0.2">
      <c r="A51" s="120"/>
      <c r="B51" s="119"/>
      <c r="C51" s="258" t="s">
        <v>106</v>
      </c>
      <c r="E51" s="113">
        <v>58.326260397216089</v>
      </c>
      <c r="F51" s="115">
        <v>10308</v>
      </c>
      <c r="G51" s="114">
        <v>10503</v>
      </c>
      <c r="H51" s="114">
        <v>11259</v>
      </c>
      <c r="I51" s="114">
        <v>10333</v>
      </c>
      <c r="J51" s="140">
        <v>10242</v>
      </c>
      <c r="K51" s="114">
        <v>66</v>
      </c>
      <c r="L51" s="116">
        <v>0.64440538957234916</v>
      </c>
    </row>
    <row r="52" spans="1:12" s="110" customFormat="1" ht="15" customHeight="1" x14ac:dyDescent="0.2">
      <c r="A52" s="120"/>
      <c r="B52" s="119"/>
      <c r="C52" s="258" t="s">
        <v>107</v>
      </c>
      <c r="E52" s="113">
        <v>41.673739602783911</v>
      </c>
      <c r="F52" s="115">
        <v>7365</v>
      </c>
      <c r="G52" s="114">
        <v>7705</v>
      </c>
      <c r="H52" s="114">
        <v>7832</v>
      </c>
      <c r="I52" s="114">
        <v>7286</v>
      </c>
      <c r="J52" s="140">
        <v>7385</v>
      </c>
      <c r="K52" s="114">
        <v>-20</v>
      </c>
      <c r="L52" s="116">
        <v>-0.27081922816519971</v>
      </c>
    </row>
    <row r="53" spans="1:12" s="110" customFormat="1" ht="15" customHeight="1" x14ac:dyDescent="0.2">
      <c r="A53" s="120"/>
      <c r="B53" s="119"/>
      <c r="C53" s="258" t="s">
        <v>187</v>
      </c>
      <c r="D53" s="110" t="s">
        <v>193</v>
      </c>
      <c r="E53" s="113">
        <v>28.846262660555649</v>
      </c>
      <c r="F53" s="115">
        <v>5098</v>
      </c>
      <c r="G53" s="114">
        <v>5808</v>
      </c>
      <c r="H53" s="114">
        <v>6099</v>
      </c>
      <c r="I53" s="114">
        <v>4735</v>
      </c>
      <c r="J53" s="140">
        <v>5086</v>
      </c>
      <c r="K53" s="114">
        <v>12</v>
      </c>
      <c r="L53" s="116">
        <v>0.23594180102241447</v>
      </c>
    </row>
    <row r="54" spans="1:12" s="110" customFormat="1" ht="15" customHeight="1" x14ac:dyDescent="0.2">
      <c r="A54" s="120"/>
      <c r="B54" s="119"/>
      <c r="D54" s="267" t="s">
        <v>194</v>
      </c>
      <c r="E54" s="113">
        <v>61.887014515496276</v>
      </c>
      <c r="F54" s="115">
        <v>3155</v>
      </c>
      <c r="G54" s="114">
        <v>3577</v>
      </c>
      <c r="H54" s="114">
        <v>3807</v>
      </c>
      <c r="I54" s="114">
        <v>2983</v>
      </c>
      <c r="J54" s="140">
        <v>3149</v>
      </c>
      <c r="K54" s="114">
        <v>6</v>
      </c>
      <c r="L54" s="116">
        <v>0.19053667831057478</v>
      </c>
    </row>
    <row r="55" spans="1:12" s="110" customFormat="1" ht="15" customHeight="1" x14ac:dyDescent="0.2">
      <c r="A55" s="120"/>
      <c r="B55" s="119"/>
      <c r="D55" s="267" t="s">
        <v>195</v>
      </c>
      <c r="E55" s="113">
        <v>38.112985484503724</v>
      </c>
      <c r="F55" s="115">
        <v>1943</v>
      </c>
      <c r="G55" s="114">
        <v>2231</v>
      </c>
      <c r="H55" s="114">
        <v>2292</v>
      </c>
      <c r="I55" s="114">
        <v>1752</v>
      </c>
      <c r="J55" s="140">
        <v>1937</v>
      </c>
      <c r="K55" s="114">
        <v>6</v>
      </c>
      <c r="L55" s="116">
        <v>0.30975735673722249</v>
      </c>
    </row>
    <row r="56" spans="1:12" s="110" customFormat="1" ht="15" customHeight="1" x14ac:dyDescent="0.2">
      <c r="A56" s="120"/>
      <c r="B56" s="119" t="s">
        <v>196</v>
      </c>
      <c r="C56" s="258"/>
      <c r="E56" s="113">
        <v>71.406622053608487</v>
      </c>
      <c r="F56" s="115">
        <v>98062</v>
      </c>
      <c r="G56" s="114">
        <v>96856</v>
      </c>
      <c r="H56" s="114">
        <v>98875</v>
      </c>
      <c r="I56" s="114">
        <v>98323</v>
      </c>
      <c r="J56" s="140">
        <v>97330</v>
      </c>
      <c r="K56" s="114">
        <v>732</v>
      </c>
      <c r="L56" s="116">
        <v>0.75208055070379121</v>
      </c>
    </row>
    <row r="57" spans="1:12" s="110" customFormat="1" ht="15" customHeight="1" x14ac:dyDescent="0.2">
      <c r="A57" s="120"/>
      <c r="B57" s="119"/>
      <c r="C57" s="258" t="s">
        <v>106</v>
      </c>
      <c r="E57" s="113">
        <v>52.411739511737473</v>
      </c>
      <c r="F57" s="115">
        <v>51396</v>
      </c>
      <c r="G57" s="114">
        <v>50295</v>
      </c>
      <c r="H57" s="114">
        <v>52193</v>
      </c>
      <c r="I57" s="114">
        <v>52053</v>
      </c>
      <c r="J57" s="140">
        <v>51276</v>
      </c>
      <c r="K57" s="114">
        <v>120</v>
      </c>
      <c r="L57" s="116">
        <v>0.23402761525860052</v>
      </c>
    </row>
    <row r="58" spans="1:12" s="110" customFormat="1" ht="15" customHeight="1" x14ac:dyDescent="0.2">
      <c r="A58" s="120"/>
      <c r="B58" s="119"/>
      <c r="C58" s="258" t="s">
        <v>107</v>
      </c>
      <c r="E58" s="113">
        <v>47.588260488262527</v>
      </c>
      <c r="F58" s="115">
        <v>46666</v>
      </c>
      <c r="G58" s="114">
        <v>46561</v>
      </c>
      <c r="H58" s="114">
        <v>46682</v>
      </c>
      <c r="I58" s="114">
        <v>46270</v>
      </c>
      <c r="J58" s="140">
        <v>46054</v>
      </c>
      <c r="K58" s="114">
        <v>612</v>
      </c>
      <c r="L58" s="116">
        <v>1.3288747991488252</v>
      </c>
    </row>
    <row r="59" spans="1:12" s="110" customFormat="1" ht="15" customHeight="1" x14ac:dyDescent="0.2">
      <c r="A59" s="120"/>
      <c r="B59" s="119"/>
      <c r="C59" s="258" t="s">
        <v>105</v>
      </c>
      <c r="D59" s="110" t="s">
        <v>197</v>
      </c>
      <c r="E59" s="113">
        <v>91.309579653688488</v>
      </c>
      <c r="F59" s="115">
        <v>89540</v>
      </c>
      <c r="G59" s="114">
        <v>88412</v>
      </c>
      <c r="H59" s="114">
        <v>90381</v>
      </c>
      <c r="I59" s="114">
        <v>89970</v>
      </c>
      <c r="J59" s="140">
        <v>89053</v>
      </c>
      <c r="K59" s="114">
        <v>487</v>
      </c>
      <c r="L59" s="116">
        <v>0.54686534984784341</v>
      </c>
    </row>
    <row r="60" spans="1:12" s="110" customFormat="1" ht="15" customHeight="1" x14ac:dyDescent="0.2">
      <c r="A60" s="120"/>
      <c r="B60" s="119"/>
      <c r="C60" s="258"/>
      <c r="D60" s="267" t="s">
        <v>198</v>
      </c>
      <c r="E60" s="113">
        <v>50.233415233415236</v>
      </c>
      <c r="F60" s="115">
        <v>44979</v>
      </c>
      <c r="G60" s="114">
        <v>43928</v>
      </c>
      <c r="H60" s="114">
        <v>45780</v>
      </c>
      <c r="I60" s="114">
        <v>45727</v>
      </c>
      <c r="J60" s="140">
        <v>45028</v>
      </c>
      <c r="K60" s="114">
        <v>-49</v>
      </c>
      <c r="L60" s="116">
        <v>-0.10882117793373013</v>
      </c>
    </row>
    <row r="61" spans="1:12" s="110" customFormat="1" ht="15" customHeight="1" x14ac:dyDescent="0.2">
      <c r="A61" s="120"/>
      <c r="B61" s="119"/>
      <c r="C61" s="258"/>
      <c r="D61" s="267" t="s">
        <v>199</v>
      </c>
      <c r="E61" s="113">
        <v>49.766584766584764</v>
      </c>
      <c r="F61" s="115">
        <v>44561</v>
      </c>
      <c r="G61" s="114">
        <v>44484</v>
      </c>
      <c r="H61" s="114">
        <v>44601</v>
      </c>
      <c r="I61" s="114">
        <v>44243</v>
      </c>
      <c r="J61" s="140">
        <v>44025</v>
      </c>
      <c r="K61" s="114">
        <v>536</v>
      </c>
      <c r="L61" s="116">
        <v>1.2174900624645089</v>
      </c>
    </row>
    <row r="62" spans="1:12" s="110" customFormat="1" ht="15" customHeight="1" x14ac:dyDescent="0.2">
      <c r="A62" s="120"/>
      <c r="B62" s="119"/>
      <c r="C62" s="258"/>
      <c r="D62" s="258" t="s">
        <v>200</v>
      </c>
      <c r="E62" s="113">
        <v>8.6904203463115177</v>
      </c>
      <c r="F62" s="115">
        <v>8522</v>
      </c>
      <c r="G62" s="114">
        <v>8444</v>
      </c>
      <c r="H62" s="114">
        <v>8494</v>
      </c>
      <c r="I62" s="114">
        <v>8353</v>
      </c>
      <c r="J62" s="140">
        <v>8277</v>
      </c>
      <c r="K62" s="114">
        <v>245</v>
      </c>
      <c r="L62" s="116">
        <v>2.9600096653376826</v>
      </c>
    </row>
    <row r="63" spans="1:12" s="110" customFormat="1" ht="15" customHeight="1" x14ac:dyDescent="0.2">
      <c r="A63" s="120"/>
      <c r="B63" s="119"/>
      <c r="C63" s="258"/>
      <c r="D63" s="267" t="s">
        <v>198</v>
      </c>
      <c r="E63" s="113">
        <v>75.299225533912221</v>
      </c>
      <c r="F63" s="115">
        <v>6417</v>
      </c>
      <c r="G63" s="114">
        <v>6367</v>
      </c>
      <c r="H63" s="114">
        <v>6413</v>
      </c>
      <c r="I63" s="114">
        <v>6326</v>
      </c>
      <c r="J63" s="140">
        <v>6248</v>
      </c>
      <c r="K63" s="114">
        <v>169</v>
      </c>
      <c r="L63" s="116">
        <v>2.7048655569782332</v>
      </c>
    </row>
    <row r="64" spans="1:12" s="110" customFormat="1" ht="15" customHeight="1" x14ac:dyDescent="0.2">
      <c r="A64" s="120"/>
      <c r="B64" s="119"/>
      <c r="C64" s="258"/>
      <c r="D64" s="267" t="s">
        <v>199</v>
      </c>
      <c r="E64" s="113">
        <v>24.700774466087772</v>
      </c>
      <c r="F64" s="115">
        <v>2105</v>
      </c>
      <c r="G64" s="114">
        <v>2077</v>
      </c>
      <c r="H64" s="114">
        <v>2081</v>
      </c>
      <c r="I64" s="114">
        <v>2027</v>
      </c>
      <c r="J64" s="140">
        <v>2029</v>
      </c>
      <c r="K64" s="114">
        <v>76</v>
      </c>
      <c r="L64" s="116">
        <v>3.7456875308033513</v>
      </c>
    </row>
    <row r="65" spans="1:12" s="110" customFormat="1" ht="15" customHeight="1" x14ac:dyDescent="0.2">
      <c r="A65" s="120"/>
      <c r="B65" s="119" t="s">
        <v>201</v>
      </c>
      <c r="C65" s="258"/>
      <c r="E65" s="113">
        <v>8.8269775502625087</v>
      </c>
      <c r="F65" s="115">
        <v>12122</v>
      </c>
      <c r="G65" s="114">
        <v>11955</v>
      </c>
      <c r="H65" s="114">
        <v>11775</v>
      </c>
      <c r="I65" s="114">
        <v>11623</v>
      </c>
      <c r="J65" s="140">
        <v>11475</v>
      </c>
      <c r="K65" s="114">
        <v>647</v>
      </c>
      <c r="L65" s="116">
        <v>5.6383442265795205</v>
      </c>
    </row>
    <row r="66" spans="1:12" s="110" customFormat="1" ht="15" customHeight="1" x14ac:dyDescent="0.2">
      <c r="A66" s="120"/>
      <c r="B66" s="119"/>
      <c r="C66" s="258" t="s">
        <v>106</v>
      </c>
      <c r="E66" s="113">
        <v>56.484078534895232</v>
      </c>
      <c r="F66" s="115">
        <v>6847</v>
      </c>
      <c r="G66" s="114">
        <v>6782</v>
      </c>
      <c r="H66" s="114">
        <v>6685</v>
      </c>
      <c r="I66" s="114">
        <v>6617</v>
      </c>
      <c r="J66" s="140">
        <v>6566</v>
      </c>
      <c r="K66" s="114">
        <v>281</v>
      </c>
      <c r="L66" s="116">
        <v>4.2796222966798663</v>
      </c>
    </row>
    <row r="67" spans="1:12" s="110" customFormat="1" ht="15" customHeight="1" x14ac:dyDescent="0.2">
      <c r="A67" s="120"/>
      <c r="B67" s="119"/>
      <c r="C67" s="258" t="s">
        <v>107</v>
      </c>
      <c r="E67" s="113">
        <v>43.515921465104768</v>
      </c>
      <c r="F67" s="115">
        <v>5275</v>
      </c>
      <c r="G67" s="114">
        <v>5173</v>
      </c>
      <c r="H67" s="114">
        <v>5090</v>
      </c>
      <c r="I67" s="114">
        <v>5006</v>
      </c>
      <c r="J67" s="140">
        <v>4909</v>
      </c>
      <c r="K67" s="114">
        <v>366</v>
      </c>
      <c r="L67" s="116">
        <v>7.455693623955999</v>
      </c>
    </row>
    <row r="68" spans="1:12" s="110" customFormat="1" ht="15" customHeight="1" x14ac:dyDescent="0.2">
      <c r="A68" s="120"/>
      <c r="B68" s="119"/>
      <c r="C68" s="258" t="s">
        <v>105</v>
      </c>
      <c r="D68" s="110" t="s">
        <v>202</v>
      </c>
      <c r="E68" s="113">
        <v>22.587031842930209</v>
      </c>
      <c r="F68" s="115">
        <v>2738</v>
      </c>
      <c r="G68" s="114">
        <v>2678</v>
      </c>
      <c r="H68" s="114">
        <v>2585</v>
      </c>
      <c r="I68" s="114">
        <v>2486</v>
      </c>
      <c r="J68" s="140">
        <v>2418</v>
      </c>
      <c r="K68" s="114">
        <v>320</v>
      </c>
      <c r="L68" s="116">
        <v>13.234077750206783</v>
      </c>
    </row>
    <row r="69" spans="1:12" s="110" customFormat="1" ht="15" customHeight="1" x14ac:dyDescent="0.2">
      <c r="A69" s="120"/>
      <c r="B69" s="119"/>
      <c r="C69" s="258"/>
      <c r="D69" s="267" t="s">
        <v>198</v>
      </c>
      <c r="E69" s="113">
        <v>54.492330168005843</v>
      </c>
      <c r="F69" s="115">
        <v>1492</v>
      </c>
      <c r="G69" s="114">
        <v>1460</v>
      </c>
      <c r="H69" s="114">
        <v>1402</v>
      </c>
      <c r="I69" s="114">
        <v>1363</v>
      </c>
      <c r="J69" s="140">
        <v>1334</v>
      </c>
      <c r="K69" s="114">
        <v>158</v>
      </c>
      <c r="L69" s="116">
        <v>11.84407796101949</v>
      </c>
    </row>
    <row r="70" spans="1:12" s="110" customFormat="1" ht="15" customHeight="1" x14ac:dyDescent="0.2">
      <c r="A70" s="120"/>
      <c r="B70" s="119"/>
      <c r="C70" s="258"/>
      <c r="D70" s="267" t="s">
        <v>199</v>
      </c>
      <c r="E70" s="113">
        <v>45.507669831994157</v>
      </c>
      <c r="F70" s="115">
        <v>1246</v>
      </c>
      <c r="G70" s="114">
        <v>1218</v>
      </c>
      <c r="H70" s="114">
        <v>1183</v>
      </c>
      <c r="I70" s="114">
        <v>1123</v>
      </c>
      <c r="J70" s="140">
        <v>1084</v>
      </c>
      <c r="K70" s="114">
        <v>162</v>
      </c>
      <c r="L70" s="116">
        <v>14.944649446494465</v>
      </c>
    </row>
    <row r="71" spans="1:12" s="110" customFormat="1" ht="15" customHeight="1" x14ac:dyDescent="0.2">
      <c r="A71" s="120"/>
      <c r="B71" s="119"/>
      <c r="C71" s="258"/>
      <c r="D71" s="110" t="s">
        <v>203</v>
      </c>
      <c r="E71" s="113">
        <v>69.048011879227843</v>
      </c>
      <c r="F71" s="115">
        <v>8370</v>
      </c>
      <c r="G71" s="114">
        <v>8267</v>
      </c>
      <c r="H71" s="114">
        <v>8188</v>
      </c>
      <c r="I71" s="114">
        <v>8153</v>
      </c>
      <c r="J71" s="140">
        <v>8106</v>
      </c>
      <c r="K71" s="114">
        <v>264</v>
      </c>
      <c r="L71" s="116">
        <v>3.2568467801628422</v>
      </c>
    </row>
    <row r="72" spans="1:12" s="110" customFormat="1" ht="15" customHeight="1" x14ac:dyDescent="0.2">
      <c r="A72" s="120"/>
      <c r="B72" s="119"/>
      <c r="C72" s="258"/>
      <c r="D72" s="267" t="s">
        <v>198</v>
      </c>
      <c r="E72" s="113">
        <v>56.726403823178018</v>
      </c>
      <c r="F72" s="115">
        <v>4748</v>
      </c>
      <c r="G72" s="114">
        <v>4716</v>
      </c>
      <c r="H72" s="114">
        <v>4683</v>
      </c>
      <c r="I72" s="114">
        <v>4667</v>
      </c>
      <c r="J72" s="140">
        <v>4669</v>
      </c>
      <c r="K72" s="114">
        <v>79</v>
      </c>
      <c r="L72" s="116">
        <v>1.6920111372884985</v>
      </c>
    </row>
    <row r="73" spans="1:12" s="110" customFormat="1" ht="15" customHeight="1" x14ac:dyDescent="0.2">
      <c r="A73" s="120"/>
      <c r="B73" s="119"/>
      <c r="C73" s="258"/>
      <c r="D73" s="267" t="s">
        <v>199</v>
      </c>
      <c r="E73" s="113">
        <v>43.273596176821982</v>
      </c>
      <c r="F73" s="115">
        <v>3622</v>
      </c>
      <c r="G73" s="114">
        <v>3551</v>
      </c>
      <c r="H73" s="114">
        <v>3505</v>
      </c>
      <c r="I73" s="114">
        <v>3486</v>
      </c>
      <c r="J73" s="140">
        <v>3437</v>
      </c>
      <c r="K73" s="114">
        <v>185</v>
      </c>
      <c r="L73" s="116">
        <v>5.382601105615362</v>
      </c>
    </row>
    <row r="74" spans="1:12" s="110" customFormat="1" ht="15" customHeight="1" x14ac:dyDescent="0.2">
      <c r="A74" s="120"/>
      <c r="B74" s="119"/>
      <c r="C74" s="258"/>
      <c r="D74" s="110" t="s">
        <v>204</v>
      </c>
      <c r="E74" s="113">
        <v>8.3649562778419408</v>
      </c>
      <c r="F74" s="115">
        <v>1014</v>
      </c>
      <c r="G74" s="114">
        <v>1010</v>
      </c>
      <c r="H74" s="114">
        <v>1002</v>
      </c>
      <c r="I74" s="114">
        <v>984</v>
      </c>
      <c r="J74" s="140">
        <v>951</v>
      </c>
      <c r="K74" s="114">
        <v>63</v>
      </c>
      <c r="L74" s="116">
        <v>6.6246056782334382</v>
      </c>
    </row>
    <row r="75" spans="1:12" s="110" customFormat="1" ht="15" customHeight="1" x14ac:dyDescent="0.2">
      <c r="A75" s="120"/>
      <c r="B75" s="119"/>
      <c r="C75" s="258"/>
      <c r="D75" s="267" t="s">
        <v>198</v>
      </c>
      <c r="E75" s="113">
        <v>59.861932938856015</v>
      </c>
      <c r="F75" s="115">
        <v>607</v>
      </c>
      <c r="G75" s="114">
        <v>606</v>
      </c>
      <c r="H75" s="114">
        <v>600</v>
      </c>
      <c r="I75" s="114">
        <v>587</v>
      </c>
      <c r="J75" s="140">
        <v>563</v>
      </c>
      <c r="K75" s="114">
        <v>44</v>
      </c>
      <c r="L75" s="116">
        <v>7.8152753108348136</v>
      </c>
    </row>
    <row r="76" spans="1:12" s="110" customFormat="1" ht="15" customHeight="1" x14ac:dyDescent="0.2">
      <c r="A76" s="120"/>
      <c r="B76" s="119"/>
      <c r="C76" s="258"/>
      <c r="D76" s="267" t="s">
        <v>199</v>
      </c>
      <c r="E76" s="113">
        <v>40.138067061143985</v>
      </c>
      <c r="F76" s="115">
        <v>407</v>
      </c>
      <c r="G76" s="114">
        <v>404</v>
      </c>
      <c r="H76" s="114">
        <v>402</v>
      </c>
      <c r="I76" s="114">
        <v>397</v>
      </c>
      <c r="J76" s="140">
        <v>388</v>
      </c>
      <c r="K76" s="114">
        <v>19</v>
      </c>
      <c r="L76" s="116">
        <v>4.8969072164948457</v>
      </c>
    </row>
    <row r="77" spans="1:12" s="110" customFormat="1" ht="15" customHeight="1" x14ac:dyDescent="0.2">
      <c r="A77" s="533"/>
      <c r="B77" s="119" t="s">
        <v>205</v>
      </c>
      <c r="C77" s="268"/>
      <c r="D77" s="182"/>
      <c r="E77" s="113">
        <v>6.8973050120513513</v>
      </c>
      <c r="F77" s="115">
        <v>9472</v>
      </c>
      <c r="G77" s="114">
        <v>9425</v>
      </c>
      <c r="H77" s="114">
        <v>10235</v>
      </c>
      <c r="I77" s="114">
        <v>10068</v>
      </c>
      <c r="J77" s="140">
        <v>9784</v>
      </c>
      <c r="K77" s="114">
        <v>-312</v>
      </c>
      <c r="L77" s="116">
        <v>-3.1888798037612429</v>
      </c>
    </row>
    <row r="78" spans="1:12" s="110" customFormat="1" ht="15" customHeight="1" x14ac:dyDescent="0.2">
      <c r="A78" s="120"/>
      <c r="B78" s="119"/>
      <c r="C78" s="268" t="s">
        <v>106</v>
      </c>
      <c r="D78" s="182"/>
      <c r="E78" s="113">
        <v>57.062922297297298</v>
      </c>
      <c r="F78" s="115">
        <v>5405</v>
      </c>
      <c r="G78" s="114">
        <v>5333</v>
      </c>
      <c r="H78" s="114">
        <v>5916</v>
      </c>
      <c r="I78" s="114">
        <v>5835</v>
      </c>
      <c r="J78" s="140">
        <v>5610</v>
      </c>
      <c r="K78" s="114">
        <v>-205</v>
      </c>
      <c r="L78" s="116">
        <v>-3.6541889483065955</v>
      </c>
    </row>
    <row r="79" spans="1:12" s="110" customFormat="1" ht="15" customHeight="1" x14ac:dyDescent="0.2">
      <c r="A79" s="123"/>
      <c r="B79" s="124"/>
      <c r="C79" s="260" t="s">
        <v>107</v>
      </c>
      <c r="D79" s="261"/>
      <c r="E79" s="125">
        <v>42.937077702702702</v>
      </c>
      <c r="F79" s="143">
        <v>4067</v>
      </c>
      <c r="G79" s="144">
        <v>4092</v>
      </c>
      <c r="H79" s="144">
        <v>4319</v>
      </c>
      <c r="I79" s="144">
        <v>4233</v>
      </c>
      <c r="J79" s="145">
        <v>4174</v>
      </c>
      <c r="K79" s="144">
        <v>-107</v>
      </c>
      <c r="L79" s="146">
        <v>-2.5634882606612361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137329</v>
      </c>
      <c r="E11" s="114">
        <v>136444</v>
      </c>
      <c r="F11" s="114">
        <v>139976</v>
      </c>
      <c r="G11" s="114">
        <v>137633</v>
      </c>
      <c r="H11" s="140">
        <v>136216</v>
      </c>
      <c r="I11" s="115">
        <v>1113</v>
      </c>
      <c r="J11" s="116">
        <v>0.817084630293064</v>
      </c>
    </row>
    <row r="12" spans="1:15" s="110" customFormat="1" ht="24.95" customHeight="1" x14ac:dyDescent="0.2">
      <c r="A12" s="193" t="s">
        <v>132</v>
      </c>
      <c r="B12" s="194" t="s">
        <v>133</v>
      </c>
      <c r="C12" s="113">
        <v>0.73764463441807626</v>
      </c>
      <c r="D12" s="115">
        <v>1013</v>
      </c>
      <c r="E12" s="114">
        <v>905</v>
      </c>
      <c r="F12" s="114">
        <v>1354</v>
      </c>
      <c r="G12" s="114">
        <v>1397</v>
      </c>
      <c r="H12" s="140">
        <v>1032</v>
      </c>
      <c r="I12" s="115">
        <v>-19</v>
      </c>
      <c r="J12" s="116">
        <v>-1.8410852713178294</v>
      </c>
    </row>
    <row r="13" spans="1:15" s="110" customFormat="1" ht="24.95" customHeight="1" x14ac:dyDescent="0.2">
      <c r="A13" s="193" t="s">
        <v>134</v>
      </c>
      <c r="B13" s="199" t="s">
        <v>214</v>
      </c>
      <c r="C13" s="113">
        <v>1.3405762803195247</v>
      </c>
      <c r="D13" s="115">
        <v>1841</v>
      </c>
      <c r="E13" s="114">
        <v>1760</v>
      </c>
      <c r="F13" s="114">
        <v>1818</v>
      </c>
      <c r="G13" s="114">
        <v>1839</v>
      </c>
      <c r="H13" s="140">
        <v>1797</v>
      </c>
      <c r="I13" s="115">
        <v>44</v>
      </c>
      <c r="J13" s="116">
        <v>2.4485253199777408</v>
      </c>
    </row>
    <row r="14" spans="1:15" s="287" customFormat="1" ht="24" customHeight="1" x14ac:dyDescent="0.2">
      <c r="A14" s="193" t="s">
        <v>215</v>
      </c>
      <c r="B14" s="199" t="s">
        <v>137</v>
      </c>
      <c r="C14" s="113">
        <v>27.814227147943988</v>
      </c>
      <c r="D14" s="115">
        <v>38197</v>
      </c>
      <c r="E14" s="114">
        <v>38405</v>
      </c>
      <c r="F14" s="114">
        <v>38627</v>
      </c>
      <c r="G14" s="114">
        <v>38207</v>
      </c>
      <c r="H14" s="140">
        <v>38161</v>
      </c>
      <c r="I14" s="115">
        <v>36</v>
      </c>
      <c r="J14" s="116">
        <v>9.4337150493959798E-2</v>
      </c>
      <c r="K14" s="110"/>
      <c r="L14" s="110"/>
      <c r="M14" s="110"/>
      <c r="N14" s="110"/>
      <c r="O14" s="110"/>
    </row>
    <row r="15" spans="1:15" s="110" customFormat="1" ht="24.75" customHeight="1" x14ac:dyDescent="0.2">
      <c r="A15" s="193" t="s">
        <v>216</v>
      </c>
      <c r="B15" s="199" t="s">
        <v>217</v>
      </c>
      <c r="C15" s="113">
        <v>4.364700827938746</v>
      </c>
      <c r="D15" s="115">
        <v>5994</v>
      </c>
      <c r="E15" s="114">
        <v>5976</v>
      </c>
      <c r="F15" s="114">
        <v>6091</v>
      </c>
      <c r="G15" s="114">
        <v>6075</v>
      </c>
      <c r="H15" s="140">
        <v>6116</v>
      </c>
      <c r="I15" s="115">
        <v>-122</v>
      </c>
      <c r="J15" s="116">
        <v>-1.9947678221059515</v>
      </c>
    </row>
    <row r="16" spans="1:15" s="287" customFormat="1" ht="24.95" customHeight="1" x14ac:dyDescent="0.2">
      <c r="A16" s="193" t="s">
        <v>218</v>
      </c>
      <c r="B16" s="199" t="s">
        <v>141</v>
      </c>
      <c r="C16" s="113">
        <v>15.850257411034814</v>
      </c>
      <c r="D16" s="115">
        <v>21767</v>
      </c>
      <c r="E16" s="114">
        <v>21944</v>
      </c>
      <c r="F16" s="114">
        <v>21783</v>
      </c>
      <c r="G16" s="114">
        <v>21466</v>
      </c>
      <c r="H16" s="140">
        <v>21415</v>
      </c>
      <c r="I16" s="115">
        <v>352</v>
      </c>
      <c r="J16" s="116">
        <v>1.6437076815316367</v>
      </c>
      <c r="K16" s="110"/>
      <c r="L16" s="110"/>
      <c r="M16" s="110"/>
      <c r="N16" s="110"/>
      <c r="O16" s="110"/>
    </row>
    <row r="17" spans="1:15" s="110" customFormat="1" ht="24.95" customHeight="1" x14ac:dyDescent="0.2">
      <c r="A17" s="193" t="s">
        <v>219</v>
      </c>
      <c r="B17" s="199" t="s">
        <v>220</v>
      </c>
      <c r="C17" s="113">
        <v>7.5992689089704291</v>
      </c>
      <c r="D17" s="115">
        <v>10436</v>
      </c>
      <c r="E17" s="114">
        <v>10485</v>
      </c>
      <c r="F17" s="114">
        <v>10753</v>
      </c>
      <c r="G17" s="114">
        <v>10666</v>
      </c>
      <c r="H17" s="140">
        <v>10630</v>
      </c>
      <c r="I17" s="115">
        <v>-194</v>
      </c>
      <c r="J17" s="116">
        <v>-1.8250235183443086</v>
      </c>
    </row>
    <row r="18" spans="1:15" s="287" customFormat="1" ht="24.95" customHeight="1" x14ac:dyDescent="0.2">
      <c r="A18" s="201" t="s">
        <v>144</v>
      </c>
      <c r="B18" s="202" t="s">
        <v>145</v>
      </c>
      <c r="C18" s="113">
        <v>10.374356472412964</v>
      </c>
      <c r="D18" s="115">
        <v>14247</v>
      </c>
      <c r="E18" s="114">
        <v>13128</v>
      </c>
      <c r="F18" s="114">
        <v>15151</v>
      </c>
      <c r="G18" s="114">
        <v>14695</v>
      </c>
      <c r="H18" s="140">
        <v>14108</v>
      </c>
      <c r="I18" s="115">
        <v>139</v>
      </c>
      <c r="J18" s="116">
        <v>0.98525659200453641</v>
      </c>
      <c r="K18" s="110"/>
      <c r="L18" s="110"/>
      <c r="M18" s="110"/>
      <c r="N18" s="110"/>
      <c r="O18" s="110"/>
    </row>
    <row r="19" spans="1:15" s="110" customFormat="1" ht="24.95" customHeight="1" x14ac:dyDescent="0.2">
      <c r="A19" s="193" t="s">
        <v>146</v>
      </c>
      <c r="B19" s="199" t="s">
        <v>147</v>
      </c>
      <c r="C19" s="113">
        <v>13.954809253690044</v>
      </c>
      <c r="D19" s="115">
        <v>19164</v>
      </c>
      <c r="E19" s="114">
        <v>19148</v>
      </c>
      <c r="F19" s="114">
        <v>19261</v>
      </c>
      <c r="G19" s="114">
        <v>18767</v>
      </c>
      <c r="H19" s="140">
        <v>18855</v>
      </c>
      <c r="I19" s="115">
        <v>309</v>
      </c>
      <c r="J19" s="116">
        <v>1.6388225934765315</v>
      </c>
    </row>
    <row r="20" spans="1:15" s="287" customFormat="1" ht="24.95" customHeight="1" x14ac:dyDescent="0.2">
      <c r="A20" s="193" t="s">
        <v>148</v>
      </c>
      <c r="B20" s="199" t="s">
        <v>149</v>
      </c>
      <c r="C20" s="113">
        <v>4.0661477182532462</v>
      </c>
      <c r="D20" s="115">
        <v>5584</v>
      </c>
      <c r="E20" s="114">
        <v>5561</v>
      </c>
      <c r="F20" s="114">
        <v>5633</v>
      </c>
      <c r="G20" s="114">
        <v>5545</v>
      </c>
      <c r="H20" s="140">
        <v>5453</v>
      </c>
      <c r="I20" s="115">
        <v>131</v>
      </c>
      <c r="J20" s="116">
        <v>2.4023473317439943</v>
      </c>
      <c r="K20" s="110"/>
      <c r="L20" s="110"/>
      <c r="M20" s="110"/>
      <c r="N20" s="110"/>
      <c r="O20" s="110"/>
    </row>
    <row r="21" spans="1:15" s="110" customFormat="1" ht="24.95" customHeight="1" x14ac:dyDescent="0.2">
      <c r="A21" s="201" t="s">
        <v>150</v>
      </c>
      <c r="B21" s="202" t="s">
        <v>151</v>
      </c>
      <c r="C21" s="113">
        <v>3.3110268042438231</v>
      </c>
      <c r="D21" s="115">
        <v>4547</v>
      </c>
      <c r="E21" s="114">
        <v>4632</v>
      </c>
      <c r="F21" s="114">
        <v>4804</v>
      </c>
      <c r="G21" s="114">
        <v>4759</v>
      </c>
      <c r="H21" s="140">
        <v>4589</v>
      </c>
      <c r="I21" s="115">
        <v>-42</v>
      </c>
      <c r="J21" s="116">
        <v>-0.91523207670516449</v>
      </c>
    </row>
    <row r="22" spans="1:15" s="110" customFormat="1" ht="24.95" customHeight="1" x14ac:dyDescent="0.2">
      <c r="A22" s="201" t="s">
        <v>152</v>
      </c>
      <c r="B22" s="199" t="s">
        <v>153</v>
      </c>
      <c r="C22" s="113">
        <v>1.7774832701031829</v>
      </c>
      <c r="D22" s="115">
        <v>2441</v>
      </c>
      <c r="E22" s="114">
        <v>2375</v>
      </c>
      <c r="F22" s="114">
        <v>2367</v>
      </c>
      <c r="G22" s="114">
        <v>2315</v>
      </c>
      <c r="H22" s="140">
        <v>2303</v>
      </c>
      <c r="I22" s="115">
        <v>138</v>
      </c>
      <c r="J22" s="116">
        <v>5.9921841076856275</v>
      </c>
    </row>
    <row r="23" spans="1:15" s="110" customFormat="1" ht="24.95" customHeight="1" x14ac:dyDescent="0.2">
      <c r="A23" s="193" t="s">
        <v>154</v>
      </c>
      <c r="B23" s="199" t="s">
        <v>155</v>
      </c>
      <c r="C23" s="113">
        <v>1.9143807935687291</v>
      </c>
      <c r="D23" s="115">
        <v>2629</v>
      </c>
      <c r="E23" s="114">
        <v>2627</v>
      </c>
      <c r="F23" s="114">
        <v>2642</v>
      </c>
      <c r="G23" s="114">
        <v>2588</v>
      </c>
      <c r="H23" s="140">
        <v>2583</v>
      </c>
      <c r="I23" s="115">
        <v>46</v>
      </c>
      <c r="J23" s="116">
        <v>1.7808749516066589</v>
      </c>
    </row>
    <row r="24" spans="1:15" s="110" customFormat="1" ht="24.95" customHeight="1" x14ac:dyDescent="0.2">
      <c r="A24" s="193" t="s">
        <v>156</v>
      </c>
      <c r="B24" s="199" t="s">
        <v>221</v>
      </c>
      <c r="C24" s="113">
        <v>4.0814394628956743</v>
      </c>
      <c r="D24" s="115">
        <v>5605</v>
      </c>
      <c r="E24" s="114">
        <v>5606</v>
      </c>
      <c r="F24" s="114">
        <v>5641</v>
      </c>
      <c r="G24" s="114">
        <v>5516</v>
      </c>
      <c r="H24" s="140">
        <v>5462</v>
      </c>
      <c r="I24" s="115">
        <v>143</v>
      </c>
      <c r="J24" s="116">
        <v>2.6180886122299523</v>
      </c>
    </row>
    <row r="25" spans="1:15" s="110" customFormat="1" ht="24.95" customHeight="1" x14ac:dyDescent="0.2">
      <c r="A25" s="193" t="s">
        <v>222</v>
      </c>
      <c r="B25" s="204" t="s">
        <v>159</v>
      </c>
      <c r="C25" s="113">
        <v>2.185263127234597</v>
      </c>
      <c r="D25" s="115">
        <v>3001</v>
      </c>
      <c r="E25" s="114">
        <v>3221</v>
      </c>
      <c r="F25" s="114">
        <v>3304</v>
      </c>
      <c r="G25" s="114">
        <v>3215</v>
      </c>
      <c r="H25" s="140">
        <v>3072</v>
      </c>
      <c r="I25" s="115">
        <v>-71</v>
      </c>
      <c r="J25" s="116">
        <v>-2.3111979166666665</v>
      </c>
    </row>
    <row r="26" spans="1:15" s="110" customFormat="1" ht="24.95" customHeight="1" x14ac:dyDescent="0.2">
      <c r="A26" s="201">
        <v>782.78300000000002</v>
      </c>
      <c r="B26" s="203" t="s">
        <v>160</v>
      </c>
      <c r="C26" s="113">
        <v>2.4714372055428933</v>
      </c>
      <c r="D26" s="115">
        <v>3394</v>
      </c>
      <c r="E26" s="114">
        <v>3486</v>
      </c>
      <c r="F26" s="114">
        <v>3873</v>
      </c>
      <c r="G26" s="114">
        <v>3956</v>
      </c>
      <c r="H26" s="140">
        <v>4022</v>
      </c>
      <c r="I26" s="115">
        <v>-628</v>
      </c>
      <c r="J26" s="116">
        <v>-15.614122327200398</v>
      </c>
    </row>
    <row r="27" spans="1:15" s="110" customFormat="1" ht="24.95" customHeight="1" x14ac:dyDescent="0.2">
      <c r="A27" s="193" t="s">
        <v>161</v>
      </c>
      <c r="B27" s="199" t="s">
        <v>223</v>
      </c>
      <c r="C27" s="113">
        <v>5.1431234480699635</v>
      </c>
      <c r="D27" s="115">
        <v>7063</v>
      </c>
      <c r="E27" s="114">
        <v>7029</v>
      </c>
      <c r="F27" s="114">
        <v>7083</v>
      </c>
      <c r="G27" s="114">
        <v>6913</v>
      </c>
      <c r="H27" s="140">
        <v>6854</v>
      </c>
      <c r="I27" s="115">
        <v>209</v>
      </c>
      <c r="J27" s="116">
        <v>3.0493142690399768</v>
      </c>
    </row>
    <row r="28" spans="1:15" s="110" customFormat="1" ht="24.95" customHeight="1" x14ac:dyDescent="0.2">
      <c r="A28" s="193" t="s">
        <v>163</v>
      </c>
      <c r="B28" s="199" t="s">
        <v>164</v>
      </c>
      <c r="C28" s="113">
        <v>2.7816411682892905</v>
      </c>
      <c r="D28" s="115">
        <v>3820</v>
      </c>
      <c r="E28" s="114">
        <v>3772</v>
      </c>
      <c r="F28" s="114">
        <v>3698</v>
      </c>
      <c r="G28" s="114">
        <v>3686</v>
      </c>
      <c r="H28" s="140">
        <v>3667</v>
      </c>
      <c r="I28" s="115">
        <v>153</v>
      </c>
      <c r="J28" s="116">
        <v>4.1723479683665126</v>
      </c>
    </row>
    <row r="29" spans="1:15" s="110" customFormat="1" ht="24.95" customHeight="1" x14ac:dyDescent="0.2">
      <c r="A29" s="193">
        <v>86</v>
      </c>
      <c r="B29" s="199" t="s">
        <v>165</v>
      </c>
      <c r="C29" s="113">
        <v>8.7352270824079401</v>
      </c>
      <c r="D29" s="115">
        <v>11996</v>
      </c>
      <c r="E29" s="114">
        <v>11963</v>
      </c>
      <c r="F29" s="114">
        <v>11890</v>
      </c>
      <c r="G29" s="114">
        <v>11604</v>
      </c>
      <c r="H29" s="140">
        <v>11587</v>
      </c>
      <c r="I29" s="115">
        <v>409</v>
      </c>
      <c r="J29" s="116">
        <v>3.5298178993699838</v>
      </c>
    </row>
    <row r="30" spans="1:15" s="110" customFormat="1" ht="24.95" customHeight="1" x14ac:dyDescent="0.2">
      <c r="A30" s="193">
        <v>87.88</v>
      </c>
      <c r="B30" s="204" t="s">
        <v>166</v>
      </c>
      <c r="C30" s="113">
        <v>7.5220820074419823</v>
      </c>
      <c r="D30" s="115">
        <v>10330</v>
      </c>
      <c r="E30" s="114">
        <v>10349</v>
      </c>
      <c r="F30" s="114">
        <v>10342</v>
      </c>
      <c r="G30" s="114">
        <v>10231</v>
      </c>
      <c r="H30" s="140">
        <v>10289</v>
      </c>
      <c r="I30" s="115">
        <v>41</v>
      </c>
      <c r="J30" s="116">
        <v>0.39848381766935564</v>
      </c>
    </row>
    <row r="31" spans="1:15" s="110" customFormat="1" ht="24.95" customHeight="1" x14ac:dyDescent="0.2">
      <c r="A31" s="193" t="s">
        <v>167</v>
      </c>
      <c r="B31" s="199" t="s">
        <v>168</v>
      </c>
      <c r="C31" s="113">
        <v>1.7884059448477743</v>
      </c>
      <c r="D31" s="115">
        <v>2456</v>
      </c>
      <c r="E31" s="114">
        <v>2476</v>
      </c>
      <c r="F31" s="114">
        <v>2487</v>
      </c>
      <c r="G31" s="114">
        <v>2400</v>
      </c>
      <c r="H31" s="140">
        <v>2382</v>
      </c>
      <c r="I31" s="115">
        <v>74</v>
      </c>
      <c r="J31" s="116">
        <v>3.1066330814441647</v>
      </c>
    </row>
    <row r="32" spans="1:15" s="110" customFormat="1" ht="24.95" customHeight="1" x14ac:dyDescent="0.2">
      <c r="A32" s="193"/>
      <c r="B32" s="288" t="s">
        <v>224</v>
      </c>
      <c r="C32" s="113" t="s">
        <v>514</v>
      </c>
      <c r="D32" s="115" t="s">
        <v>514</v>
      </c>
      <c r="E32" s="114" t="s">
        <v>514</v>
      </c>
      <c r="F32" s="114" t="s">
        <v>514</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0.73764463441807626</v>
      </c>
      <c r="D34" s="115">
        <v>1013</v>
      </c>
      <c r="E34" s="114">
        <v>905</v>
      </c>
      <c r="F34" s="114">
        <v>1354</v>
      </c>
      <c r="G34" s="114">
        <v>1397</v>
      </c>
      <c r="H34" s="140">
        <v>1032</v>
      </c>
      <c r="I34" s="115">
        <v>-19</v>
      </c>
      <c r="J34" s="116">
        <v>-1.8410852713178294</v>
      </c>
    </row>
    <row r="35" spans="1:10" s="110" customFormat="1" ht="24.95" customHeight="1" x14ac:dyDescent="0.2">
      <c r="A35" s="292" t="s">
        <v>171</v>
      </c>
      <c r="B35" s="293" t="s">
        <v>172</v>
      </c>
      <c r="C35" s="113">
        <v>39.529159900676476</v>
      </c>
      <c r="D35" s="115">
        <v>54285</v>
      </c>
      <c r="E35" s="114">
        <v>53293</v>
      </c>
      <c r="F35" s="114">
        <v>55596</v>
      </c>
      <c r="G35" s="114">
        <v>54741</v>
      </c>
      <c r="H35" s="140">
        <v>54066</v>
      </c>
      <c r="I35" s="115">
        <v>219</v>
      </c>
      <c r="J35" s="116">
        <v>0.40506048163355901</v>
      </c>
    </row>
    <row r="36" spans="1:10" s="110" customFormat="1" ht="24.95" customHeight="1" x14ac:dyDescent="0.2">
      <c r="A36" s="294" t="s">
        <v>173</v>
      </c>
      <c r="B36" s="295" t="s">
        <v>174</v>
      </c>
      <c r="C36" s="125">
        <v>59.732467286589142</v>
      </c>
      <c r="D36" s="143">
        <v>82030</v>
      </c>
      <c r="E36" s="144">
        <v>82245</v>
      </c>
      <c r="F36" s="144">
        <v>83025</v>
      </c>
      <c r="G36" s="144">
        <v>81495</v>
      </c>
      <c r="H36" s="145">
        <v>81118</v>
      </c>
      <c r="I36" s="143">
        <v>912</v>
      </c>
      <c r="J36" s="146">
        <v>1.1242880741635641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2020-09-28T08:59:54Z</dcterms:created>
  <dcterms:modified xsi:type="dcterms:W3CDTF">2020-09-28T10:34:41Z</dcterms:modified>
</cp:coreProperties>
</file>