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K44" i="24"/>
  <c r="I44" i="24"/>
  <c r="E44" i="24"/>
  <c r="C44" i="24"/>
  <c r="L44" i="24" s="1"/>
  <c r="B44" i="24"/>
  <c r="D44" i="24" s="1"/>
  <c r="M43" i="24"/>
  <c r="K43" i="24"/>
  <c r="I43" i="24"/>
  <c r="H43" i="24"/>
  <c r="G43" i="24"/>
  <c r="F43" i="24"/>
  <c r="E43" i="24"/>
  <c r="C43" i="24"/>
  <c r="L43" i="24" s="1"/>
  <c r="B43" i="24"/>
  <c r="D43" i="24" s="1"/>
  <c r="M42" i="24"/>
  <c r="K42" i="24"/>
  <c r="I42" i="24"/>
  <c r="E42" i="24"/>
  <c r="C42" i="24"/>
  <c r="L42" i="24" s="1"/>
  <c r="B42" i="24"/>
  <c r="D42" i="24" s="1"/>
  <c r="M41" i="24"/>
  <c r="K41" i="24"/>
  <c r="I41" i="24"/>
  <c r="H41" i="24"/>
  <c r="G41" i="24"/>
  <c r="F41" i="24"/>
  <c r="E41" i="24"/>
  <c r="C41" i="24"/>
  <c r="L41" i="24" s="1"/>
  <c r="B41" i="24"/>
  <c r="D41" i="24" s="1"/>
  <c r="M40" i="24"/>
  <c r="K40" i="24"/>
  <c r="I40" i="24"/>
  <c r="E40" i="24"/>
  <c r="C40" i="24"/>
  <c r="L40" i="24" s="1"/>
  <c r="B40" i="24"/>
  <c r="D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8" i="24" l="1"/>
  <c r="H8" i="24"/>
  <c r="F8" i="24"/>
  <c r="D8" i="24"/>
  <c r="K8" i="24"/>
  <c r="J22" i="24"/>
  <c r="H22" i="24"/>
  <c r="F22" i="24"/>
  <c r="D22" i="24"/>
  <c r="K22" i="24"/>
  <c r="F25" i="24"/>
  <c r="D25" i="24"/>
  <c r="J25" i="24"/>
  <c r="H25" i="24"/>
  <c r="K25" i="24"/>
  <c r="B45" i="24"/>
  <c r="B39" i="24"/>
  <c r="I20" i="24"/>
  <c r="M20" i="24"/>
  <c r="E20" i="24"/>
  <c r="L20" i="24"/>
  <c r="G20" i="24"/>
  <c r="M23" i="24"/>
  <c r="E23" i="24"/>
  <c r="L23" i="24"/>
  <c r="I23" i="24"/>
  <c r="G23" i="24"/>
  <c r="I37" i="24"/>
  <c r="G37" i="24"/>
  <c r="L37" i="24"/>
  <c r="M37" i="24"/>
  <c r="E37" i="24"/>
  <c r="F9" i="24"/>
  <c r="D9" i="24"/>
  <c r="J9" i="24"/>
  <c r="H9" i="24"/>
  <c r="K9" i="24"/>
  <c r="J16" i="24"/>
  <c r="H16" i="24"/>
  <c r="F16" i="24"/>
  <c r="D16" i="24"/>
  <c r="K16" i="24"/>
  <c r="F19" i="24"/>
  <c r="D19" i="24"/>
  <c r="J19" i="24"/>
  <c r="H19" i="24"/>
  <c r="K19" i="24"/>
  <c r="K32" i="24"/>
  <c r="J32" i="24"/>
  <c r="H32" i="24"/>
  <c r="F32" i="24"/>
  <c r="D32" i="24"/>
  <c r="F35" i="24"/>
  <c r="D35" i="24"/>
  <c r="J35" i="24"/>
  <c r="H35" i="24"/>
  <c r="K35" i="24"/>
  <c r="I8" i="24"/>
  <c r="M8" i="24"/>
  <c r="E8" i="24"/>
  <c r="L8" i="24"/>
  <c r="G8" i="24"/>
  <c r="C14" i="24"/>
  <c r="C6" i="24"/>
  <c r="M17" i="24"/>
  <c r="E17" i="24"/>
  <c r="L17" i="24"/>
  <c r="I17" i="24"/>
  <c r="G17" i="24"/>
  <c r="I30" i="24"/>
  <c r="M30" i="24"/>
  <c r="E30" i="24"/>
  <c r="L30" i="24"/>
  <c r="G30" i="24"/>
  <c r="G33" i="24"/>
  <c r="M33" i="24"/>
  <c r="E33" i="24"/>
  <c r="L33" i="24"/>
  <c r="I33" i="24"/>
  <c r="K26" i="24"/>
  <c r="J26" i="24"/>
  <c r="H26" i="24"/>
  <c r="F26" i="24"/>
  <c r="D26" i="24"/>
  <c r="F29" i="24"/>
  <c r="D29" i="24"/>
  <c r="J29" i="24"/>
  <c r="H29" i="24"/>
  <c r="K29" i="24"/>
  <c r="M7" i="24"/>
  <c r="E7" i="24"/>
  <c r="L7" i="24"/>
  <c r="I7" i="24"/>
  <c r="G7" i="24"/>
  <c r="M9" i="24"/>
  <c r="E9" i="24"/>
  <c r="L9" i="24"/>
  <c r="I9" i="24"/>
  <c r="G9" i="24"/>
  <c r="I24" i="24"/>
  <c r="M24" i="24"/>
  <c r="E24" i="24"/>
  <c r="L24" i="24"/>
  <c r="G24" i="24"/>
  <c r="G27" i="24"/>
  <c r="M27" i="24"/>
  <c r="E27" i="24"/>
  <c r="L27" i="24"/>
  <c r="I27" i="24"/>
  <c r="J20" i="24"/>
  <c r="H20" i="24"/>
  <c r="F20" i="24"/>
  <c r="D20" i="24"/>
  <c r="K20" i="24"/>
  <c r="F23" i="24"/>
  <c r="D23" i="24"/>
  <c r="J23" i="24"/>
  <c r="H23" i="24"/>
  <c r="K23" i="24"/>
  <c r="H37" i="24"/>
  <c r="F37" i="24"/>
  <c r="D37" i="24"/>
  <c r="K37" i="24"/>
  <c r="J37" i="24"/>
  <c r="I18" i="24"/>
  <c r="M18" i="24"/>
  <c r="E18" i="24"/>
  <c r="L18" i="24"/>
  <c r="G18" i="24"/>
  <c r="M21" i="24"/>
  <c r="E21" i="24"/>
  <c r="L21" i="24"/>
  <c r="I21" i="24"/>
  <c r="G21" i="24"/>
  <c r="I34" i="24"/>
  <c r="M34" i="24"/>
  <c r="E34" i="24"/>
  <c r="L34" i="24"/>
  <c r="G34" i="24"/>
  <c r="B14" i="24"/>
  <c r="B6" i="24"/>
  <c r="F17" i="24"/>
  <c r="D17" i="24"/>
  <c r="J17" i="24"/>
  <c r="H17" i="24"/>
  <c r="K17" i="24"/>
  <c r="K30" i="24"/>
  <c r="J30" i="24"/>
  <c r="H30" i="24"/>
  <c r="F30" i="24"/>
  <c r="D30" i="24"/>
  <c r="F33" i="24"/>
  <c r="D33" i="24"/>
  <c r="J33" i="24"/>
  <c r="H33" i="24"/>
  <c r="K33" i="24"/>
  <c r="M15" i="24"/>
  <c r="E15" i="24"/>
  <c r="L15" i="24"/>
  <c r="I15" i="24"/>
  <c r="G15" i="24"/>
  <c r="I28" i="24"/>
  <c r="M28" i="24"/>
  <c r="E28" i="24"/>
  <c r="L28" i="24"/>
  <c r="G28" i="24"/>
  <c r="G31" i="24"/>
  <c r="M31" i="24"/>
  <c r="E31" i="24"/>
  <c r="L31" i="24"/>
  <c r="I31" i="24"/>
  <c r="K24" i="24"/>
  <c r="J24" i="24"/>
  <c r="H24" i="24"/>
  <c r="F24" i="24"/>
  <c r="D24" i="24"/>
  <c r="F27" i="24"/>
  <c r="D27" i="24"/>
  <c r="J27" i="24"/>
  <c r="H27" i="24"/>
  <c r="K27" i="24"/>
  <c r="I22" i="24"/>
  <c r="M22" i="24"/>
  <c r="E22" i="24"/>
  <c r="L22" i="24"/>
  <c r="G22" i="24"/>
  <c r="G25" i="24"/>
  <c r="M25" i="24"/>
  <c r="E25" i="24"/>
  <c r="L25" i="24"/>
  <c r="I25" i="24"/>
  <c r="C45" i="24"/>
  <c r="C39" i="24"/>
  <c r="J18" i="24"/>
  <c r="H18" i="24"/>
  <c r="F18" i="24"/>
  <c r="D18" i="24"/>
  <c r="K18" i="24"/>
  <c r="F21" i="24"/>
  <c r="D21" i="24"/>
  <c r="J21" i="24"/>
  <c r="H21" i="24"/>
  <c r="K21" i="24"/>
  <c r="K34" i="24"/>
  <c r="J34" i="24"/>
  <c r="H34" i="24"/>
  <c r="F34" i="24"/>
  <c r="D34" i="24"/>
  <c r="D38" i="24"/>
  <c r="K38" i="24"/>
  <c r="J38" i="24"/>
  <c r="H38" i="24"/>
  <c r="F38" i="24"/>
  <c r="I16" i="24"/>
  <c r="M16" i="24"/>
  <c r="E16" i="24"/>
  <c r="L16" i="24"/>
  <c r="G16" i="24"/>
  <c r="M19" i="24"/>
  <c r="E19" i="24"/>
  <c r="L19" i="24"/>
  <c r="I19" i="24"/>
  <c r="G19" i="24"/>
  <c r="I32" i="24"/>
  <c r="M32" i="24"/>
  <c r="E32" i="24"/>
  <c r="L32" i="24"/>
  <c r="G32" i="24"/>
  <c r="G35" i="24"/>
  <c r="M35" i="24"/>
  <c r="E35" i="24"/>
  <c r="L35" i="24"/>
  <c r="I35" i="24"/>
  <c r="F7" i="24"/>
  <c r="D7" i="24"/>
  <c r="J7" i="24"/>
  <c r="H7" i="24"/>
  <c r="K7"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L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H40" i="24"/>
  <c r="H42" i="24"/>
  <c r="H44" i="24"/>
  <c r="J40" i="24"/>
  <c r="J42" i="24"/>
  <c r="J44" i="24"/>
  <c r="I14" i="24" l="1"/>
  <c r="M14" i="24"/>
  <c r="E14" i="24"/>
  <c r="L14" i="24"/>
  <c r="G14" i="24"/>
  <c r="I79" i="24"/>
  <c r="J77" i="24"/>
  <c r="J6" i="24"/>
  <c r="H6" i="24"/>
  <c r="F6" i="24"/>
  <c r="D6" i="24"/>
  <c r="K6" i="24"/>
  <c r="I45" i="24"/>
  <c r="G45" i="24"/>
  <c r="L45" i="24"/>
  <c r="M45" i="24"/>
  <c r="E45" i="24"/>
  <c r="H45" i="24"/>
  <c r="F45" i="24"/>
  <c r="D45" i="24"/>
  <c r="K45" i="24"/>
  <c r="J45" i="24"/>
  <c r="K79" i="24"/>
  <c r="J14" i="24"/>
  <c r="H14" i="24"/>
  <c r="F14" i="24"/>
  <c r="D14" i="24"/>
  <c r="K14" i="24"/>
  <c r="I6" i="24"/>
  <c r="M6" i="24"/>
  <c r="E6" i="24"/>
  <c r="L6" i="24"/>
  <c r="G6" i="24"/>
  <c r="I39" i="24"/>
  <c r="G39" i="24"/>
  <c r="L39" i="24"/>
  <c r="M39" i="24"/>
  <c r="E39" i="24"/>
  <c r="H39" i="24"/>
  <c r="F39" i="24"/>
  <c r="D39" i="24"/>
  <c r="K39" i="24"/>
  <c r="J39" i="24"/>
  <c r="J79" i="24" l="1"/>
  <c r="J78" i="24"/>
  <c r="I78" i="24"/>
  <c r="K78" i="24"/>
  <c r="I83" i="24" l="1"/>
  <c r="I82" i="24"/>
  <c r="I81" i="24"/>
</calcChain>
</file>

<file path=xl/sharedStrings.xml><?xml version="1.0" encoding="utf-8"?>
<sst xmlns="http://schemas.openxmlformats.org/spreadsheetml/2006/main" count="1664" uniqueCount="521">
  <si>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</si>
  <si>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</si>
  <si>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</si>
  <si>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</si>
  <si>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</si>
  <si>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</si>
  <si>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</si>
  <si>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</si>
  <si>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</si>
  <si>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</si>
  <si>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</si>
  <si>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</si>
  <si>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</si>
  <si>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Freising (823)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</si>
  <si>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</si>
  <si>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</si>
  <si>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</si>
  <si>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</si>
  <si>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</si>
  <si>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</si>
  <si>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</si>
  <si>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</si>
  <si>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</si>
  <si>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</si>
  <si>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</si>
  <si>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</si>
  <si>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</si>
  <si>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</si>
  <si>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</si>
  <si>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</si>
  <si>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</si>
  <si>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</si>
  <si>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</si>
  <si>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</si>
  <si>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</si>
  <si>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</si>
  <si>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</si>
  <si>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</si>
  <si>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</si>
  <si>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</si>
  <si>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</si>
  <si>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</si>
  <si>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</si>
  <si>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</si>
  <si>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</si>
  <si>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</si>
  <si>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</si>
  <si>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</si>
  <si>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</si>
  <si>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</si>
  <si>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</si>
  <si>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</si>
  <si>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</si>
  <si>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</si>
  <si>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</si>
  <si>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</si>
  <si>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</si>
  <si>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</si>
  <si>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</si>
  <si>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</si>
  <si>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</si>
  <si>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</si>
  <si>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</si>
  <si>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</si>
  <si>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</si>
  <si>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</si>
  <si>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</si>
  <si>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</si>
  <si>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</si>
  <si>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</si>
  <si>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</si>
  <si>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</si>
  <si>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</si>
  <si>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</si>
  <si>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</si>
  <si>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</si>
  <si>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</si>
  <si>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</si>
  <si>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</si>
  <si>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</si>
  <si>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</si>
  <si>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</si>
  <si>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</si>
  <si>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</si>
  <si>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</si>
  <si>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</si>
  <si>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</si>
  <si>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</si>
  <si>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</si>
  <si>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</si>
  <si>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</si>
  <si>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</si>
  <si>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Freising (823);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</si>
  <si>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</si>
  <si>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</si>
  <si>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</si>
  <si>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</si>
  <si>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</si>
  <si>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</si>
  <si>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</si>
  <si>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</si>
  <si>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</si>
  <si>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</si>
  <si>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</si>
  <si>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</si>
  <si>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</si>
  <si>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</si>
  <si>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</si>
  <si>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</si>
  <si>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</si>
  <si>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</si>
  <si>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</si>
  <si>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</si>
  <si>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</si>
  <si>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</si>
  <si>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</si>
  <si>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</si>
  <si>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</si>
  <si>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</si>
  <si>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</si>
  <si>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</si>
  <si>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</si>
  <si>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</si>
  <si>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</si>
  <si>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</si>
  <si>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</si>
  <si>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</si>
  <si>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</si>
  <si>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</si>
  <si>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</si>
  <si>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</si>
  <si>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</si>
  <si>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</si>
  <si>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</si>
  <si>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</si>
  <si>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</si>
  <si>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</si>
  <si>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</si>
  <si>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</si>
  <si>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</si>
  <si>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</si>
  <si>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</si>
  <si>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</si>
  <si>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</si>
  <si>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</si>
  <si>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</si>
  <si>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</si>
  <si>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</si>
  <si>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</si>
  <si>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</si>
  <si>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</si>
  <si>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</si>
  <si>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</si>
  <si>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</si>
  <si>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</si>
  <si>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</si>
  <si>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</si>
  <si>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</si>
  <si>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</si>
  <si>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</si>
  <si>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</si>
  <si>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</si>
  <si>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</si>
  <si>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</si>
  <si>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</si>
  <si>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</si>
  <si>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</si>
  <si>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</si>
  <si>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</si>
  <si>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</si>
  <si>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</si>
  <si>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</si>
  <si>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</si>
  <si>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</si>
  <si>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</si>
  <si>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</si>
  <si>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</si>
  <si>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</si>
  <si>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</si>
  <si>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</si>
  <si>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</si>
  <si>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</si>
  <si>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</si>
  <si>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Freising (823)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</si>
  <si>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</si>
  <si>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</si>
  <si>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</si>
  <si>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</si>
  <si>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</si>
  <si>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</si>
  <si>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</si>
  <si>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</si>
  <si>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</si>
  <si>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</si>
  <si>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</si>
  <si>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</si>
  <si>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</si>
  <si>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</si>
  <si>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</si>
  <si>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</si>
  <si>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</si>
  <si>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</si>
  <si>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</si>
  <si>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</si>
  <si>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</si>
  <si>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</si>
  <si>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</si>
  <si>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</si>
  <si>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</si>
  <si>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</si>
  <si>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</si>
  <si>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</si>
  <si>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</si>
  <si>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</si>
  <si>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</si>
  <si>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</si>
  <si>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</si>
  <si>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</si>
  <si>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</si>
  <si>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</si>
  <si>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</si>
  <si>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</si>
  <si>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</si>
  <si>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</si>
  <si>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</si>
  <si>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</si>
  <si>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</si>
  <si>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</si>
  <si>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</si>
  <si>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</si>
  <si>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</si>
  <si>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</si>
  <si>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</si>
  <si>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</si>
  <si>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</si>
  <si>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</si>
  <si>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</si>
  <si>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</si>
  <si>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</si>
  <si>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</si>
  <si>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</si>
  <si>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</si>
  <si>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</si>
  <si>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</si>
  <si>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</si>
  <si>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</si>
  <si>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</si>
  <si>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</si>
  <si>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</si>
  <si>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</si>
  <si>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</si>
  <si>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</si>
  <si>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</si>
  <si>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</si>
  <si>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</si>
  <si>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</si>
  <si>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</si>
  <si>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</si>
  <si>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</si>
  <si>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</si>
  <si>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</si>
  <si>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</si>
  <si>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</si>
  <si>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</si>
  <si>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</si>
  <si>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</si>
  <si>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</si>
  <si>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</si>
  <si>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</si>
  <si>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</si>
  <si>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</si>
  <si>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</si>
  <si>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</si>
  <si>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</si>
  <si>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</si>
  <si>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</si>
  <si>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</si>
  <si>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</si>
  <si>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</si>
  <si>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</si>
  <si>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</si>
  <si>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</si>
  <si>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</si>
  <si>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</si>
  <si>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</si>
  <si>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</si>
  <si>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</si>
  <si>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</si>
  <si>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</si>
  <si>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</si>
  <si>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</si>
  <si>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</si>
  <si>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</si>
  <si>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</si>
  <si>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</si>
  <si>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</si>
  <si>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</si>
  <si>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</si>
  <si>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</si>
  <si>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</si>
  <si>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</si>
  <si>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</si>
  <si>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</si>
  <si>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</si>
  <si>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</si>
  <si>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</si>
  <si>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</si>
  <si>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</si>
  <si>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</si>
  <si>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</si>
  <si>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</si>
  <si>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</si>
  <si>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</si>
  <si>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</si>
  <si>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</si>
  <si>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</si>
  <si>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</si>
  <si>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</si>
  <si>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</si>
  <si>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</si>
  <si>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</si>
  <si>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</si>
  <si>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</si>
  <si>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</si>
  <si>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</si>
  <si>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</si>
  <si>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</si>
  <si>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Freising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</si>
  <si>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</si>
  <si>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</si>
  <si>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</si>
  <si>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</si>
  <si>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</si>
  <si>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</si>
  <si>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</si>
  <si>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</si>
  <si>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</si>
  <si>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</si>
  <si>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</si>
  <si>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</si>
  <si>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</si>
  <si>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</si>
  <si>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</si>
  <si>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</si>
  <si>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</si>
  <si>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</si>
  <si>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</si>
  <si>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</si>
  <si>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</si>
  <si>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</si>
  <si>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</si>
  <si>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</si>
  <si>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</si>
  <si>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</si>
  <si>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</si>
  <si>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</si>
  <si>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</si>
  <si>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</si>
  <si>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</si>
  <si>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</si>
  <si>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</si>
  <si>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</si>
  <si>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</si>
  <si>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</si>
  <si>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</si>
  <si>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</si>
  <si>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</si>
  <si>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</si>
  <si>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</si>
  <si>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</si>
  <si>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</si>
  <si>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</si>
  <si>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</si>
  <si>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</si>
  <si>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Freising (823);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</si>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</sst>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{C167B6E0-7666-4019-842A-62382B04B55B}</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5B2F-44FC-A5CA-A7841A8586B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{55A71CC5-A880-4DCE-BF49-9FCB6328C884}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B2F-44FC-A5CA-A7841A8586B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{226344D6-C5F2-4A26-A315-B5B1AD3D094E}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B2F-44FC-A5CA-A7841A8586B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{AF965C8D-B2AE-4D39-9DBA-4DB1E7353D7E}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B2F-44FC-A5CA-A7841A8586B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1.5064075757153346</c:v>
                </c:pt>
                <c:pt idx="1">
                  <c:v>1.0013227114154917</c:v>
                </c:pt>
                <c:pt idx="2">
                  <c:v>1.1186464311118853</c:v>
                </c:pt>
                <c:pt idx="3">
                  <c:v>1.0875687030768</c:v>
                </c:pt>
              </c:numCache>
            </c:numRef>
          </c:val>
          <c:extLst>
            <c:ext xmlns:c16="http://schemas.microsoft.com/office/drawing/2014/chart" uri="{C3380CC4-5D6E-409C-BE32-E72D297353CC}">
              <c16:uniqueId val="{00000004-5B2F-44FC-A5CA-A7841A8586B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{4145C86F-F322-435F-9DDF-50B1B9413102}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B2F-44FC-A5CA-A7841A8586B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{58483DB9-4487-466F-A4A9-52F39F421FDA}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B2F-44FC-A5CA-A7841A8586B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{0A5141C7-A281-4922-B41F-2E3423770EA5}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B2F-44FC-A5CA-A7841A8586B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{FC2669F1-84A4-4F00-B42C-9B86B059D1E8}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B2F-44FC-A5CA-A7841A8586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B2F-44FC-A5CA-A7841A8586B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B2F-44FC-A5CA-A7841A8586B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{D13EE930-0F3C-4724-9FFC-9CAAFC0106DA}</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0DFA-4718-AC57-86F086176779}"/>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{062FCF47-155B-4FAC-B8BB-AFF3C778E1A1}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DFA-4718-AC57-86F08617677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{C4FA4FD0-EE95-493A-A9FB-14FF310A7BC3}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DFA-4718-AC57-86F08617677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{D7590683-1EF0-4E5B-BA7D-55F499182FC7}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DFA-4718-AC57-86F0861767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-1.8356805141924519</c:v>
                </c:pt>
                <c:pt idx="1">
                  <c:v>-1.8915068707011207</c:v>
                </c:pt>
                <c:pt idx="2">
                  <c:v>-2.7637010795899166</c:v>
                </c:pt>
                <c:pt idx="3">
                  <c:v>-2.8655893304673015</c:v>
                </c:pt>
              </c:numCache>
            </c:numRef>
          </c:val>
          <c:extLst>
            <c:ext xmlns:c16="http://schemas.microsoft.com/office/drawing/2014/chart" uri="{C3380CC4-5D6E-409C-BE32-E72D297353CC}">
              <c16:uniqueId val="{00000004-0DFA-4718-AC57-86F08617677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{80096191-3691-497C-99DD-A82C7C55442F}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DFA-4718-AC57-86F08617677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{C9B3AEC7-5E64-4FAD-9DF8-AC079A5F11DA}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DFA-4718-AC57-86F08617677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{FEA8CAA2-9826-4AAC-9418-6E8ABB857BB6}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DFA-4718-AC57-86F08617677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{956E7435-0450-4F58-AA9B-A621DA7B76C1}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DFA-4718-AC57-86F0861767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DFA-4718-AC57-86F08617677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DFA-4718-AC57-86F08617677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{CAC649CA-BF5C-437F-8D15-91743A30F7A6}</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73AA-4C6A-A6B5-7D422611E0F8}"/>
                </c:ext>
              </c:extLst>
            </c:dLbl>
            <c:dLbl>
              <c:idx val="1"/>
              <c:tx>
                <c:strRef>
                  <c:f>Daten_Diagramme!$D$15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{A9417FF1-D79C-4710-B59D-9C457B522BB7}</c15:txfldGUID>
                      <c15:f>Daten_Diagramme!$D$15</c15:f>
                      <c15:dlblFieldTableCache>
                        <c:ptCount val="1"/>
                        <c:pt idx="0">
                          <c:v>7.7</c:v>
                        </c:pt>
                      </c15:dlblFieldTableCache>
                    </c15:dlblFTEntry>
                  </c15:dlblFieldTable>
                  <c15:showDataLabelsRange val="0"/>
                </c:ext>
                <c:ext xmlns:c16="http://schemas.microsoft.com/office/drawing/2014/chart" uri="{C3380CC4-5D6E-409C-BE32-E72D297353CC}">
                  <c16:uniqueId val="{00000001-73AA-4C6A-A6B5-7D422611E0F8}"/>
                </c:ext>
              </c:extLst>
            </c:dLbl>
            <c:dLbl>
              <c:idx val="2"/>
              <c:tx>
                <c:strRef>
                  <c:f>Daten_Diagramme!$D$16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{46C08828-6C11-4B34-82DC-A880794A8740}</c15:txfldGUID>
                      <c15:f>Daten_Diagramme!$D$16</c15:f>
                      <c15:dlblFieldTableCache>
                        <c:ptCount val="1"/>
                        <c:pt idx="0">
                          <c:v>7.7</c:v>
                        </c:pt>
                      </c15:dlblFieldTableCache>
                    </c15:dlblFTEntry>
                  </c15:dlblFieldTable>
                  <c15:showDataLabelsRange val="0"/>
                </c:ext>
                <c:ext xmlns:c16="http://schemas.microsoft.com/office/drawing/2014/chart" uri="{C3380CC4-5D6E-409C-BE32-E72D297353CC}">
                  <c16:uniqueId val="{00000002-73AA-4C6A-A6B5-7D422611E0F8}"/>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{61A3921F-DD5B-4375-8343-CD098FEC805B}</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73AA-4C6A-A6B5-7D422611E0F8}"/>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{E1A29EEA-6B08-4C36-830A-7DFD3E269158}</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73AA-4C6A-A6B5-7D422611E0F8}"/>
                </c:ext>
              </c:extLst>
            </c:dLbl>
            <c:dLbl>
              <c:idx val="5"/>
              <c:tx>
                <c:strRef>
                  <c:f>Daten_Diagramme!$D$19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{3CB74503-4B30-4744-872A-AF91EEF08BA0}</c15:txfldGUID>
                      <c15:f>Daten_Diagramme!$D$19</c15:f>
                      <c15:dlblFieldTableCache>
                        <c:ptCount val="1"/>
                        <c:pt idx="0">
                          <c:v>-3.6</c:v>
                        </c:pt>
                      </c15:dlblFieldTableCache>
                    </c15:dlblFTEntry>
                  </c15:dlblFieldTable>
                  <c15:showDataLabelsRange val="0"/>
                </c:ext>
                <c:ext xmlns:c16="http://schemas.microsoft.com/office/drawing/2014/chart" uri="{C3380CC4-5D6E-409C-BE32-E72D297353CC}">
                  <c16:uniqueId val="{00000005-73AA-4C6A-A6B5-7D422611E0F8}"/>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{0FD9A4F1-BD50-4CDA-9594-E44C4FCECBBC}</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73AA-4C6A-A6B5-7D422611E0F8}"/>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{35D509A5-0EA0-4715-B758-87A2375545D2}</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73AA-4C6A-A6B5-7D422611E0F8}"/>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{FAC87867-E741-43C9-A27C-5BE6E98E3F42}</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73AA-4C6A-A6B5-7D422611E0F8}"/>
                </c:ext>
              </c:extLst>
            </c:dLbl>
            <c:dLbl>
              <c:idx val="9"/>
              <c:tx>
                <c:strRef>
                  <c:f>Daten_Diagramme!$D$23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{6E2B49A9-DCD0-4DD5-9C08-AB2C0D17A519}</c15:txfldGUID>
                      <c15:f>Daten_Diagramme!$D$23</c15:f>
                      <c15:dlblFieldTableCache>
                        <c:ptCount val="1"/>
                        <c:pt idx="0">
                          <c:v>5.3</c:v>
                        </c:pt>
                      </c15:dlblFieldTableCache>
                    </c15:dlblFTEntry>
                  </c15:dlblFieldTable>
                  <c15:showDataLabelsRange val="0"/>
                </c:ext>
                <c:ext xmlns:c16="http://schemas.microsoft.com/office/drawing/2014/chart" uri="{C3380CC4-5D6E-409C-BE32-E72D297353CC}">
                  <c16:uniqueId val="{00000009-73AA-4C6A-A6B5-7D422611E0F8}"/>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{DFC15A84-0E5A-4CCD-A248-93A28C3CC7CC}</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73AA-4C6A-A6B5-7D422611E0F8}"/>
                </c:ext>
              </c:extLst>
            </c:dLbl>
            <c:dLbl>
              <c:idx val="11"/>
              <c:tx>
                <c:strRef>
                  <c:f>Daten_Diagramme!$D$25</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{3273C3CD-D712-4E90-9E4A-548C66AAE2C9}</c15:txfldGUID>
                      <c15:f>Daten_Diagramme!$D$25</c15:f>
                      <c15:dlblFieldTableCache>
                        <c:ptCount val="1"/>
                        <c:pt idx="0">
                          <c:v>-14.4</c:v>
                        </c:pt>
                      </c15:dlblFieldTableCache>
                    </c15:dlblFTEntry>
                  </c15:dlblFieldTable>
                  <c15:showDataLabelsRange val="0"/>
                </c:ext>
                <c:ext xmlns:c16="http://schemas.microsoft.com/office/drawing/2014/chart" uri="{C3380CC4-5D6E-409C-BE32-E72D297353CC}">
                  <c16:uniqueId val="{0000000B-73AA-4C6A-A6B5-7D422611E0F8}"/>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{CAADF90A-9B85-418B-825D-8ED0545B06FB}</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73AA-4C6A-A6B5-7D422611E0F8}"/>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{4673EE54-1F70-484D-8A63-67930ACFF48B}</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73AA-4C6A-A6B5-7D422611E0F8}"/>
                </c:ext>
              </c:extLst>
            </c:dLbl>
            <c:dLbl>
              <c:idx val="14"/>
              <c:tx>
                <c:strRef>
                  <c:f>Daten_Diagramme!$D$28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{B436ABF7-5B51-4628-B595-CE807C1D34B7}</c15:txfldGUID>
                      <c15:f>Daten_Diagramme!$D$28</c15:f>
                      <c15:dlblFieldTableCache>
                        <c:ptCount val="1"/>
                        <c:pt idx="0">
                          <c:v>3.9</c:v>
                        </c:pt>
                      </c15:dlblFieldTableCache>
                    </c15:dlblFTEntry>
                  </c15:dlblFieldTable>
                  <c15:showDataLabelsRange val="0"/>
                </c:ext>
                <c:ext xmlns:c16="http://schemas.microsoft.com/office/drawing/2014/chart" uri="{C3380CC4-5D6E-409C-BE32-E72D297353CC}">
                  <c16:uniqueId val="{0000000E-73AA-4C6A-A6B5-7D422611E0F8}"/>
                </c:ext>
              </c:extLst>
            </c:dLbl>
            <c:dLbl>
              <c:idx val="15"/>
              <c:tx>
                <c:strRef>
                  <c:f>Daten_Diagramme!$D$29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{37EF0668-E67E-4F57-BF94-83B04D675B2B}</c15:txfldGUID>
                      <c15:f>Daten_Diagramme!$D$29</c15:f>
                      <c15:dlblFieldTableCache>
                        <c:ptCount val="1"/>
                        <c:pt idx="0">
                          <c:v>-12.5</c:v>
                        </c:pt>
                      </c15:dlblFieldTableCache>
                    </c15:dlblFTEntry>
                  </c15:dlblFieldTable>
                  <c15:showDataLabelsRange val="0"/>
                </c:ext>
                <c:ext xmlns:c16="http://schemas.microsoft.com/office/drawing/2014/chart" uri="{C3380CC4-5D6E-409C-BE32-E72D297353CC}">
                  <c16:uniqueId val="{0000000F-73AA-4C6A-A6B5-7D422611E0F8}"/>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{AE6DADA5-E830-47C1-A447-E53C1DF6638B}</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73AA-4C6A-A6B5-7D422611E0F8}"/>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{C75BB149-DB78-4E99-8902-2C6CA505F584}</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73AA-4C6A-A6B5-7D422611E0F8}"/>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{811C7BB9-0130-460A-9CC0-581AF7B40CD5}</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73AA-4C6A-A6B5-7D422611E0F8}"/>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{4F07C405-BC08-49E4-ACDF-569D6AE63D0F}</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73AA-4C6A-A6B5-7D422611E0F8}"/>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{529FF370-F2FD-4EB3-8BDE-FB5FE589E74E}</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73AA-4C6A-A6B5-7D422611E0F8}"/>
                </c:ext>
              </c:extLst>
            </c:dLbl>
            <c:dLbl>
              <c:idx val="21"/>
              <c:tx>
                <c:strRef>
                  <c:f>Daten_Diagramme!$D$35</c:f>
                  <c:strCache>
                    <c:ptCount val="1"/>
                    <c:pt idx="0">
                      <c:v>-40.0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{72E139F6-53D0-4BEC-A8D5-80C5EE7B8E6E}</c15:txfldGUID>
                      <c15:f>Daten_Diagramme!$D$35</c15:f>
                      <c15:dlblFieldTableCache>
                        <c:ptCount val="1"/>
                        <c:pt idx="0">
                          <c:v>-40.0</c:v>
                        </c:pt>
                      </c15:dlblFieldTableCache>
                    </c15:dlblFTEntry>
                  </c15:dlblFieldTable>
                  <c15:showDataLabelsRange val="0"/>
                </c:ext>
                <c:ext xmlns:c16="http://schemas.microsoft.com/office/drawing/2014/chart" uri="{C3380CC4-5D6E-409C-BE32-E72D297353CC}">
                  <c16:uniqueId val="{00000015-73AA-4C6A-A6B5-7D422611E0F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{F30FD38C-35FA-419D-9163-29B69945C10F}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3AA-4C6A-A6B5-7D422611E0F8}"/>
                </c:ext>
              </c:extLst>
            </c:dLbl>
            <c:dLbl>
              <c:idx val="23"/>
              <c:tx>
                <c:strRef>
                  <c:f>Daten_Diagramme!$D$37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{2A887DD6-4714-4B41-9593-D5BDFE5688BB}</c15:txfldGUID>
                      <c15:f>Daten_Diagramme!$D$37</c15:f>
                      <c15:dlblFieldTableCache>
                        <c:ptCount val="1"/>
                        <c:pt idx="0">
                          <c:v>7.7</c:v>
                        </c:pt>
                      </c15:dlblFieldTableCache>
                    </c15:dlblFTEntry>
                  </c15:dlblFieldTable>
                  <c15:showDataLabelsRange val="0"/>
                </c:ext>
                <c:ext xmlns:c16="http://schemas.microsoft.com/office/drawing/2014/chart" uri="{C3380CC4-5D6E-409C-BE32-E72D297353CC}">
                  <c16:uniqueId val="{00000017-73AA-4C6A-A6B5-7D422611E0F8}"/>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{AE12A8C0-D70D-48E3-82DF-01A1E398A107}</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73AA-4C6A-A6B5-7D422611E0F8}"/>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{26C8A304-83A3-466E-92CC-001E562FC5B7}</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73AA-4C6A-A6B5-7D422611E0F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{1ED15C4D-5EAC-4692-A9A9-E6F92CCA8D2A}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3AA-4C6A-A6B5-7D422611E0F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{47350707-A81F-47FD-94EC-F24565544D41}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3AA-4C6A-A6B5-7D422611E0F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{0275A986-4966-4C94-9AA2-2BD2720BF2DD}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3AA-4C6A-A6B5-7D422611E0F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{9334C1EB-2494-4A35-AC98-3D3AD92F5CE8}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3AA-4C6A-A6B5-7D422611E0F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{F3FB8B9A-C073-4879-AC94-0E451C289008}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3AA-4C6A-A6B5-7D422611E0F8}"/>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{D8F78865-5B01-4D31-9AAC-C0EC51A5BB5F}</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73AA-4C6A-A6B5-7D422611E0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1.5064075757153346</c:v>
                </c:pt>
                <c:pt idx="1">
                  <c:v>7.7012835472578764</c:v>
                </c:pt>
                <c:pt idx="2">
                  <c:v>7.7143882310728378</c:v>
                </c:pt>
                <c:pt idx="3">
                  <c:v>-2.0244664583471845</c:v>
                </c:pt>
                <c:pt idx="4">
                  <c:v>1.8712470325373551</c:v>
                </c:pt>
                <c:pt idx="5">
                  <c:v>-3.5593394194276335</c:v>
                </c:pt>
                <c:pt idx="6">
                  <c:v>-1.4314928425357873</c:v>
                </c:pt>
                <c:pt idx="7">
                  <c:v>4.2735042735042734</c:v>
                </c:pt>
                <c:pt idx="8">
                  <c:v>1.0342563204552917</c:v>
                </c:pt>
                <c:pt idx="9">
                  <c:v>5.3370712226600725</c:v>
                </c:pt>
                <c:pt idx="10">
                  <c:v>-2.4218270999386879</c:v>
                </c:pt>
                <c:pt idx="11">
                  <c:v>-14.353750496097367</c:v>
                </c:pt>
                <c:pt idx="12">
                  <c:v>2.5073129962390306</c:v>
                </c:pt>
                <c:pt idx="13">
                  <c:v>2.9254060873679228</c:v>
                </c:pt>
                <c:pt idx="14">
                  <c:v>3.8696904247660187</c:v>
                </c:pt>
                <c:pt idx="15">
                  <c:v>-12.475149105367793</c:v>
                </c:pt>
                <c:pt idx="16">
                  <c:v>3.4358047016274864</c:v>
                </c:pt>
                <c:pt idx="17">
                  <c:v>3.4349565457304454</c:v>
                </c:pt>
                <c:pt idx="18">
                  <c:v>3.7001733102253032</c:v>
                </c:pt>
                <c:pt idx="19">
                  <c:v>2.0791583166332663</c:v>
                </c:pt>
                <c:pt idx="20">
                  <c:v>-1.1603812681309573</c:v>
                </c:pt>
                <c:pt idx="21">
                  <c:v>-40</c:v>
                </c:pt>
                <c:pt idx="23">
                  <c:v>7.7012835472578764</c:v>
                </c:pt>
                <c:pt idx="24">
                  <c:v>0.38089466963879931</c:v>
                </c:pt>
                <c:pt idx="25">
                  <c:v>1.7550571469561476</c:v>
                </c:pt>
              </c:numCache>
            </c:numRef>
          </c:val>
          <c:extLst>
            <c:ext xmlns:c16="http://schemas.microsoft.com/office/drawing/2014/chart" uri="{C3380CC4-5D6E-409C-BE32-E72D297353CC}">
              <c16:uniqueId val="{00000020-73AA-4C6A-A6B5-7D422611E0F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{BC973E76-33C4-4307-8D17-A8F7D6B85283}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3AA-4C6A-A6B5-7D422611E0F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{A641E16E-2847-4DD5-98D4-6EC75B50A30A}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3AA-4C6A-A6B5-7D422611E0F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{54BEC342-C219-402B-9886-EA5ABD97CBD7}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3AA-4C6A-A6B5-7D422611E0F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{1D2136A9-7BC5-4C3B-9B54-DF9B7165A558}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3AA-4C6A-A6B5-7D422611E0F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{9B8E07A6-EA21-41A7-AFA0-FE948EF08D58}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3AA-4C6A-A6B5-7D422611E0F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{32E46DF6-7F1B-4067-946C-2E7560A26A6C}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3AA-4C6A-A6B5-7D422611E0F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{EF725C9C-FF34-495A-9CD4-E1E802E45632}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3AA-4C6A-A6B5-7D422611E0F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{C141C6A8-3562-4F97-87EF-AADB99DF5373}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3AA-4C6A-A6B5-7D422611E0F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{EF5CABCB-1FB3-46B1-82F0-45255E3D2CCC}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3AA-4C6A-A6B5-7D422611E0F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{54B4871B-93D9-4D44-8ACB-75A1C584540E}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3AA-4C6A-A6B5-7D422611E0F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{7A6E6FF8-C172-477D-BDBF-1F0197BE510F}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3AA-4C6A-A6B5-7D422611E0F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{DD6D9F68-8DF5-40EB-A531-9DA80796321F}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3AA-4C6A-A6B5-7D422611E0F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{2CC016C3-9CF1-4BB5-848E-86E6AA70F257}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3AA-4C6A-A6B5-7D422611E0F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{1BBC627B-C9B2-41C6-9B53-71302E91128A}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3AA-4C6A-A6B5-7D422611E0F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{3F9F335B-3D53-4325-A6D4-728EFE68586D}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3AA-4C6A-A6B5-7D422611E0F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{4159E99A-C0B7-4B8F-923B-B19E6C3A7193}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3AA-4C6A-A6B5-7D422611E0F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{C0C07BBC-DFB3-4D00-A91A-0CCE523FBB72}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3AA-4C6A-A6B5-7D422611E0F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{FE73D8EA-1550-43D2-8B18-B9FF1FEC9490}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3AA-4C6A-A6B5-7D422611E0F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{82D44691-79B5-4BB7-B684-8A192FAE2A34}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3AA-4C6A-A6B5-7D422611E0F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{ED4512A9-20FC-4EF3-9167-56DD7F5E3388}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3AA-4C6A-A6B5-7D422611E0F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{E06586A0-6712-41DF-BEBE-7726551392F0}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3AA-4C6A-A6B5-7D422611E0F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{6917C926-17F9-4666-908F-FDC1BBB81786}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3AA-4C6A-A6B5-7D422611E0F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{0CD932D3-ABC0-4699-AD5B-3686E06CE5FC}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3AA-4C6A-A6B5-7D422611E0F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{3D8A6F79-1C7C-425A-979C-7C3C4CF46E39}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3AA-4C6A-A6B5-7D422611E0F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{8B84FFCC-2F17-4254-BE28-311AAFCB685F}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3AA-4C6A-A6B5-7D422611E0F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{BC8AB721-6516-4B2A-9090-E609B3D132E9}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3AA-4C6A-A6B5-7D422611E0F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{1215A29F-8074-42FE-9A46-B6390722F052}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3AA-4C6A-A6B5-7D422611E0F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{AD3F3C22-E23D-4A42-A55F-5A996DCA91F0}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3AA-4C6A-A6B5-7D422611E0F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{4C8B34CC-A8E8-4C6C-939D-2CE3FA467F3E}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3AA-4C6A-A6B5-7D422611E0F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{4CA64FE9-D0B3-4003-9C9A-0647B1125D02}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3AA-4C6A-A6B5-7D422611E0F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{D3A498EC-361B-45AB-800E-F4C9A4986816}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3AA-4C6A-A6B5-7D422611E0F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{C7464959-431D-40D4-A45B-5A73663F7A25}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3AA-4C6A-A6B5-7D422611E0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3AA-4C6A-A6B5-7D422611E0F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3AA-4C6A-A6B5-7D422611E0F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{C3AFDE2D-C56A-4825-B7C6-7B93777B6FA7}</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BF56-4157-9D1C-FB490BFB62A6}"/>
                </c:ext>
              </c:extLst>
            </c:dLbl>
            <c:dLbl>
              <c:idx val="1"/>
              <c:tx>
                <c:strRef>
                  <c:f>Daten_Diagramme!$E$15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{41F67E31-A839-485E-AB55-8C662D3E90C1}</c15:txfldGUID>
                      <c15:f>Daten_Diagramme!$E$15</c15:f>
                      <c15:dlblFieldTableCache>
                        <c:ptCount val="1"/>
                        <c:pt idx="0">
                          <c:v>8.0</c:v>
                        </c:pt>
                      </c15:dlblFieldTableCache>
                    </c15:dlblFTEntry>
                  </c15:dlblFieldTable>
                  <c15:showDataLabelsRange val="0"/>
                </c:ext>
                <c:ext xmlns:c16="http://schemas.microsoft.com/office/drawing/2014/chart" uri="{C3380CC4-5D6E-409C-BE32-E72D297353CC}">
                  <c16:uniqueId val="{00000001-BF56-4157-9D1C-FB490BFB62A6}"/>
                </c:ext>
              </c:extLst>
            </c:dLbl>
            <c:dLbl>
              <c:idx val="2"/>
              <c:tx>
                <c:strRef>
                  <c:f>Daten_Diagramme!$E$16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{FC49C331-7213-442F-B605-0EEF9995E57C}</c15:txfldGUID>
                      <c15:f>Daten_Diagramme!$E$16</c15:f>
                      <c15:dlblFieldTableCache>
                        <c:ptCount val="1"/>
                        <c:pt idx="0">
                          <c:v>6.1</c:v>
                        </c:pt>
                      </c15:dlblFieldTableCache>
                    </c15:dlblFTEntry>
                  </c15:dlblFieldTable>
                  <c15:showDataLabelsRange val="0"/>
                </c:ext>
                <c:ext xmlns:c16="http://schemas.microsoft.com/office/drawing/2014/chart" uri="{C3380CC4-5D6E-409C-BE32-E72D297353CC}">
                  <c16:uniqueId val="{00000002-BF56-4157-9D1C-FB490BFB62A6}"/>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{9B62F6AE-9E92-491F-956A-E65084FDF38B}</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BF56-4157-9D1C-FB490BFB62A6}"/>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{6EE19996-36DF-46E4-9E29-94756E5401F6}</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BF56-4157-9D1C-FB490BFB62A6}"/>
                </c:ext>
              </c:extLst>
            </c:dLbl>
            <c:dLbl>
              <c:idx val="5"/>
              <c:tx>
                <c:strRef>
                  <c:f>Daten_Diagramme!$E$19</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{A9D690AD-E561-48C8-9FB0-2F5E49DFAA5D}</c15:txfldGUID>
                      <c15:f>Daten_Diagramme!$E$19</c15:f>
                      <c15:dlblFieldTableCache>
                        <c:ptCount val="1"/>
                        <c:pt idx="0">
                          <c:v>-7.7</c:v>
                        </c:pt>
                      </c15:dlblFieldTableCache>
                    </c15:dlblFTEntry>
                  </c15:dlblFieldTable>
                  <c15:showDataLabelsRange val="0"/>
                </c:ext>
                <c:ext xmlns:c16="http://schemas.microsoft.com/office/drawing/2014/chart" uri="{C3380CC4-5D6E-409C-BE32-E72D297353CC}">
                  <c16:uniqueId val="{00000005-BF56-4157-9D1C-FB490BFB62A6}"/>
                </c:ext>
              </c:extLst>
            </c:dLbl>
            <c:dLbl>
              <c:idx val="6"/>
              <c:tx>
                <c:strRef>
                  <c:f>Daten_Diagramme!$E$20</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{5754E983-4450-4048-9CAB-72D1EF220D09}</c15:txfldGUID>
                      <c15:f>Daten_Diagramme!$E$20</c15:f>
                      <c15:dlblFieldTableCache>
                        <c:ptCount val="1"/>
                        <c:pt idx="0">
                          <c:v>-17.1</c:v>
                        </c:pt>
                      </c15:dlblFieldTableCache>
                    </c15:dlblFTEntry>
                  </c15:dlblFieldTable>
                  <c15:showDataLabelsRange val="0"/>
                </c:ext>
                <c:ext xmlns:c16="http://schemas.microsoft.com/office/drawing/2014/chart" uri="{C3380CC4-5D6E-409C-BE32-E72D297353CC}">
                  <c16:uniqueId val="{00000006-BF56-4157-9D1C-FB490BFB62A6}"/>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{22A0DCBA-A13C-4901-BAFF-7028126C00ED}</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BF56-4157-9D1C-FB490BFB62A6}"/>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{5DEFBCC4-210E-449C-BA09-E0841044B673}</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BF56-4157-9D1C-FB490BFB62A6}"/>
                </c:ext>
              </c:extLst>
            </c:dLbl>
            <c:dLbl>
              <c:idx val="9"/>
              <c:tx>
                <c:strRef>
                  <c:f>Daten_Diagramme!$E$23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{565EEB83-4227-4B1C-BC68-3E4A4A721791}</c15:txfldGUID>
                      <c15:f>Daten_Diagramme!$E$23</c15:f>
                      <c15:dlblFieldTableCache>
                        <c:ptCount val="1"/>
                        <c:pt idx="0">
                          <c:v>2.4</c:v>
                        </c:pt>
                      </c15:dlblFieldTableCache>
                    </c15:dlblFTEntry>
                  </c15:dlblFieldTable>
                  <c15:showDataLabelsRange val="0"/>
                </c:ext>
                <c:ext xmlns:c16="http://schemas.microsoft.com/office/drawing/2014/chart" uri="{C3380CC4-5D6E-409C-BE32-E72D297353CC}">
                  <c16:uniqueId val="{00000009-BF56-4157-9D1C-FB490BFB62A6}"/>
                </c:ext>
              </c:extLst>
            </c:dLbl>
            <c:dLbl>
              <c:idx val="10"/>
              <c:tx>
                <c:strRef>
                  <c:f>Daten_Diagramme!$E$24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{1CF85997-8D45-4831-9B82-08E22964DC16}</c15:txfldGUID>
                      <c15:f>Daten_Diagramme!$E$24</c15:f>
                      <c15:dlblFieldTableCache>
                        <c:ptCount val="1"/>
                        <c:pt idx="0">
                          <c:v>-5.9</c:v>
                        </c:pt>
                      </c15:dlblFieldTableCache>
                    </c15:dlblFTEntry>
                  </c15:dlblFieldTable>
                  <c15:showDataLabelsRange val="0"/>
                </c:ext>
                <c:ext xmlns:c16="http://schemas.microsoft.com/office/drawing/2014/chart" uri="{C3380CC4-5D6E-409C-BE32-E72D297353CC}">
                  <c16:uniqueId val="{0000000A-BF56-4157-9D1C-FB490BFB62A6}"/>
                </c:ext>
              </c:extLst>
            </c:dLbl>
            <c:dLbl>
              <c:idx val="11"/>
              <c:tx>
                <c:strRef>
                  <c:f>Daten_Diagramme!$E$25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{904047E8-F276-4C28-B103-ADC311F095D8}</c15:txfldGUID>
                      <c15:f>Daten_Diagramme!$E$25</c15:f>
                      <c15:dlblFieldTableCache>
                        <c:ptCount val="1"/>
                        <c:pt idx="0">
                          <c:v>-1.8</c:v>
                        </c:pt>
                      </c15:dlblFieldTableCache>
                    </c15:dlblFTEntry>
                  </c15:dlblFieldTable>
                  <c15:showDataLabelsRange val="0"/>
                </c:ext>
                <c:ext xmlns:c16="http://schemas.microsoft.com/office/drawing/2014/chart" uri="{C3380CC4-5D6E-409C-BE32-E72D297353CC}">
                  <c16:uniqueId val="{0000000B-BF56-4157-9D1C-FB490BFB62A6}"/>
                </c:ext>
              </c:extLst>
            </c:dLbl>
            <c:dLbl>
              <c:idx val="12"/>
              <c:tx>
                <c:strRef>
                  <c:f>Daten_Diagramme!$E$26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{5705384A-7788-44D7-AA2D-F8AF74F2E809}</c15:txfldGUID>
                      <c15:f>Daten_Diagramme!$E$26</c15:f>
                      <c15:dlblFieldTableCache>
                        <c:ptCount val="1"/>
                        <c:pt idx="0">
                          <c:v>-9.3</c:v>
                        </c:pt>
                      </c15:dlblFieldTableCache>
                    </c15:dlblFTEntry>
                  </c15:dlblFieldTable>
                  <c15:showDataLabelsRange val="0"/>
                </c:ext>
                <c:ext xmlns:c16="http://schemas.microsoft.com/office/drawing/2014/chart" uri="{C3380CC4-5D6E-409C-BE32-E72D297353CC}">
                  <c16:uniqueId val="{0000000C-BF56-4157-9D1C-FB490BFB62A6}"/>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{9CBE860E-F59D-485A-9EE6-A250236C7684}</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BF56-4157-9D1C-FB490BFB62A6}"/>
                </c:ext>
              </c:extLst>
            </c:dLbl>
            <c:dLbl>
              <c:idx val="14"/>
              <c:tx>
                <c:strRef>
                  <c:f>Daten_Diagramme!$E$28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{C99D17F5-1C7A-4419-9405-C3A868663A31}</c15:txfldGUID>
                      <c15:f>Daten_Diagramme!$E$28</c15:f>
                      <c15:dlblFieldTableCache>
                        <c:ptCount val="1"/>
                        <c:pt idx="0">
                          <c:v>-4.7</c:v>
                        </c:pt>
                      </c15:dlblFieldTableCache>
                    </c15:dlblFTEntry>
                  </c15:dlblFieldTable>
                  <c15:showDataLabelsRange val="0"/>
                </c:ext>
                <c:ext xmlns:c16="http://schemas.microsoft.com/office/drawing/2014/chart" uri="{C3380CC4-5D6E-409C-BE32-E72D297353CC}">
                  <c16:uniqueId val="{0000000E-BF56-4157-9D1C-FB490BFB62A6}"/>
                </c:ext>
              </c:extLst>
            </c:dLbl>
            <c:dLbl>
              <c:idx val="15"/>
              <c:tx>
                <c:strRef>
                  <c:f>Daten_Diagramme!$E$29</c:f>
                  <c:strCache>
                    <c:ptCount val="1"/>
                    <c:pt idx="0">
                      <c:v>-35.3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{93A51A81-DE32-467D-9D41-F2250CDC04DC}</c15:txfldGUID>
                      <c15:f>Daten_Diagramme!$E$29</c15:f>
                      <c15:dlblFieldTableCache>
                        <c:ptCount val="1"/>
                        <c:pt idx="0">
                          <c:v>-35.3</c:v>
                        </c:pt>
                      </c15:dlblFieldTableCache>
                    </c15:dlblFTEntry>
                  </c15:dlblFieldTable>
                  <c15:showDataLabelsRange val="0"/>
                </c:ext>
                <c:ext xmlns:c16="http://schemas.microsoft.com/office/drawing/2014/chart" uri="{C3380CC4-5D6E-409C-BE32-E72D297353CC}">
                  <c16:uniqueId val="{0000000F-BF56-4157-9D1C-FB490BFB62A6}"/>
                </c:ext>
              </c:extLst>
            </c:dLbl>
            <c:dLbl>
              <c:idx val="16"/>
              <c:tx>
                <c:strRef>
                  <c:f>Daten_Diagramme!$E$30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{C79324C1-6C4B-43A6-9E0E-12BDFA6772D8}</c15:txfldGUID>
                      <c15:f>Daten_Diagramme!$E$30</c15:f>
                      <c15:dlblFieldTableCache>
                        <c:ptCount val="1"/>
                        <c:pt idx="0">
                          <c:v>8.0</c:v>
                        </c:pt>
                      </c15:dlblFieldTableCache>
                    </c15:dlblFTEntry>
                  </c15:dlblFieldTable>
                  <c15:showDataLabelsRange val="0"/>
                </c:ext>
                <c:ext xmlns:c16="http://schemas.microsoft.com/office/drawing/2014/chart" uri="{C3380CC4-5D6E-409C-BE32-E72D297353CC}">
                  <c16:uniqueId val="{00000010-BF56-4157-9D1C-FB490BFB62A6}"/>
                </c:ext>
              </c:extLst>
            </c:dLbl>
            <c:dLbl>
              <c:idx val="17"/>
              <c:tx>
                <c:strRef>
                  <c:f>Daten_Diagramme!$E$31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{AF1093AB-71E7-44A4-8A21-7B851C7A22BD}</c15:txfldGUID>
                      <c15:f>Daten_Diagramme!$E$31</c15:f>
                      <c15:dlblFieldTableCache>
                        <c:ptCount val="1"/>
                        <c:pt idx="0">
                          <c:v>3.7</c:v>
                        </c:pt>
                      </c15:dlblFieldTableCache>
                    </c15:dlblFTEntry>
                  </c15:dlblFieldTable>
                  <c15:showDataLabelsRange val="0"/>
                </c:ext>
                <c:ext xmlns:c16="http://schemas.microsoft.com/office/drawing/2014/chart" uri="{C3380CC4-5D6E-409C-BE32-E72D297353CC}">
                  <c16:uniqueId val="{00000011-BF56-4157-9D1C-FB490BFB62A6}"/>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{B8321A0A-A377-4050-A50D-7CD62FA5DD56}</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BF56-4157-9D1C-FB490BFB62A6}"/>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{0A1BFF23-D4C0-4B16-AC73-EAFD42DB712F}</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BF56-4157-9D1C-FB490BFB62A6}"/>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{F802445F-E23B-41DB-A184-62E601B00873}</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BF56-4157-9D1C-FB490BFB62A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{B0CD4A0A-022D-4758-8840-D996321BEA9C}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F56-4157-9D1C-FB490BFB62A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{0371161F-D5AB-4F98-A82D-F829085A4C56}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F56-4157-9D1C-FB490BFB62A6}"/>
                </c:ext>
              </c:extLst>
            </c:dLbl>
            <c:dLbl>
              <c:idx val="23"/>
              <c:tx>
                <c:strRef>
                  <c:f>Daten_Diagramme!$E$37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{CBCC8875-65F7-4872-9ECD-2D25B44CF7A2}</c15:txfldGUID>
                      <c15:f>Daten_Diagramme!$E$37</c15:f>
                      <c15:dlblFieldTableCache>
                        <c:ptCount val="1"/>
                        <c:pt idx="0">
                          <c:v>8.0</c:v>
                        </c:pt>
                      </c15:dlblFieldTableCache>
                    </c15:dlblFTEntry>
                  </c15:dlblFieldTable>
                  <c15:showDataLabelsRange val="0"/>
                </c:ext>
                <c:ext xmlns:c16="http://schemas.microsoft.com/office/drawing/2014/chart" uri="{C3380CC4-5D6E-409C-BE32-E72D297353CC}">
                  <c16:uniqueId val="{00000017-BF56-4157-9D1C-FB490BFB62A6}"/>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{697CE2EF-61EB-434E-A897-7779E6BC8651}</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BF56-4157-9D1C-FB490BFB62A6}"/>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{FD58335C-AC44-4488-A633-73D0E2B57981}</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BF56-4157-9D1C-FB490BFB62A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{DFD999D9-FE55-4E2D-98E6-DFFFC3F13B0E}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F56-4157-9D1C-FB490BFB62A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{7725D3BE-77F1-484D-9C5C-5EAD1F4AABCE}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F56-4157-9D1C-FB490BFB62A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{8024FBE8-E648-408D-885D-A03F5C8F454D}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F56-4157-9D1C-FB490BFB62A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{D263E1D9-A3BA-481C-85BA-E0BED4099DA2}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F56-4157-9D1C-FB490BFB62A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{9E0A4079-2C77-4DDB-9CBC-0FC7BEB1DB53}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F56-4157-9D1C-FB490BFB62A6}"/>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{53FAE2C0-F098-467B-B443-40E09F7E72EF}</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BF56-4157-9D1C-FB490BFB62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-1.8356805141924519</c:v>
                </c:pt>
                <c:pt idx="1">
                  <c:v>8.0393765381460209</c:v>
                </c:pt>
                <c:pt idx="2">
                  <c:v>6.1224489795918364</c:v>
                </c:pt>
                <c:pt idx="3">
                  <c:v>-4.9306975687343781</c:v>
                </c:pt>
                <c:pt idx="4">
                  <c:v>0.23137436372049977</c:v>
                </c:pt>
                <c:pt idx="5">
                  <c:v>-7.728065078442766</c:v>
                </c:pt>
                <c:pt idx="6">
                  <c:v>-17.148362235067438</c:v>
                </c:pt>
                <c:pt idx="7">
                  <c:v>2.0951114067176588</c:v>
                </c:pt>
                <c:pt idx="8">
                  <c:v>-1.7202481669486747</c:v>
                </c:pt>
                <c:pt idx="9">
                  <c:v>2.3725834797891037</c:v>
                </c:pt>
                <c:pt idx="10">
                  <c:v>-5.9365921434886948</c:v>
                </c:pt>
                <c:pt idx="11">
                  <c:v>-1.7941454202077431</c:v>
                </c:pt>
                <c:pt idx="12">
                  <c:v>-9.3237704918032787</c:v>
                </c:pt>
                <c:pt idx="13">
                  <c:v>0.17245095925846088</c:v>
                </c:pt>
                <c:pt idx="14">
                  <c:v>-4.6632919159380277</c:v>
                </c:pt>
                <c:pt idx="15">
                  <c:v>-35.294117647058826</c:v>
                </c:pt>
                <c:pt idx="16">
                  <c:v>7.9910380881254666</c:v>
                </c:pt>
                <c:pt idx="17">
                  <c:v>3.7174721189591078</c:v>
                </c:pt>
                <c:pt idx="18">
                  <c:v>-2.3099133782483157</c:v>
                </c:pt>
                <c:pt idx="19">
                  <c:v>-1.0459035444509006</c:v>
                </c:pt>
                <c:pt idx="20">
                  <c:v>-2.2975395144207269</c:v>
                </c:pt>
                <c:pt idx="21">
                  <c:v>0</c:v>
                </c:pt>
                <c:pt idx="23">
                  <c:v>8.0393765381460209</c:v>
                </c:pt>
                <c:pt idx="24">
                  <c:v>-1.6180405147152503</c:v>
                </c:pt>
                <c:pt idx="25">
                  <c:v>-2.1106345802557382</c:v>
                </c:pt>
              </c:numCache>
            </c:numRef>
          </c:val>
          <c:extLst>
            <c:ext xmlns:c16="http://schemas.microsoft.com/office/drawing/2014/chart" uri="{C3380CC4-5D6E-409C-BE32-E72D297353CC}">
              <c16:uniqueId val="{00000020-BF56-4157-9D1C-FB490BFB62A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{D7F7404B-70C7-4BBF-B10A-FD2C016E98E1}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F56-4157-9D1C-FB490BFB62A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{28D29E64-FFE1-4398-A9D1-078EFB8A28C2}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F56-4157-9D1C-FB490BFB62A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{A0BD6A32-6230-4565-9982-C423C4605F93}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F56-4157-9D1C-FB490BFB62A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{D769C9C7-097D-416D-8837-E20F71D856F4}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F56-4157-9D1C-FB490BFB62A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{0A3684D2-492D-4A92-8D63-66158182052B}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F56-4157-9D1C-FB490BFB62A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{FEC51359-A664-4571-891C-FCA18CDAE717}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F56-4157-9D1C-FB490BFB62A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{82F4C4DE-722B-495E-8BEF-91FC26C5328C}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F56-4157-9D1C-FB490BFB62A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{42A4959E-7866-4A30-9C68-20CC036606CD}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F56-4157-9D1C-FB490BFB62A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{F6FF4F2B-A522-4687-B278-7BBA179BA541}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F56-4157-9D1C-FB490BFB62A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{B16E7AB1-D617-470D-833C-6566559A19F3}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F56-4157-9D1C-FB490BFB62A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{17A974FE-48C5-4586-BC43-6E37F5D732E0}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F56-4157-9D1C-FB490BFB62A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{664A7D85-A1EA-4DE5-B56D-AA59E0791CC9}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F56-4157-9D1C-FB490BFB62A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{61CAEAE9-8FCF-456D-A092-31EBDD797E0E}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F56-4157-9D1C-FB490BFB62A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{3D1D4A9C-6105-4A3F-9F91-3B1127ACBB80}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F56-4157-9D1C-FB490BFB62A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{8E9CF519-3966-4E16-9828-EA3AF96606A8}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F56-4157-9D1C-FB490BFB62A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{1D3448D5-AC98-41F5-873E-179D56A0EAEC}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F56-4157-9D1C-FB490BFB62A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{54BCC51E-1C39-43DB-9189-BB61A743345C}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F56-4157-9D1C-FB490BFB62A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{7384402F-9BC1-45BE-8A25-0EC328D42D69}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F56-4157-9D1C-FB490BFB62A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{11AB1C86-800E-4FCB-BD30-C627B137BD4A}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F56-4157-9D1C-FB490BFB62A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{0116974F-EAE0-499D-AC5A-115F61F2DEA6}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F56-4157-9D1C-FB490BFB62A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{667FB55C-EF19-43F8-AFD9-AD7DC8F4666F}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F56-4157-9D1C-FB490BFB62A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{44A1874A-53C6-489C-B3FA-06C1802565C7}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F56-4157-9D1C-FB490BFB62A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{E8474297-3B03-4670-8A23-A60FCC81F26A}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F56-4157-9D1C-FB490BFB62A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{1018A953-2C01-4B80-96A2-2AE783A21E8F}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F56-4157-9D1C-FB490BFB62A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{F4BE868F-4A7B-4EE4-8BBA-D7755FC77328}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F56-4157-9D1C-FB490BFB62A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{9C236318-A68E-47AB-9F91-67AFCF702EB8}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F56-4157-9D1C-FB490BFB62A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{5BAE5858-A0C2-4B3D-B7FF-53149C37C99C}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F56-4157-9D1C-FB490BFB62A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{48081097-EF9F-44A9-AB10-68AC09DD9225}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F56-4157-9D1C-FB490BFB62A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{099133CB-F94C-406B-A8E3-4072A920BED0}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F56-4157-9D1C-FB490BFB62A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{2B32DA26-D172-436A-A744-D3B4BFEB7400}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F56-4157-9D1C-FB490BFB62A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{F572B5F4-2757-4858-A0A4-08C98DD419E5}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F56-4157-9D1C-FB490BFB62A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{ACDE1F6B-7484-4B5F-A72F-5A9C5D185D6A}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F56-4157-9D1C-FB490BFB62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F56-4157-9D1C-FB490BFB62A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F56-4157-9D1C-FB490BFB62A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{B66E6807-B4D8-433D-AB18-35B498663735}</c15:txfldGUID>
                      <c15:f>Diagramm!$I$46</c15:f>
                      <c15:dlblFieldTableCache>
                        <c:ptCount val="1"/>
                      </c15:dlblFieldTableCache>
                    </c15:dlblFTEntry>
                  </c15:dlblFieldTable>
                  <c15:showDataLabelsRange val="0"/>
                </c:ext>
                <c:ext xmlns:c16="http://schemas.microsoft.com/office/drawing/2014/chart" uri="{C3380CC4-5D6E-409C-BE32-E72D297353CC}">
                  <c16:uniqueId val="{00000000-EAA1-4360-8F70-4EDAA187B88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{C9616CA4-C8E9-482F-8BA0-1316626F47EF}</c15:txfldGUID>
                      <c15:f>Diagramm!$I$47</c15:f>
                      <c15:dlblFieldTableCache>
                        <c:ptCount val="1"/>
                      </c15:dlblFieldTableCache>
                    </c15:dlblFTEntry>
                  </c15:dlblFieldTable>
                  <c15:showDataLabelsRange val="0"/>
                </c:ext>
                <c:ext xmlns:c16="http://schemas.microsoft.com/office/drawing/2014/chart" uri="{C3380CC4-5D6E-409C-BE32-E72D297353CC}">
                  <c16:uniqueId val="{00000001-EAA1-4360-8F70-4EDAA187B88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{2CE93113-8F95-442F-95D9-9C8BA83A1BBD}</c15:txfldGUID>
                      <c15:f>Diagramm!$I$48</c15:f>
                      <c15:dlblFieldTableCache>
                        <c:ptCount val="1"/>
                      </c15:dlblFieldTableCache>
                    </c15:dlblFTEntry>
                  </c15:dlblFieldTable>
                  <c15:showDataLabelsRange val="0"/>
                </c:ext>
                <c:ext xmlns:c16="http://schemas.microsoft.com/office/drawing/2014/chart" uri="{C3380CC4-5D6E-409C-BE32-E72D297353CC}">
                  <c16:uniqueId val="{00000002-EAA1-4360-8F70-4EDAA187B88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{EA0B4100-758F-429E-8EB5-F8CA49648713}</c15:txfldGUID>
                      <c15:f>Diagramm!$I$49</c15:f>
                      <c15:dlblFieldTableCache>
                        <c:ptCount val="1"/>
                      </c15:dlblFieldTableCache>
                    </c15:dlblFTEntry>
                  </c15:dlblFieldTable>
                  <c15:showDataLabelsRange val="0"/>
                </c:ext>
                <c:ext xmlns:c16="http://schemas.microsoft.com/office/drawing/2014/chart" uri="{C3380CC4-5D6E-409C-BE32-E72D297353CC}">
                  <c16:uniqueId val="{00000003-EAA1-4360-8F70-4EDAA187B88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{46A3D9D8-E3E7-410F-B81C-B8F7E8D74F03}</c15:txfldGUID>
                      <c15:f>Diagramm!$I$50</c15:f>
                      <c15:dlblFieldTableCache>
                        <c:ptCount val="1"/>
                      </c15:dlblFieldTableCache>
                    </c15:dlblFTEntry>
                  </c15:dlblFieldTable>
                  <c15:showDataLabelsRange val="0"/>
                </c:ext>
                <c:ext xmlns:c16="http://schemas.microsoft.com/office/drawing/2014/chart" uri="{C3380CC4-5D6E-409C-BE32-E72D297353CC}">
                  <c16:uniqueId val="{00000004-EAA1-4360-8F70-4EDAA187B88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{2297FD95-F86E-446B-9A86-A83E3C8E5FD3}</c15:txfldGUID>
                      <c15:f>Diagramm!$I$51</c15:f>
                      <c15:dlblFieldTableCache>
                        <c:ptCount val="1"/>
                      </c15:dlblFieldTableCache>
                    </c15:dlblFTEntry>
                  </c15:dlblFieldTable>
                  <c15:showDataLabelsRange val="0"/>
                </c:ext>
                <c:ext xmlns:c16="http://schemas.microsoft.com/office/drawing/2014/chart" uri="{C3380CC4-5D6E-409C-BE32-E72D297353CC}">
                  <c16:uniqueId val="{00000005-EAA1-4360-8F70-4EDAA187B88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{2D163713-1CE4-4116-B7F3-B4AA71026F9A}</c15:txfldGUID>
                      <c15:f>Diagramm!$I$52</c15:f>
                      <c15:dlblFieldTableCache>
                        <c:ptCount val="1"/>
                      </c15:dlblFieldTableCache>
                    </c15:dlblFTEntry>
                  </c15:dlblFieldTable>
                  <c15:showDataLabelsRange val="0"/>
                </c:ext>
                <c:ext xmlns:c16="http://schemas.microsoft.com/office/drawing/2014/chart" uri="{C3380CC4-5D6E-409C-BE32-E72D297353CC}">
                  <c16:uniqueId val="{00000006-EAA1-4360-8F70-4EDAA187B88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{0F7FDBB6-F0EE-485F-8601-2552D9900DBA}</c15:txfldGUID>
                      <c15:f>Diagramm!$I$53</c15:f>
                      <c15:dlblFieldTableCache>
                        <c:ptCount val="1"/>
                      </c15:dlblFieldTableCache>
                    </c15:dlblFTEntry>
                  </c15:dlblFieldTable>
                  <c15:showDataLabelsRange val="0"/>
                </c:ext>
                <c:ext xmlns:c16="http://schemas.microsoft.com/office/drawing/2014/chart" uri="{C3380CC4-5D6E-409C-BE32-E72D297353CC}">
                  <c16:uniqueId val="{00000007-EAA1-4360-8F70-4EDAA187B88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{F3BA7AE0-9BFB-4F78-92BD-C2BE41AC6091}</c15:txfldGUID>
                      <c15:f>Diagramm!$I$54</c15:f>
                      <c15:dlblFieldTableCache>
                        <c:ptCount val="1"/>
                      </c15:dlblFieldTableCache>
                    </c15:dlblFTEntry>
                  </c15:dlblFieldTable>
                  <c15:showDataLabelsRange val="0"/>
                </c:ext>
                <c:ext xmlns:c16="http://schemas.microsoft.com/office/drawing/2014/chart" uri="{C3380CC4-5D6E-409C-BE32-E72D297353CC}">
                  <c16:uniqueId val="{00000008-EAA1-4360-8F70-4EDAA187B88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{05B16193-E017-46BB-B7CD-A35A2DF726D3}</c15:txfldGUID>
                      <c15:f>Diagramm!$I$55</c15:f>
                      <c15:dlblFieldTableCache>
                        <c:ptCount val="1"/>
                      </c15:dlblFieldTableCache>
                    </c15:dlblFTEntry>
                  </c15:dlblFieldTable>
                  <c15:showDataLabelsRange val="0"/>
                </c:ext>
                <c:ext xmlns:c16="http://schemas.microsoft.com/office/drawing/2014/chart" uri="{C3380CC4-5D6E-409C-BE32-E72D297353CC}">
                  <c16:uniqueId val="{00000009-EAA1-4360-8F70-4EDAA187B88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{53B1C286-09D8-4569-BEC2-4D2E5A55D772}</c15:txfldGUID>
                      <c15:f>Diagramm!$I$56</c15:f>
                      <c15:dlblFieldTableCache>
                        <c:ptCount val="1"/>
                      </c15:dlblFieldTableCache>
                    </c15:dlblFTEntry>
                  </c15:dlblFieldTable>
                  <c15:showDataLabelsRange val="0"/>
                </c:ext>
                <c:ext xmlns:c16="http://schemas.microsoft.com/office/drawing/2014/chart" uri="{C3380CC4-5D6E-409C-BE32-E72D297353CC}">
                  <c16:uniqueId val="{0000000A-EAA1-4360-8F70-4EDAA187B88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{92357FAF-129A-4581-8426-4DE5DBF1B1AA}</c15:txfldGUID>
                      <c15:f>Diagramm!$I$57</c15:f>
                      <c15:dlblFieldTableCache>
                        <c:ptCount val="1"/>
                      </c15:dlblFieldTableCache>
                    </c15:dlblFTEntry>
                  </c15:dlblFieldTable>
                  <c15:showDataLabelsRange val="0"/>
                </c:ext>
                <c:ext xmlns:c16="http://schemas.microsoft.com/office/drawing/2014/chart" uri="{C3380CC4-5D6E-409C-BE32-E72D297353CC}">
                  <c16:uniqueId val="{0000000B-EAA1-4360-8F70-4EDAA187B88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{9FD99B05-8000-4E5C-B766-B5809980AA73}</c15:txfldGUID>
                      <c15:f>Diagramm!$I$58</c15:f>
                      <c15:dlblFieldTableCache>
                        <c:ptCount val="1"/>
                      </c15:dlblFieldTableCache>
                    </c15:dlblFTEntry>
                  </c15:dlblFieldTable>
                  <c15:showDataLabelsRange val="0"/>
                </c:ext>
                <c:ext xmlns:c16="http://schemas.microsoft.com/office/drawing/2014/chart" uri="{C3380CC4-5D6E-409C-BE32-E72D297353CC}">
                  <c16:uniqueId val="{0000000C-EAA1-4360-8F70-4EDAA187B88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{5BCDA26B-DE27-491B-B982-8C326D48BF40}</c15:txfldGUID>
                      <c15:f>Diagramm!$I$59</c15:f>
                      <c15:dlblFieldTableCache>
                        <c:ptCount val="1"/>
                      </c15:dlblFieldTableCache>
                    </c15:dlblFTEntry>
                  </c15:dlblFieldTable>
                  <c15:showDataLabelsRange val="0"/>
                </c:ext>
                <c:ext xmlns:c16="http://schemas.microsoft.com/office/drawing/2014/chart" uri="{C3380CC4-5D6E-409C-BE32-E72D297353CC}">
                  <c16:uniqueId val="{0000000D-EAA1-4360-8F70-4EDAA187B88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{B2396160-9DEC-4078-8831-DAF922E3166A}</c15:txfldGUID>
                      <c15:f>Diagramm!$I$60</c15:f>
                      <c15:dlblFieldTableCache>
                        <c:ptCount val="1"/>
                      </c15:dlblFieldTableCache>
                    </c15:dlblFTEntry>
                  </c15:dlblFieldTable>
                  <c15:showDataLabelsRange val="0"/>
                </c:ext>
                <c:ext xmlns:c16="http://schemas.microsoft.com/office/drawing/2014/chart" uri="{C3380CC4-5D6E-409C-BE32-E72D297353CC}">
                  <c16:uniqueId val="{0000000E-EAA1-4360-8F70-4EDAA187B88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{E3FDB081-7942-48BE-85D5-F3094CA24831}</c15:txfldGUID>
                      <c15:f>Diagramm!$I$61</c15:f>
                      <c15:dlblFieldTableCache>
                        <c:ptCount val="1"/>
                      </c15:dlblFieldTableCache>
                    </c15:dlblFTEntry>
                  </c15:dlblFieldTable>
                  <c15:showDataLabelsRange val="0"/>
                </c:ext>
                <c:ext xmlns:c16="http://schemas.microsoft.com/office/drawing/2014/chart" uri="{C3380CC4-5D6E-409C-BE32-E72D297353CC}">
                  <c16:uniqueId val="{0000000F-EAA1-4360-8F70-4EDAA187B88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{98627F0B-31D7-4D54-AA40-5CCD5D183E95}</c15:txfldGUID>
                      <c15:f>Diagramm!$I$62</c15:f>
                      <c15:dlblFieldTableCache>
                        <c:ptCount val="1"/>
                      </c15:dlblFieldTableCache>
                    </c15:dlblFTEntry>
                  </c15:dlblFieldTable>
                  <c15:showDataLabelsRange val="0"/>
                </c:ext>
                <c:ext xmlns:c16="http://schemas.microsoft.com/office/drawing/2014/chart" uri="{C3380CC4-5D6E-409C-BE32-E72D297353CC}">
                  <c16:uniqueId val="{00000010-EAA1-4360-8F70-4EDAA187B88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{41AA230F-B8C6-4B36-AC76-A52450B7CB3D}</c15:txfldGUID>
                      <c15:f>Diagramm!$I$63</c15:f>
                      <c15:dlblFieldTableCache>
                        <c:ptCount val="1"/>
                      </c15:dlblFieldTableCache>
                    </c15:dlblFTEntry>
                  </c15:dlblFieldTable>
                  <c15:showDataLabelsRange val="0"/>
                </c:ext>
                <c:ext xmlns:c16="http://schemas.microsoft.com/office/drawing/2014/chart" uri="{C3380CC4-5D6E-409C-BE32-E72D297353CC}">
                  <c16:uniqueId val="{00000011-EAA1-4360-8F70-4EDAA187B88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{2BBFE682-E283-49F5-95B7-4CB794C5B728}</c15:txfldGUID>
                      <c15:f>Diagramm!$I$64</c15:f>
                      <c15:dlblFieldTableCache>
                        <c:ptCount val="1"/>
                      </c15:dlblFieldTableCache>
                    </c15:dlblFTEntry>
                  </c15:dlblFieldTable>
                  <c15:showDataLabelsRange val="0"/>
                </c:ext>
                <c:ext xmlns:c16="http://schemas.microsoft.com/office/drawing/2014/chart" uri="{C3380CC4-5D6E-409C-BE32-E72D297353CC}">
                  <c16:uniqueId val="{00000012-EAA1-4360-8F70-4EDAA187B88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{FFDE4480-AE76-4A37-A23F-A8C30282E5B9}</c15:txfldGUID>
                      <c15:f>Diagramm!$I$65</c15:f>
                      <c15:dlblFieldTableCache>
                        <c:ptCount val="1"/>
                      </c15:dlblFieldTableCache>
                    </c15:dlblFTEntry>
                  </c15:dlblFieldTable>
                  <c15:showDataLabelsRange val="0"/>
                </c:ext>
                <c:ext xmlns:c16="http://schemas.microsoft.com/office/drawing/2014/chart" uri="{C3380CC4-5D6E-409C-BE32-E72D297353CC}">
                  <c16:uniqueId val="{00000013-EAA1-4360-8F70-4EDAA187B88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{E86F6E28-C42D-4F58-B4F8-625D140245FF}</c15:txfldGUID>
                      <c15:f>Diagramm!$I$66</c15:f>
                      <c15:dlblFieldTableCache>
                        <c:ptCount val="1"/>
                      </c15:dlblFieldTableCache>
                    </c15:dlblFTEntry>
                  </c15:dlblFieldTable>
                  <c15:showDataLabelsRange val="0"/>
                </c:ext>
                <c:ext xmlns:c16="http://schemas.microsoft.com/office/drawing/2014/chart" uri="{C3380CC4-5D6E-409C-BE32-E72D297353CC}">
                  <c16:uniqueId val="{00000014-EAA1-4360-8F70-4EDAA187B88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{9994E19B-6946-4B59-BD6F-45E2A705215C}</c15:txfldGUID>
                      <c15:f>Diagramm!$I$67</c15:f>
                      <c15:dlblFieldTableCache>
                        <c:ptCount val="1"/>
                      </c15:dlblFieldTableCache>
                    </c15:dlblFTEntry>
                  </c15:dlblFieldTable>
                  <c15:showDataLabelsRange val="0"/>
                </c:ext>
                <c:ext xmlns:c16="http://schemas.microsoft.com/office/drawing/2014/chart" uri="{C3380CC4-5D6E-409C-BE32-E72D297353CC}">
                  <c16:uniqueId val="{00000015-EAA1-4360-8F70-4EDAA187B8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AA1-4360-8F70-4EDAA187B88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{7ACB1F05-5D0D-43E8-B94B-D78F27058D6B}</c15:txfldGUID>
                      <c15:f>Diagramm!$K$46</c15:f>
                      <c15:dlblFieldTableCache>
                        <c:ptCount val="1"/>
                      </c15:dlblFieldTableCache>
                    </c15:dlblFTEntry>
                  </c15:dlblFieldTable>
                  <c15:showDataLabelsRange val="0"/>
                </c:ext>
                <c:ext xmlns:c16="http://schemas.microsoft.com/office/drawing/2014/chart" uri="{C3380CC4-5D6E-409C-BE32-E72D297353CC}">
                  <c16:uniqueId val="{00000017-EAA1-4360-8F70-4EDAA187B88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{C5929BCF-F7B0-4FB9-B025-DD9EEB63C5FF}</c15:txfldGUID>
                      <c15:f>Diagramm!$K$47</c15:f>
                      <c15:dlblFieldTableCache>
                        <c:ptCount val="1"/>
                      </c15:dlblFieldTableCache>
                    </c15:dlblFTEntry>
                  </c15:dlblFieldTable>
                  <c15:showDataLabelsRange val="0"/>
                </c:ext>
                <c:ext xmlns:c16="http://schemas.microsoft.com/office/drawing/2014/chart" uri="{C3380CC4-5D6E-409C-BE32-E72D297353CC}">
                  <c16:uniqueId val="{00000018-EAA1-4360-8F70-4EDAA187B88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{4E2B1E94-C338-47D9-B9D5-60E3C775C905}</c15:txfldGUID>
                      <c15:f>Diagramm!$K$48</c15:f>
                      <c15:dlblFieldTableCache>
                        <c:ptCount val="1"/>
                      </c15:dlblFieldTableCache>
                    </c15:dlblFTEntry>
                  </c15:dlblFieldTable>
                  <c15:showDataLabelsRange val="0"/>
                </c:ext>
                <c:ext xmlns:c16="http://schemas.microsoft.com/office/drawing/2014/chart" uri="{C3380CC4-5D6E-409C-BE32-E72D297353CC}">
                  <c16:uniqueId val="{00000019-EAA1-4360-8F70-4EDAA187B88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{144EDDAC-3FE4-4BC6-9133-A7030BB98DC8}</c15:txfldGUID>
                      <c15:f>Diagramm!$K$49</c15:f>
                      <c15:dlblFieldTableCache>
                        <c:ptCount val="1"/>
                      </c15:dlblFieldTableCache>
                    </c15:dlblFTEntry>
                  </c15:dlblFieldTable>
                  <c15:showDataLabelsRange val="0"/>
                </c:ext>
                <c:ext xmlns:c16="http://schemas.microsoft.com/office/drawing/2014/chart" uri="{C3380CC4-5D6E-409C-BE32-E72D297353CC}">
                  <c16:uniqueId val="{0000001A-EAA1-4360-8F70-4EDAA187B88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{E17B926B-97DD-4458-AA41-4EF0E1EB0F3C}</c15:txfldGUID>
                      <c15:f>Diagramm!$K$50</c15:f>
                      <c15:dlblFieldTableCache>
                        <c:ptCount val="1"/>
                      </c15:dlblFieldTableCache>
                    </c15:dlblFTEntry>
                  </c15:dlblFieldTable>
                  <c15:showDataLabelsRange val="0"/>
                </c:ext>
                <c:ext xmlns:c16="http://schemas.microsoft.com/office/drawing/2014/chart" uri="{C3380CC4-5D6E-409C-BE32-E72D297353CC}">
                  <c16:uniqueId val="{0000001B-EAA1-4360-8F70-4EDAA187B88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{4F070C60-C9C7-4D20-9D33-BF5D40ECECE0}</c15:txfldGUID>
                      <c15:f>Diagramm!$K$51</c15:f>
                      <c15:dlblFieldTableCache>
                        <c:ptCount val="1"/>
                      </c15:dlblFieldTableCache>
                    </c15:dlblFTEntry>
                  </c15:dlblFieldTable>
                  <c15:showDataLabelsRange val="0"/>
                </c:ext>
                <c:ext xmlns:c16="http://schemas.microsoft.com/office/drawing/2014/chart" uri="{C3380CC4-5D6E-409C-BE32-E72D297353CC}">
                  <c16:uniqueId val="{0000001C-EAA1-4360-8F70-4EDAA187B88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{5448CD36-1BBB-4601-9AE7-162360827F01}</c15:txfldGUID>
                      <c15:f>Diagramm!$K$52</c15:f>
                      <c15:dlblFieldTableCache>
                        <c:ptCount val="1"/>
                      </c15:dlblFieldTableCache>
                    </c15:dlblFTEntry>
                  </c15:dlblFieldTable>
                  <c15:showDataLabelsRange val="0"/>
                </c:ext>
                <c:ext xmlns:c16="http://schemas.microsoft.com/office/drawing/2014/chart" uri="{C3380CC4-5D6E-409C-BE32-E72D297353CC}">
                  <c16:uniqueId val="{0000001D-EAA1-4360-8F70-4EDAA187B88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{A019D943-FC51-4AE2-9C3C-2A49DFADE8B0}</c15:txfldGUID>
                      <c15:f>Diagramm!$K$53</c15:f>
                      <c15:dlblFieldTableCache>
                        <c:ptCount val="1"/>
                      </c15:dlblFieldTableCache>
                    </c15:dlblFTEntry>
                  </c15:dlblFieldTable>
                  <c15:showDataLabelsRange val="0"/>
                </c:ext>
                <c:ext xmlns:c16="http://schemas.microsoft.com/office/drawing/2014/chart" uri="{C3380CC4-5D6E-409C-BE32-E72D297353CC}">
                  <c16:uniqueId val="{0000001E-EAA1-4360-8F70-4EDAA187B88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{B8428A80-D529-4E26-9EA3-803C37B6F672}</c15:txfldGUID>
                      <c15:f>Diagramm!$K$54</c15:f>
                      <c15:dlblFieldTableCache>
                        <c:ptCount val="1"/>
                      </c15:dlblFieldTableCache>
                    </c15:dlblFTEntry>
                  </c15:dlblFieldTable>
                  <c15:showDataLabelsRange val="0"/>
                </c:ext>
                <c:ext xmlns:c16="http://schemas.microsoft.com/office/drawing/2014/chart" uri="{C3380CC4-5D6E-409C-BE32-E72D297353CC}">
                  <c16:uniqueId val="{0000001F-EAA1-4360-8F70-4EDAA187B88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{870BF9DE-C2B1-4F58-97F5-4A0402A676E8}</c15:txfldGUID>
                      <c15:f>Diagramm!$K$55</c15:f>
                      <c15:dlblFieldTableCache>
                        <c:ptCount val="1"/>
                      </c15:dlblFieldTableCache>
                    </c15:dlblFTEntry>
                  </c15:dlblFieldTable>
                  <c15:showDataLabelsRange val="0"/>
                </c:ext>
                <c:ext xmlns:c16="http://schemas.microsoft.com/office/drawing/2014/chart" uri="{C3380CC4-5D6E-409C-BE32-E72D297353CC}">
                  <c16:uniqueId val="{00000020-EAA1-4360-8F70-4EDAA187B88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{387B5D8C-5DC3-4AD8-ABFA-7CDBA59C1D66}</c15:txfldGUID>
                      <c15:f>Diagramm!$K$56</c15:f>
                      <c15:dlblFieldTableCache>
                        <c:ptCount val="1"/>
                      </c15:dlblFieldTableCache>
                    </c15:dlblFTEntry>
                  </c15:dlblFieldTable>
                  <c15:showDataLabelsRange val="0"/>
                </c:ext>
                <c:ext xmlns:c16="http://schemas.microsoft.com/office/drawing/2014/chart" uri="{C3380CC4-5D6E-409C-BE32-E72D297353CC}">
                  <c16:uniqueId val="{00000021-EAA1-4360-8F70-4EDAA187B88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{D3E12EF3-1425-4282-B396-4BF1CAF4957E}</c15:txfldGUID>
                      <c15:f>Diagramm!$K$57</c15:f>
                      <c15:dlblFieldTableCache>
                        <c:ptCount val="1"/>
                      </c15:dlblFieldTableCache>
                    </c15:dlblFTEntry>
                  </c15:dlblFieldTable>
                  <c15:showDataLabelsRange val="0"/>
                </c:ext>
                <c:ext xmlns:c16="http://schemas.microsoft.com/office/drawing/2014/chart" uri="{C3380CC4-5D6E-409C-BE32-E72D297353CC}">
                  <c16:uniqueId val="{00000022-EAA1-4360-8F70-4EDAA187B88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{16F34054-D4AD-4645-8664-1C530F86A2A3}</c15:txfldGUID>
                      <c15:f>Diagramm!$K$58</c15:f>
                      <c15:dlblFieldTableCache>
                        <c:ptCount val="1"/>
                      </c15:dlblFieldTableCache>
                    </c15:dlblFTEntry>
                  </c15:dlblFieldTable>
                  <c15:showDataLabelsRange val="0"/>
                </c:ext>
                <c:ext xmlns:c16="http://schemas.microsoft.com/office/drawing/2014/chart" uri="{C3380CC4-5D6E-409C-BE32-E72D297353CC}">
                  <c16:uniqueId val="{00000023-EAA1-4360-8F70-4EDAA187B88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{84091200-47FC-4C0A-8BD8-3175F1FECF7C}</c15:txfldGUID>
                      <c15:f>Diagramm!$K$59</c15:f>
                      <c15:dlblFieldTableCache>
                        <c:ptCount val="1"/>
                      </c15:dlblFieldTableCache>
                    </c15:dlblFTEntry>
                  </c15:dlblFieldTable>
                  <c15:showDataLabelsRange val="0"/>
                </c:ext>
                <c:ext xmlns:c16="http://schemas.microsoft.com/office/drawing/2014/chart" uri="{C3380CC4-5D6E-409C-BE32-E72D297353CC}">
                  <c16:uniqueId val="{00000024-EAA1-4360-8F70-4EDAA187B88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{71EBAF24-C7B9-4150-BBFA-A245A02B9EA2}</c15:txfldGUID>
                      <c15:f>Diagramm!$K$60</c15:f>
                      <c15:dlblFieldTableCache>
                        <c:ptCount val="1"/>
                      </c15:dlblFieldTableCache>
                    </c15:dlblFTEntry>
                  </c15:dlblFieldTable>
                  <c15:showDataLabelsRange val="0"/>
                </c:ext>
                <c:ext xmlns:c16="http://schemas.microsoft.com/office/drawing/2014/chart" uri="{C3380CC4-5D6E-409C-BE32-E72D297353CC}">
                  <c16:uniqueId val="{00000025-EAA1-4360-8F70-4EDAA187B88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{ABFD5739-1AC9-414E-BF67-07C569CECCA1}</c15:txfldGUID>
                      <c15:f>Diagramm!$K$61</c15:f>
                      <c15:dlblFieldTableCache>
                        <c:ptCount val="1"/>
                      </c15:dlblFieldTableCache>
                    </c15:dlblFTEntry>
                  </c15:dlblFieldTable>
                  <c15:showDataLabelsRange val="0"/>
                </c:ext>
                <c:ext xmlns:c16="http://schemas.microsoft.com/office/drawing/2014/chart" uri="{C3380CC4-5D6E-409C-BE32-E72D297353CC}">
                  <c16:uniqueId val="{00000026-EAA1-4360-8F70-4EDAA187B88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{F3811B88-C221-4AEF-BECD-A346B0C81D2E}</c15:txfldGUID>
                      <c15:f>Diagramm!$K$62</c15:f>
                      <c15:dlblFieldTableCache>
                        <c:ptCount val="1"/>
                      </c15:dlblFieldTableCache>
                    </c15:dlblFTEntry>
                  </c15:dlblFieldTable>
                  <c15:showDataLabelsRange val="0"/>
                </c:ext>
                <c:ext xmlns:c16="http://schemas.microsoft.com/office/drawing/2014/chart" uri="{C3380CC4-5D6E-409C-BE32-E72D297353CC}">
                  <c16:uniqueId val="{00000027-EAA1-4360-8F70-4EDAA187B88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{2B250900-B438-4D4D-90F2-41E762B29698}</c15:txfldGUID>
                      <c15:f>Diagramm!$K$63</c15:f>
                      <c15:dlblFieldTableCache>
                        <c:ptCount val="1"/>
                      </c15:dlblFieldTableCache>
                    </c15:dlblFTEntry>
                  </c15:dlblFieldTable>
                  <c15:showDataLabelsRange val="0"/>
                </c:ext>
                <c:ext xmlns:c16="http://schemas.microsoft.com/office/drawing/2014/chart" uri="{C3380CC4-5D6E-409C-BE32-E72D297353CC}">
                  <c16:uniqueId val="{00000028-EAA1-4360-8F70-4EDAA187B88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{82BCA531-10AC-4664-9179-46FED17CF031}</c15:txfldGUID>
                      <c15:f>Diagramm!$K$64</c15:f>
                      <c15:dlblFieldTableCache>
                        <c:ptCount val="1"/>
                      </c15:dlblFieldTableCache>
                    </c15:dlblFTEntry>
                  </c15:dlblFieldTable>
                  <c15:showDataLabelsRange val="0"/>
                </c:ext>
                <c:ext xmlns:c16="http://schemas.microsoft.com/office/drawing/2014/chart" uri="{C3380CC4-5D6E-409C-BE32-E72D297353CC}">
                  <c16:uniqueId val="{00000029-EAA1-4360-8F70-4EDAA187B88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{DB5F84FE-9E81-44B8-975F-22596D8E5347}</c15:txfldGUID>
                      <c15:f>Diagramm!$K$65</c15:f>
                      <c15:dlblFieldTableCache>
                        <c:ptCount val="1"/>
                      </c15:dlblFieldTableCache>
                    </c15:dlblFTEntry>
                  </c15:dlblFieldTable>
                  <c15:showDataLabelsRange val="0"/>
                </c:ext>
                <c:ext xmlns:c16="http://schemas.microsoft.com/office/drawing/2014/chart" uri="{C3380CC4-5D6E-409C-BE32-E72D297353CC}">
                  <c16:uniqueId val="{0000002A-EAA1-4360-8F70-4EDAA187B88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{9FD8B980-D5B5-4172-BAF9-DCF103A7183B}</c15:txfldGUID>
                      <c15:f>Diagramm!$K$66</c15:f>
                      <c15:dlblFieldTableCache>
                        <c:ptCount val="1"/>
                      </c15:dlblFieldTableCache>
                    </c15:dlblFTEntry>
                  </c15:dlblFieldTable>
                  <c15:showDataLabelsRange val="0"/>
                </c:ext>
                <c:ext xmlns:c16="http://schemas.microsoft.com/office/drawing/2014/chart" uri="{C3380CC4-5D6E-409C-BE32-E72D297353CC}">
                  <c16:uniqueId val="{0000002B-EAA1-4360-8F70-4EDAA187B88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{4B66D38A-B4B1-4796-9817-0FB929233297}</c15:txfldGUID>
                      <c15:f>Diagramm!$K$67</c15:f>
                      <c15:dlblFieldTableCache>
                        <c:ptCount val="1"/>
                      </c15:dlblFieldTableCache>
                    </c15:dlblFTEntry>
                  </c15:dlblFieldTable>
                  <c15:showDataLabelsRange val="0"/>
                </c:ext>
                <c:ext xmlns:c16="http://schemas.microsoft.com/office/drawing/2014/chart" uri="{C3380CC4-5D6E-409C-BE32-E72D297353CC}">
                  <c16:uniqueId val="{0000002C-EAA1-4360-8F70-4EDAA187B88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AA1-4360-8F70-4EDAA187B88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{E93E9415-0B98-4FEE-9AE2-C730C43657CC}</c15:txfldGUID>
                      <c15:f>Diagramm!$J$46</c15:f>
                      <c15:dlblFieldTableCache>
                        <c:ptCount val="1"/>
                      </c15:dlblFieldTableCache>
                    </c15:dlblFTEntry>
                  </c15:dlblFieldTable>
                  <c15:showDataLabelsRange val="0"/>
                </c:ext>
                <c:ext xmlns:c16="http://schemas.microsoft.com/office/drawing/2014/chart" uri="{C3380CC4-5D6E-409C-BE32-E72D297353CC}">
                  <c16:uniqueId val="{0000002E-EAA1-4360-8F70-4EDAA187B88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{C53CD2E6-3568-4AEB-9479-8C845A40013F}</c15:txfldGUID>
                      <c15:f>Diagramm!$J$47</c15:f>
                      <c15:dlblFieldTableCache>
                        <c:ptCount val="1"/>
                      </c15:dlblFieldTableCache>
                    </c15:dlblFTEntry>
                  </c15:dlblFieldTable>
                  <c15:showDataLabelsRange val="0"/>
                </c:ext>
                <c:ext xmlns:c16="http://schemas.microsoft.com/office/drawing/2014/chart" uri="{C3380CC4-5D6E-409C-BE32-E72D297353CC}">
                  <c16:uniqueId val="{0000002F-EAA1-4360-8F70-4EDAA187B88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{1984A315-3623-44A1-B970-23F35A114A45}</c15:txfldGUID>
                      <c15:f>Diagramm!$J$48</c15:f>
                      <c15:dlblFieldTableCache>
                        <c:ptCount val="1"/>
                      </c15:dlblFieldTableCache>
                    </c15:dlblFTEntry>
                  </c15:dlblFieldTable>
                  <c15:showDataLabelsRange val="0"/>
                </c:ext>
                <c:ext xmlns:c16="http://schemas.microsoft.com/office/drawing/2014/chart" uri="{C3380CC4-5D6E-409C-BE32-E72D297353CC}">
                  <c16:uniqueId val="{00000030-EAA1-4360-8F70-4EDAA187B88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{ED44D3B0-409D-4DF3-801B-A53E7537ADD2}</c15:txfldGUID>
                      <c15:f>Diagramm!$J$49</c15:f>
                      <c15:dlblFieldTableCache>
                        <c:ptCount val="1"/>
                      </c15:dlblFieldTableCache>
                    </c15:dlblFTEntry>
                  </c15:dlblFieldTable>
                  <c15:showDataLabelsRange val="0"/>
                </c:ext>
                <c:ext xmlns:c16="http://schemas.microsoft.com/office/drawing/2014/chart" uri="{C3380CC4-5D6E-409C-BE32-E72D297353CC}">
                  <c16:uniqueId val="{00000031-EAA1-4360-8F70-4EDAA187B88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{DC6213C2-F0AE-449F-8D4F-CFB092526578}</c15:txfldGUID>
                      <c15:f>Diagramm!$J$50</c15:f>
                      <c15:dlblFieldTableCache>
                        <c:ptCount val="1"/>
                      </c15:dlblFieldTableCache>
                    </c15:dlblFTEntry>
                  </c15:dlblFieldTable>
                  <c15:showDataLabelsRange val="0"/>
                </c:ext>
                <c:ext xmlns:c16="http://schemas.microsoft.com/office/drawing/2014/chart" uri="{C3380CC4-5D6E-409C-BE32-E72D297353CC}">
                  <c16:uniqueId val="{00000032-EAA1-4360-8F70-4EDAA187B88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{788F2EA2-D5C8-494F-BED8-DB429BF5B254}</c15:txfldGUID>
                      <c15:f>Diagramm!$J$51</c15:f>
                      <c15:dlblFieldTableCache>
                        <c:ptCount val="1"/>
                      </c15:dlblFieldTableCache>
                    </c15:dlblFTEntry>
                  </c15:dlblFieldTable>
                  <c15:showDataLabelsRange val="0"/>
                </c:ext>
                <c:ext xmlns:c16="http://schemas.microsoft.com/office/drawing/2014/chart" uri="{C3380CC4-5D6E-409C-BE32-E72D297353CC}">
                  <c16:uniqueId val="{00000033-EAA1-4360-8F70-4EDAA187B88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{CDF07AC5-B0F8-446B-848B-BDA4BB349A5F}</c15:txfldGUID>
                      <c15:f>Diagramm!$J$52</c15:f>
                      <c15:dlblFieldTableCache>
                        <c:ptCount val="1"/>
                      </c15:dlblFieldTableCache>
                    </c15:dlblFTEntry>
                  </c15:dlblFieldTable>
                  <c15:showDataLabelsRange val="0"/>
                </c:ext>
                <c:ext xmlns:c16="http://schemas.microsoft.com/office/drawing/2014/chart" uri="{C3380CC4-5D6E-409C-BE32-E72D297353CC}">
                  <c16:uniqueId val="{00000034-EAA1-4360-8F70-4EDAA187B88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{630BBA76-7A7B-443B-A2F3-16D8EB54F8FE}</c15:txfldGUID>
                      <c15:f>Diagramm!$J$53</c15:f>
                      <c15:dlblFieldTableCache>
                        <c:ptCount val="1"/>
                      </c15:dlblFieldTableCache>
                    </c15:dlblFTEntry>
                  </c15:dlblFieldTable>
                  <c15:showDataLabelsRange val="0"/>
                </c:ext>
                <c:ext xmlns:c16="http://schemas.microsoft.com/office/drawing/2014/chart" uri="{C3380CC4-5D6E-409C-BE32-E72D297353CC}">
                  <c16:uniqueId val="{00000035-EAA1-4360-8F70-4EDAA187B88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{947B6B14-6DC6-45B8-83D2-E6AC1063DACF}</c15:txfldGUID>
                      <c15:f>Diagramm!$J$54</c15:f>
                      <c15:dlblFieldTableCache>
                        <c:ptCount val="1"/>
                      </c15:dlblFieldTableCache>
                    </c15:dlblFTEntry>
                  </c15:dlblFieldTable>
                  <c15:showDataLabelsRange val="0"/>
                </c:ext>
                <c:ext xmlns:c16="http://schemas.microsoft.com/office/drawing/2014/chart" uri="{C3380CC4-5D6E-409C-BE32-E72D297353CC}">
                  <c16:uniqueId val="{00000036-EAA1-4360-8F70-4EDAA187B88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{DCCAC7DE-DDE0-4CDC-9945-8232EC6D214F}</c15:txfldGUID>
                      <c15:f>Diagramm!$J$55</c15:f>
                      <c15:dlblFieldTableCache>
                        <c:ptCount val="1"/>
                      </c15:dlblFieldTableCache>
                    </c15:dlblFTEntry>
                  </c15:dlblFieldTable>
                  <c15:showDataLabelsRange val="0"/>
                </c:ext>
                <c:ext xmlns:c16="http://schemas.microsoft.com/office/drawing/2014/chart" uri="{C3380CC4-5D6E-409C-BE32-E72D297353CC}">
                  <c16:uniqueId val="{00000037-EAA1-4360-8F70-4EDAA187B88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{3BC69EA3-3D0B-46BC-8F6D-E81AD4FAC818}</c15:txfldGUID>
                      <c15:f>Diagramm!$J$56</c15:f>
                      <c15:dlblFieldTableCache>
                        <c:ptCount val="1"/>
                      </c15:dlblFieldTableCache>
                    </c15:dlblFTEntry>
                  </c15:dlblFieldTable>
                  <c15:showDataLabelsRange val="0"/>
                </c:ext>
                <c:ext xmlns:c16="http://schemas.microsoft.com/office/drawing/2014/chart" uri="{C3380CC4-5D6E-409C-BE32-E72D297353CC}">
                  <c16:uniqueId val="{00000038-EAA1-4360-8F70-4EDAA187B88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{D6EA3EB6-B9DF-4F53-ABD4-C30114F40ECA}</c15:txfldGUID>
                      <c15:f>Diagramm!$J$57</c15:f>
                      <c15:dlblFieldTableCache>
                        <c:ptCount val="1"/>
                      </c15:dlblFieldTableCache>
                    </c15:dlblFTEntry>
                  </c15:dlblFieldTable>
                  <c15:showDataLabelsRange val="0"/>
                </c:ext>
                <c:ext xmlns:c16="http://schemas.microsoft.com/office/drawing/2014/chart" uri="{C3380CC4-5D6E-409C-BE32-E72D297353CC}">
                  <c16:uniqueId val="{00000039-EAA1-4360-8F70-4EDAA187B88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{7A55D6A4-C09C-4278-99DF-E33535B02117}</c15:txfldGUID>
                      <c15:f>Diagramm!$J$58</c15:f>
                      <c15:dlblFieldTableCache>
                        <c:ptCount val="1"/>
                      </c15:dlblFieldTableCache>
                    </c15:dlblFTEntry>
                  </c15:dlblFieldTable>
                  <c15:showDataLabelsRange val="0"/>
                </c:ext>
                <c:ext xmlns:c16="http://schemas.microsoft.com/office/drawing/2014/chart" uri="{C3380CC4-5D6E-409C-BE32-E72D297353CC}">
                  <c16:uniqueId val="{0000003A-EAA1-4360-8F70-4EDAA187B88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{12F485E1-CB89-454C-B66C-B9D27C3A9661}</c15:txfldGUID>
                      <c15:f>Diagramm!$J$59</c15:f>
                      <c15:dlblFieldTableCache>
                        <c:ptCount val="1"/>
                      </c15:dlblFieldTableCache>
                    </c15:dlblFTEntry>
                  </c15:dlblFieldTable>
                  <c15:showDataLabelsRange val="0"/>
                </c:ext>
                <c:ext xmlns:c16="http://schemas.microsoft.com/office/drawing/2014/chart" uri="{C3380CC4-5D6E-409C-BE32-E72D297353CC}">
                  <c16:uniqueId val="{0000003B-EAA1-4360-8F70-4EDAA187B88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{8DAFA886-A653-45BE-99B0-C803E7A85629}</c15:txfldGUID>
                      <c15:f>Diagramm!$J$60</c15:f>
                      <c15:dlblFieldTableCache>
                        <c:ptCount val="1"/>
                      </c15:dlblFieldTableCache>
                    </c15:dlblFTEntry>
                  </c15:dlblFieldTable>
                  <c15:showDataLabelsRange val="0"/>
                </c:ext>
                <c:ext xmlns:c16="http://schemas.microsoft.com/office/drawing/2014/chart" uri="{C3380CC4-5D6E-409C-BE32-E72D297353CC}">
                  <c16:uniqueId val="{0000003C-EAA1-4360-8F70-4EDAA187B88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{6ACEC214-88A2-484F-BD72-C92542AC44D1}</c15:txfldGUID>
                      <c15:f>Diagramm!$J$61</c15:f>
                      <c15:dlblFieldTableCache>
                        <c:ptCount val="1"/>
                      </c15:dlblFieldTableCache>
                    </c15:dlblFTEntry>
                  </c15:dlblFieldTable>
                  <c15:showDataLabelsRange val="0"/>
                </c:ext>
                <c:ext xmlns:c16="http://schemas.microsoft.com/office/drawing/2014/chart" uri="{C3380CC4-5D6E-409C-BE32-E72D297353CC}">
                  <c16:uniqueId val="{0000003D-EAA1-4360-8F70-4EDAA187B88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{A30FE0F4-7AC3-4246-9838-494F91306607}</c15:txfldGUID>
                      <c15:f>Diagramm!$J$62</c15:f>
                      <c15:dlblFieldTableCache>
                        <c:ptCount val="1"/>
                      </c15:dlblFieldTableCache>
                    </c15:dlblFTEntry>
                  </c15:dlblFieldTable>
                  <c15:showDataLabelsRange val="0"/>
                </c:ext>
                <c:ext xmlns:c16="http://schemas.microsoft.com/office/drawing/2014/chart" uri="{C3380CC4-5D6E-409C-BE32-E72D297353CC}">
                  <c16:uniqueId val="{0000003E-EAA1-4360-8F70-4EDAA187B88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{3DE6ED14-F595-4414-9BF6-FEF5D7EFB608}</c15:txfldGUID>
                      <c15:f>Diagramm!$J$63</c15:f>
                      <c15:dlblFieldTableCache>
                        <c:ptCount val="1"/>
                      </c15:dlblFieldTableCache>
                    </c15:dlblFTEntry>
                  </c15:dlblFieldTable>
                  <c15:showDataLabelsRange val="0"/>
                </c:ext>
                <c:ext xmlns:c16="http://schemas.microsoft.com/office/drawing/2014/chart" uri="{C3380CC4-5D6E-409C-BE32-E72D297353CC}">
                  <c16:uniqueId val="{0000003F-EAA1-4360-8F70-4EDAA187B88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{D79BA88A-637D-449F-80CF-1BAA53F184A4}</c15:txfldGUID>
                      <c15:f>Diagramm!$J$64</c15:f>
                      <c15:dlblFieldTableCache>
                        <c:ptCount val="1"/>
                      </c15:dlblFieldTableCache>
                    </c15:dlblFTEntry>
                  </c15:dlblFieldTable>
                  <c15:showDataLabelsRange val="0"/>
                </c:ext>
                <c:ext xmlns:c16="http://schemas.microsoft.com/office/drawing/2014/chart" uri="{C3380CC4-5D6E-409C-BE32-E72D297353CC}">
                  <c16:uniqueId val="{00000040-EAA1-4360-8F70-4EDAA187B88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{2F84C3E0-4BA7-4C61-B38F-290DBA5350C9}</c15:txfldGUID>
                      <c15:f>Diagramm!$J$65</c15:f>
                      <c15:dlblFieldTableCache>
                        <c:ptCount val="1"/>
                      </c15:dlblFieldTableCache>
                    </c15:dlblFTEntry>
                  </c15:dlblFieldTable>
                  <c15:showDataLabelsRange val="0"/>
                </c:ext>
                <c:ext xmlns:c16="http://schemas.microsoft.com/office/drawing/2014/chart" uri="{C3380CC4-5D6E-409C-BE32-E72D297353CC}">
                  <c16:uniqueId val="{00000041-EAA1-4360-8F70-4EDAA187B88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{3D4EEA33-6B31-4A26-8431-5855B8CD2F44}</c15:txfldGUID>
                      <c15:f>Diagramm!$J$66</c15:f>
                      <c15:dlblFieldTableCache>
                        <c:ptCount val="1"/>
                      </c15:dlblFieldTableCache>
                    </c15:dlblFTEntry>
                  </c15:dlblFieldTable>
                  <c15:showDataLabelsRange val="0"/>
                </c:ext>
                <c:ext xmlns:c16="http://schemas.microsoft.com/office/drawing/2014/chart" uri="{C3380CC4-5D6E-409C-BE32-E72D297353CC}">
                  <c16:uniqueId val="{00000042-EAA1-4360-8F70-4EDAA187B88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{13E69958-850E-4A8B-B467-B4AFD5A7A8EF}</c15:txfldGUID>
                      <c15:f>Diagramm!$J$67</c15:f>
                      <c15:dlblFieldTableCache>
                        <c:ptCount val="1"/>
                      </c15:dlblFieldTableCache>
                    </c15:dlblFTEntry>
                  </c15:dlblFieldTable>
                  <c15:showDataLabelsRange val="0"/>
                </c:ext>
                <c:ext xmlns:c16="http://schemas.microsoft.com/office/drawing/2014/chart" uri="{C3380CC4-5D6E-409C-BE32-E72D297353CC}">
                  <c16:uniqueId val="{00000043-EAA1-4360-8F70-4EDAA187B8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AA1-4360-8F70-4EDAA187B88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B1-45D4-B834-E8EBE11ADE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B1-45D4-B834-E8EBE11ADE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B1-45D4-B834-E8EBE11ADE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B1-45D4-B834-E8EBE11ADE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2B1-45D4-B834-E8EBE11ADE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B1-45D4-B834-E8EBE11ADE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2B1-45D4-B834-E8EBE11ADE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B1-45D4-B834-E8EBE11ADE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2B1-45D4-B834-E8EBE11ADE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B1-45D4-B834-E8EBE11ADE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2B1-45D4-B834-E8EBE11ADE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2B1-45D4-B834-E8EBE11ADE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2B1-45D4-B834-E8EBE11ADE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2B1-45D4-B834-E8EBE11ADE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2B1-45D4-B834-E8EBE11ADE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2B1-45D4-B834-E8EBE11ADE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2B1-45D4-B834-E8EBE11ADE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2B1-45D4-B834-E8EBE11ADE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2B1-45D4-B834-E8EBE11ADE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2B1-45D4-B834-E8EBE11ADE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2B1-45D4-B834-E8EBE11ADE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2B1-45D4-B834-E8EBE11ADE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2B1-45D4-B834-E8EBE11ADE5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2B1-45D4-B834-E8EBE11ADE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2B1-45D4-B834-E8EBE11ADE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2B1-45D4-B834-E8EBE11ADE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2B1-45D4-B834-E8EBE11ADE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2B1-45D4-B834-E8EBE11ADE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2B1-45D4-B834-E8EBE11ADE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2B1-45D4-B834-E8EBE11ADE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2B1-45D4-B834-E8EBE11ADE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2B1-45D4-B834-E8EBE11ADE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2B1-45D4-B834-E8EBE11ADE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2B1-45D4-B834-E8EBE11ADE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2B1-45D4-B834-E8EBE11ADE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2B1-45D4-B834-E8EBE11ADE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2B1-45D4-B834-E8EBE11ADE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2B1-45D4-B834-E8EBE11ADE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2B1-45D4-B834-E8EBE11ADE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2B1-45D4-B834-E8EBE11ADE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2B1-45D4-B834-E8EBE11ADE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2B1-45D4-B834-E8EBE11ADE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2B1-45D4-B834-E8EBE11ADE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2B1-45D4-B834-E8EBE11ADE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2B1-45D4-B834-E8EBE11ADE5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2B1-45D4-B834-E8EBE11ADE5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2B1-45D4-B834-E8EBE11ADE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2B1-45D4-B834-E8EBE11ADE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2B1-45D4-B834-E8EBE11ADE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2B1-45D4-B834-E8EBE11ADE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2B1-45D4-B834-E8EBE11ADE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2B1-45D4-B834-E8EBE11ADE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2B1-45D4-B834-E8EBE11ADE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2B1-45D4-B834-E8EBE11ADE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2B1-45D4-B834-E8EBE11ADE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2B1-45D4-B834-E8EBE11ADE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2B1-45D4-B834-E8EBE11ADE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2B1-45D4-B834-E8EBE11ADE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2B1-45D4-B834-E8EBE11ADE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2B1-45D4-B834-E8EBE11ADE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2B1-45D4-B834-E8EBE11ADE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2B1-45D4-B834-E8EBE11ADE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2B1-45D4-B834-E8EBE11ADE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2B1-45D4-B834-E8EBE11ADE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2B1-45D4-B834-E8EBE11ADE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2B1-45D4-B834-E8EBE11ADE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2B1-45D4-B834-E8EBE11ADE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2B1-45D4-B834-E8EBE11ADE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2B1-45D4-B834-E8EBE11ADE5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101.17852724436555</c:v>
                </c:pt>
                <c:pt idx="2">
                  <c:v>103.21338281964391</c:v>
                </c:pt>
                <c:pt idx="3">
                  <c:v>102.73142918616536</c:v>
                </c:pt>
                <c:pt idx="4">
                  <c:v>103.69695013716313</c:v>
                </c:pt>
                <c:pt idx="5">
                  <c:v>104.41342585121834</c:v>
                </c:pt>
                <c:pt idx="6">
                  <c:v>106.5381098380937</c:v>
                </c:pt>
                <c:pt idx="7">
                  <c:v>105.76246570921413</c:v>
                </c:pt>
                <c:pt idx="8">
                  <c:v>106.49884352643753</c:v>
                </c:pt>
                <c:pt idx="9">
                  <c:v>107.68436340164595</c:v>
                </c:pt>
                <c:pt idx="10">
                  <c:v>109.76547791942338</c:v>
                </c:pt>
                <c:pt idx="11">
                  <c:v>109.15927061481364</c:v>
                </c:pt>
                <c:pt idx="12">
                  <c:v>109.70469582055833</c:v>
                </c:pt>
                <c:pt idx="13">
                  <c:v>110.59813888440644</c:v>
                </c:pt>
                <c:pt idx="14">
                  <c:v>112.34791027916732</c:v>
                </c:pt>
                <c:pt idx="15">
                  <c:v>111.80678823086441</c:v>
                </c:pt>
                <c:pt idx="16">
                  <c:v>112.73465655424668</c:v>
                </c:pt>
                <c:pt idx="17">
                  <c:v>113.83518906998009</c:v>
                </c:pt>
                <c:pt idx="18">
                  <c:v>115.54085310096282</c:v>
                </c:pt>
                <c:pt idx="19">
                  <c:v>115.27674681297401</c:v>
                </c:pt>
                <c:pt idx="20">
                  <c:v>115.76246570921414</c:v>
                </c:pt>
                <c:pt idx="21">
                  <c:v>116.36759722446345</c:v>
                </c:pt>
                <c:pt idx="22">
                  <c:v>117.41595395621538</c:v>
                </c:pt>
                <c:pt idx="23">
                  <c:v>116.88451401215643</c:v>
                </c:pt>
                <c:pt idx="24">
                  <c:v>117.50632026249261</c:v>
                </c:pt>
              </c:numCache>
            </c:numRef>
          </c:val>
          <c:smooth val="0"/>
          <c:extLst>
            <c:ext xmlns:c16="http://schemas.microsoft.com/office/drawing/2014/chart" uri="{C3380CC4-5D6E-409C-BE32-E72D297353CC}">
              <c16:uniqueId val="{00000000-928F-41EC-A2F2-3DD91F110FD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102.24906458435008</c:v>
                </c:pt>
                <c:pt idx="2">
                  <c:v>105.00650723930372</c:v>
                </c:pt>
                <c:pt idx="3">
                  <c:v>104.62420693020987</c:v>
                </c:pt>
                <c:pt idx="4">
                  <c:v>102.92012363754677</c:v>
                </c:pt>
                <c:pt idx="5">
                  <c:v>105.71010248901904</c:v>
                </c:pt>
                <c:pt idx="6">
                  <c:v>108.11371400683261</c:v>
                </c:pt>
                <c:pt idx="7">
                  <c:v>107.36131446233937</c:v>
                </c:pt>
                <c:pt idx="8">
                  <c:v>107.88596063120221</c:v>
                </c:pt>
                <c:pt idx="9">
                  <c:v>110.89555880917521</c:v>
                </c:pt>
                <c:pt idx="10">
                  <c:v>114.10850821538962</c:v>
                </c:pt>
                <c:pt idx="11">
                  <c:v>113.14462339352529</c:v>
                </c:pt>
                <c:pt idx="12">
                  <c:v>112.49796648771759</c:v>
                </c:pt>
                <c:pt idx="13">
                  <c:v>114.78363429315112</c:v>
                </c:pt>
                <c:pt idx="14">
                  <c:v>117.37839596551163</c:v>
                </c:pt>
                <c:pt idx="15">
                  <c:v>117.95184642915244</c:v>
                </c:pt>
                <c:pt idx="16">
                  <c:v>117.59394826744753</c:v>
                </c:pt>
                <c:pt idx="17">
                  <c:v>120.64014966650399</c:v>
                </c:pt>
                <c:pt idx="18">
                  <c:v>122.87294615259476</c:v>
                </c:pt>
                <c:pt idx="19">
                  <c:v>122.23035627135188</c:v>
                </c:pt>
                <c:pt idx="20">
                  <c:v>122.57605335936228</c:v>
                </c:pt>
                <c:pt idx="21">
                  <c:v>125.43517162843662</c:v>
                </c:pt>
                <c:pt idx="22">
                  <c:v>126.59020660484789</c:v>
                </c:pt>
                <c:pt idx="23">
                  <c:v>125.89881242882709</c:v>
                </c:pt>
                <c:pt idx="24">
                  <c:v>122.46624369611192</c:v>
                </c:pt>
              </c:numCache>
            </c:numRef>
          </c:val>
          <c:smooth val="0"/>
          <c:extLst>
            <c:ext xmlns:c16="http://schemas.microsoft.com/office/drawing/2014/chart" uri="{C3380CC4-5D6E-409C-BE32-E72D297353CC}">
              <c16:uniqueId val="{00000001-928F-41EC-A2F2-3DD91F110FD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101.42974892214049</c:v>
                </c:pt>
                <c:pt idx="2">
                  <c:v>100.22825259954348</c:v>
                </c:pt>
                <c:pt idx="3">
                  <c:v>100.7227998985544</c:v>
                </c:pt>
                <c:pt idx="4">
                  <c:v>98.259573928480847</c:v>
                </c:pt>
                <c:pt idx="5">
                  <c:v>99.470580776058839</c:v>
                </c:pt>
                <c:pt idx="6">
                  <c:v>97.663581029672841</c:v>
                </c:pt>
                <c:pt idx="7">
                  <c:v>99.315242201369514</c:v>
                </c:pt>
                <c:pt idx="8">
                  <c:v>97.549454729901086</c:v>
                </c:pt>
                <c:pt idx="9">
                  <c:v>98.173979203652038</c:v>
                </c:pt>
                <c:pt idx="10">
                  <c:v>97.597007354805982</c:v>
                </c:pt>
                <c:pt idx="11">
                  <c:v>97.707963479584066</c:v>
                </c:pt>
                <c:pt idx="12">
                  <c:v>96.217981232564043</c:v>
                </c:pt>
                <c:pt idx="13">
                  <c:v>97.476540705046915</c:v>
                </c:pt>
                <c:pt idx="14">
                  <c:v>96.414532082170936</c:v>
                </c:pt>
                <c:pt idx="15">
                  <c:v>96.842505706314981</c:v>
                </c:pt>
                <c:pt idx="16">
                  <c:v>95.266928734466134</c:v>
                </c:pt>
                <c:pt idx="17">
                  <c:v>96.405021557189954</c:v>
                </c:pt>
                <c:pt idx="18">
                  <c:v>94.433172711133651</c:v>
                </c:pt>
                <c:pt idx="19">
                  <c:v>94.100304336799383</c:v>
                </c:pt>
                <c:pt idx="20">
                  <c:v>92.867106264265786</c:v>
                </c:pt>
                <c:pt idx="21">
                  <c:v>93.891072787217851</c:v>
                </c:pt>
                <c:pt idx="22">
                  <c:v>92.06822216586356</c:v>
                </c:pt>
                <c:pt idx="23">
                  <c:v>91.995308141009374</c:v>
                </c:pt>
                <c:pt idx="24">
                  <c:v>89.494040071011909</c:v>
                </c:pt>
              </c:numCache>
            </c:numRef>
          </c:val>
          <c:smooth val="0"/>
          <c:extLst>
            <c:ext xmlns:c16="http://schemas.microsoft.com/office/drawing/2014/chart" uri="{C3380CC4-5D6E-409C-BE32-E72D297353CC}">
              <c16:uniqueId val="{00000002-928F-41EC-A2F2-3DD91F110FD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28F-41EC-A2F2-3DD91F110FD4}"/>
                </c:ext>
              </c:extLst>
            </c:dLbl>
            <c:dLbl>
              <c:idx val="1"/>
              <c:delete val="1"/>
              <c:extLst>
                <c:ext xmlns:c15="http://schemas.microsoft.com/office/drawing/2012/chart" uri="{CE6537A1-D6FC-4f65-9D91-7224C49458BB}"/>
                <c:ext xmlns:c16="http://schemas.microsoft.com/office/drawing/2014/chart" uri="{C3380CC4-5D6E-409C-BE32-E72D297353CC}">
                  <c16:uniqueId val="{00000004-928F-41EC-A2F2-3DD91F110FD4}"/>
                </c:ext>
              </c:extLst>
            </c:dLbl>
            <c:dLbl>
              <c:idx val="2"/>
              <c:delete val="1"/>
              <c:extLst>
                <c:ext xmlns:c15="http://schemas.microsoft.com/office/drawing/2012/chart" uri="{CE6537A1-D6FC-4f65-9D91-7224C49458BB}"/>
                <c:ext xmlns:c16="http://schemas.microsoft.com/office/drawing/2014/chart" uri="{C3380CC4-5D6E-409C-BE32-E72D297353CC}">
                  <c16:uniqueId val="{00000005-928F-41EC-A2F2-3DD91F110FD4}"/>
                </c:ext>
              </c:extLst>
            </c:dLbl>
            <c:dLbl>
              <c:idx val="3"/>
              <c:delete val="1"/>
              <c:extLst>
                <c:ext xmlns:c15="http://schemas.microsoft.com/office/drawing/2012/chart" uri="{CE6537A1-D6FC-4f65-9D91-7224C49458BB}"/>
                <c:ext xmlns:c16="http://schemas.microsoft.com/office/drawing/2014/chart" uri="{C3380CC4-5D6E-409C-BE32-E72D297353CC}">
                  <c16:uniqueId val="{00000006-928F-41EC-A2F2-3DD91F110FD4}"/>
                </c:ext>
              </c:extLst>
            </c:dLbl>
            <c:dLbl>
              <c:idx val="4"/>
              <c:delete val="1"/>
              <c:extLst>
                <c:ext xmlns:c15="http://schemas.microsoft.com/office/drawing/2012/chart" uri="{CE6537A1-D6FC-4f65-9D91-7224C49458BB}"/>
                <c:ext xmlns:c16="http://schemas.microsoft.com/office/drawing/2014/chart" uri="{C3380CC4-5D6E-409C-BE32-E72D297353CC}">
                  <c16:uniqueId val="{00000007-928F-41EC-A2F2-3DD91F110FD4}"/>
                </c:ext>
              </c:extLst>
            </c:dLbl>
            <c:dLbl>
              <c:idx val="5"/>
              <c:delete val="1"/>
              <c:extLst>
                <c:ext xmlns:c15="http://schemas.microsoft.com/office/drawing/2012/chart" uri="{CE6537A1-D6FC-4f65-9D91-7224C49458BB}"/>
                <c:ext xmlns:c16="http://schemas.microsoft.com/office/drawing/2014/chart" uri="{C3380CC4-5D6E-409C-BE32-E72D297353CC}">
                  <c16:uniqueId val="{00000008-928F-41EC-A2F2-3DD91F110FD4}"/>
                </c:ext>
              </c:extLst>
            </c:dLbl>
            <c:dLbl>
              <c:idx val="6"/>
              <c:delete val="1"/>
              <c:extLst>
                <c:ext xmlns:c15="http://schemas.microsoft.com/office/drawing/2012/chart" uri="{CE6537A1-D6FC-4f65-9D91-7224C49458BB}"/>
                <c:ext xmlns:c16="http://schemas.microsoft.com/office/drawing/2014/chart" uri="{C3380CC4-5D6E-409C-BE32-E72D297353CC}">
                  <c16:uniqueId val="{00000009-928F-41EC-A2F2-3DD91F110FD4}"/>
                </c:ext>
              </c:extLst>
            </c:dLbl>
            <c:dLbl>
              <c:idx val="7"/>
              <c:delete val="1"/>
              <c:extLst>
                <c:ext xmlns:c15="http://schemas.microsoft.com/office/drawing/2012/chart" uri="{CE6537A1-D6FC-4f65-9D91-7224C49458BB}"/>
                <c:ext xmlns:c16="http://schemas.microsoft.com/office/drawing/2014/chart" uri="{C3380CC4-5D6E-409C-BE32-E72D297353CC}">
                  <c16:uniqueId val="{0000000A-928F-41EC-A2F2-3DD91F110FD4}"/>
                </c:ext>
              </c:extLst>
            </c:dLbl>
            <c:dLbl>
              <c:idx val="8"/>
              <c:delete val="1"/>
              <c:extLst>
                <c:ext xmlns:c15="http://schemas.microsoft.com/office/drawing/2012/chart" uri="{CE6537A1-D6FC-4f65-9D91-7224C49458BB}"/>
                <c:ext xmlns:c16="http://schemas.microsoft.com/office/drawing/2014/chart" uri="{C3380CC4-5D6E-409C-BE32-E72D297353CC}">
                  <c16:uniqueId val="{0000000B-928F-41EC-A2F2-3DD91F110FD4}"/>
                </c:ext>
              </c:extLst>
            </c:dLbl>
            <c:dLbl>
              <c:idx val="9"/>
              <c:delete val="1"/>
              <c:extLst>
                <c:ext xmlns:c15="http://schemas.microsoft.com/office/drawing/2012/chart" uri="{CE6537A1-D6FC-4f65-9D91-7224C49458BB}"/>
                <c:ext xmlns:c16="http://schemas.microsoft.com/office/drawing/2014/chart" uri="{C3380CC4-5D6E-409C-BE32-E72D297353CC}">
                  <c16:uniqueId val="{0000000C-928F-41EC-A2F2-3DD91F110FD4}"/>
                </c:ext>
              </c:extLst>
            </c:dLbl>
            <c:dLbl>
              <c:idx val="10"/>
              <c:delete val="1"/>
              <c:extLst>
                <c:ext xmlns:c15="http://schemas.microsoft.com/office/drawing/2012/chart" uri="{CE6537A1-D6FC-4f65-9D91-7224C49458BB}"/>
                <c:ext xmlns:c16="http://schemas.microsoft.com/office/drawing/2014/chart" uri="{C3380CC4-5D6E-409C-BE32-E72D297353CC}">
                  <c16:uniqueId val="{0000000D-928F-41EC-A2F2-3DD91F110FD4}"/>
                </c:ext>
              </c:extLst>
            </c:dLbl>
            <c:dLbl>
              <c:idx val="11"/>
              <c:delete val="1"/>
              <c:extLst>
                <c:ext xmlns:c15="http://schemas.microsoft.com/office/drawing/2012/chart" uri="{CE6537A1-D6FC-4f65-9D91-7224C49458BB}"/>
                <c:ext xmlns:c16="http://schemas.microsoft.com/office/drawing/2014/chart" uri="{C3380CC4-5D6E-409C-BE32-E72D297353CC}">
                  <c16:uniqueId val="{0000000E-928F-41EC-A2F2-3DD91F110FD4}"/>
                </c:ext>
              </c:extLst>
            </c:dLbl>
            <c:dLbl>
              <c:idx val="12"/>
              <c:delete val="1"/>
              <c:extLst>
                <c:ext xmlns:c15="http://schemas.microsoft.com/office/drawing/2012/chart" uri="{CE6537A1-D6FC-4f65-9D91-7224C49458BB}"/>
                <c:ext xmlns:c16="http://schemas.microsoft.com/office/drawing/2014/chart" uri="{C3380CC4-5D6E-409C-BE32-E72D297353CC}">
                  <c16:uniqueId val="{0000000F-928F-41EC-A2F2-3DD91F110FD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28F-41EC-A2F2-3DD91F110FD4}"/>
                </c:ext>
              </c:extLst>
            </c:dLbl>
            <c:dLbl>
              <c:idx val="14"/>
              <c:delete val="1"/>
              <c:extLst>
                <c:ext xmlns:c15="http://schemas.microsoft.com/office/drawing/2012/chart" uri="{CE6537A1-D6FC-4f65-9D91-7224C49458BB}"/>
                <c:ext xmlns:c16="http://schemas.microsoft.com/office/drawing/2014/chart" uri="{C3380CC4-5D6E-409C-BE32-E72D297353CC}">
                  <c16:uniqueId val="{00000011-928F-41EC-A2F2-3DD91F110FD4}"/>
                </c:ext>
              </c:extLst>
            </c:dLbl>
            <c:dLbl>
              <c:idx val="15"/>
              <c:delete val="1"/>
              <c:extLst>
                <c:ext xmlns:c15="http://schemas.microsoft.com/office/drawing/2012/chart" uri="{CE6537A1-D6FC-4f65-9D91-7224C49458BB}"/>
                <c:ext xmlns:c16="http://schemas.microsoft.com/office/drawing/2014/chart" uri="{C3380CC4-5D6E-409C-BE32-E72D297353CC}">
                  <c16:uniqueId val="{00000012-928F-41EC-A2F2-3DD91F110FD4}"/>
                </c:ext>
              </c:extLst>
            </c:dLbl>
            <c:dLbl>
              <c:idx val="16"/>
              <c:delete val="1"/>
              <c:extLst>
                <c:ext xmlns:c15="http://schemas.microsoft.com/office/drawing/2012/chart" uri="{CE6537A1-D6FC-4f65-9D91-7224C49458BB}"/>
                <c:ext xmlns:c16="http://schemas.microsoft.com/office/drawing/2014/chart" uri="{C3380CC4-5D6E-409C-BE32-E72D297353CC}">
                  <c16:uniqueId val="{00000013-928F-41EC-A2F2-3DD91F110FD4}"/>
                </c:ext>
              </c:extLst>
            </c:dLbl>
            <c:dLbl>
              <c:idx val="17"/>
              <c:delete val="1"/>
              <c:extLst>
                <c:ext xmlns:c15="http://schemas.microsoft.com/office/drawing/2012/chart" uri="{CE6537A1-D6FC-4f65-9D91-7224C49458BB}"/>
                <c:ext xmlns:c16="http://schemas.microsoft.com/office/drawing/2014/chart" uri="{C3380CC4-5D6E-409C-BE32-E72D297353CC}">
                  <c16:uniqueId val="{00000014-928F-41EC-A2F2-3DD91F110FD4}"/>
                </c:ext>
              </c:extLst>
            </c:dLbl>
            <c:dLbl>
              <c:idx val="18"/>
              <c:delete val="1"/>
              <c:extLst>
                <c:ext xmlns:c15="http://schemas.microsoft.com/office/drawing/2012/chart" uri="{CE6537A1-D6FC-4f65-9D91-7224C49458BB}"/>
                <c:ext xmlns:c16="http://schemas.microsoft.com/office/drawing/2014/chart" uri="{C3380CC4-5D6E-409C-BE32-E72D297353CC}">
                  <c16:uniqueId val="{00000015-928F-41EC-A2F2-3DD91F110FD4}"/>
                </c:ext>
              </c:extLst>
            </c:dLbl>
            <c:dLbl>
              <c:idx val="19"/>
              <c:delete val="1"/>
              <c:extLst>
                <c:ext xmlns:c15="http://schemas.microsoft.com/office/drawing/2012/chart" uri="{CE6537A1-D6FC-4f65-9D91-7224C49458BB}"/>
                <c:ext xmlns:c16="http://schemas.microsoft.com/office/drawing/2014/chart" uri="{C3380CC4-5D6E-409C-BE32-E72D297353CC}">
                  <c16:uniqueId val="{00000016-928F-41EC-A2F2-3DD91F110FD4}"/>
                </c:ext>
              </c:extLst>
            </c:dLbl>
            <c:dLbl>
              <c:idx val="20"/>
              <c:delete val="1"/>
              <c:extLst>
                <c:ext xmlns:c15="http://schemas.microsoft.com/office/drawing/2012/chart" uri="{CE6537A1-D6FC-4f65-9D91-7224C49458BB}"/>
                <c:ext xmlns:c16="http://schemas.microsoft.com/office/drawing/2014/chart" uri="{C3380CC4-5D6E-409C-BE32-E72D297353CC}">
                  <c16:uniqueId val="{00000017-928F-41EC-A2F2-3DD91F110FD4}"/>
                </c:ext>
              </c:extLst>
            </c:dLbl>
            <c:dLbl>
              <c:idx val="21"/>
              <c:delete val="1"/>
              <c:extLst>
                <c:ext xmlns:c15="http://schemas.microsoft.com/office/drawing/2012/chart" uri="{CE6537A1-D6FC-4f65-9D91-7224C49458BB}"/>
                <c:ext xmlns:c16="http://schemas.microsoft.com/office/drawing/2014/chart" uri="{C3380CC4-5D6E-409C-BE32-E72D297353CC}">
                  <c16:uniqueId val="{00000018-928F-41EC-A2F2-3DD91F110FD4}"/>
                </c:ext>
              </c:extLst>
            </c:dLbl>
            <c:dLbl>
              <c:idx val="22"/>
              <c:delete val="1"/>
              <c:extLst>
                <c:ext xmlns:c15="http://schemas.microsoft.com/office/drawing/2012/chart" uri="{CE6537A1-D6FC-4f65-9D91-7224C49458BB}"/>
                <c:ext xmlns:c16="http://schemas.microsoft.com/office/drawing/2014/chart" uri="{C3380CC4-5D6E-409C-BE32-E72D297353CC}">
                  <c16:uniqueId val="{00000019-928F-41EC-A2F2-3DD91F110FD4}"/>
                </c:ext>
              </c:extLst>
            </c:dLbl>
            <c:dLbl>
              <c:idx val="23"/>
              <c:delete val="1"/>
              <c:extLst>
                <c:ext xmlns:c15="http://schemas.microsoft.com/office/drawing/2012/chart" uri="{CE6537A1-D6FC-4f65-9D91-7224C49458BB}"/>
                <c:ext xmlns:c16="http://schemas.microsoft.com/office/drawing/2014/chart" uri="{C3380CC4-5D6E-409C-BE32-E72D297353CC}">
                  <c16:uniqueId val="{0000001A-928F-41EC-A2F2-3DD91F110FD4}"/>
                </c:ext>
              </c:extLst>
            </c:dLbl>
            <c:dLbl>
              <c:idx val="24"/>
              <c:delete val="1"/>
              <c:extLst>
                <c:ext xmlns:c15="http://schemas.microsoft.com/office/drawing/2012/chart" uri="{CE6537A1-D6FC-4f65-9D91-7224C49458BB}"/>
                <c:ext xmlns:c16="http://schemas.microsoft.com/office/drawing/2014/chart" uri="{C3380CC4-5D6E-409C-BE32-E72D297353CC}">
                  <c16:uniqueId val="{0000001B-928F-41EC-A2F2-3DD91F110FD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28F-41EC-A2F2-3DD91F110FD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Freising (823)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218456</v>
      </c>
      <c r="F11" s="238">
        <v>217300</v>
      </c>
      <c r="G11" s="238">
        <v>218288</v>
      </c>
      <c r="H11" s="238">
        <v>216339</v>
      </c>
      <c r="I11" s="265">
        <v>215214</v>
      </c>
      <c r="J11" s="263">
        <v>3242</v>
      </c>
      <c r="K11" s="266">
        <v>1.5064075757153346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15.41042589812136</v>
      </c>
      <c r="E13" s="115">
        <v>33665</v>
      </c>
      <c r="F13" s="114">
        <v>33041</v>
      </c>
      <c r="G13" s="114">
        <v>33548</v>
      </c>
      <c r="H13" s="114">
        <v>33515</v>
      </c>
      <c r="I13" s="140">
        <v>32910</v>
      </c>
      <c r="J13" s="115">
        <v>755</v>
      </c>
      <c r="K13" s="116">
        <v>2.2941355211182013</v>
      </c>
    </row>
    <row r="14" spans="1:255" ht="14.1" customHeight="1" x14ac:dyDescent="0.2">
      <c r="A14" s="306" t="s">
        <v>230</v>
      </c>
      <c r="B14" s="307"/>
      <c r="C14" s="308"/>
      <c r="D14" s="113">
        <v>60.125608818251727</v>
      </c>
      <c r="E14" s="115">
        <v>131348</v>
      </c>
      <c r="F14" s="114">
        <v>130896</v>
      </c>
      <c r="G14" s="114">
        <v>131659</v>
      </c>
      <c r="H14" s="114">
        <v>129278</v>
      </c>
      <c r="I14" s="140">
        <v>129078</v>
      </c>
      <c r="J14" s="115">
        <v>2270</v>
      </c>
      <c r="K14" s="116">
        <v>1.7586265668820402</v>
      </c>
    </row>
    <row r="15" spans="1:255" ht="14.1" customHeight="1" x14ac:dyDescent="0.2">
      <c r="A15" s="306" t="s">
        <v>231</v>
      </c>
      <c r="B15" s="307"/>
      <c r="C15" s="308"/>
      <c r="D15" s="113">
        <v>13.107902735562311</v>
      </c>
      <c r="E15" s="115">
        <v>28635</v>
      </c>
      <c r="F15" s="114">
        <v>28620</v>
      </c>
      <c r="G15" s="114">
        <v>28509</v>
      </c>
      <c r="H15" s="114">
        <v>28515</v>
      </c>
      <c r="I15" s="140">
        <v>28311</v>
      </c>
      <c r="J15" s="115">
        <v>324</v>
      </c>
      <c r="K15" s="116">
        <v>1.144431493059235</v>
      </c>
    </row>
    <row r="16" spans="1:255" ht="14.1" customHeight="1" x14ac:dyDescent="0.2">
      <c r="A16" s="306" t="s">
        <v>232</v>
      </c>
      <c r="B16" s="307"/>
      <c r="C16" s="308"/>
      <c r="D16" s="113">
        <v>10.872212253268392</v>
      </c>
      <c r="E16" s="115">
        <v>23751</v>
      </c>
      <c r="F16" s="114">
        <v>23677</v>
      </c>
      <c r="G16" s="114">
        <v>23502</v>
      </c>
      <c r="H16" s="114">
        <v>23969</v>
      </c>
      <c r="I16" s="140">
        <v>23857</v>
      </c>
      <c r="J16" s="115">
        <v>-106</v>
      </c>
      <c r="K16" s="116">
        <v>-0.44431403780860962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0.8656205368586809</v>
      </c>
      <c r="E18" s="115">
        <v>1891</v>
      </c>
      <c r="F18" s="114">
        <v>1784</v>
      </c>
      <c r="G18" s="114">
        <v>1943</v>
      </c>
      <c r="H18" s="114">
        <v>1888</v>
      </c>
      <c r="I18" s="140">
        <v>1816</v>
      </c>
      <c r="J18" s="115">
        <v>75</v>
      </c>
      <c r="K18" s="116">
        <v>4.1299559471365637</v>
      </c>
    </row>
    <row r="19" spans="1:255" ht="14.1" customHeight="1" x14ac:dyDescent="0.2">
      <c r="A19" s="306" t="s">
        <v>235</v>
      </c>
      <c r="B19" s="307" t="s">
        <v>236</v>
      </c>
      <c r="C19" s="308"/>
      <c r="D19" s="113">
        <v>0.59325447687406163</v>
      </c>
      <c r="E19" s="115">
        <v>1296</v>
      </c>
      <c r="F19" s="114">
        <v>1194</v>
      </c>
      <c r="G19" s="114">
        <v>1345</v>
      </c>
      <c r="H19" s="114">
        <v>1308</v>
      </c>
      <c r="I19" s="140">
        <v>1243</v>
      </c>
      <c r="J19" s="115">
        <v>53</v>
      </c>
      <c r="K19" s="116">
        <v>4.2638777152051492</v>
      </c>
    </row>
    <row r="20" spans="1:255" ht="14.1" customHeight="1" x14ac:dyDescent="0.2">
      <c r="A20" s="306">
        <v>12</v>
      </c>
      <c r="B20" s="307" t="s">
        <v>237</v>
      </c>
      <c r="C20" s="308"/>
      <c r="D20" s="113">
        <v>0.94755923389607055</v>
      </c>
      <c r="E20" s="115">
        <v>2070</v>
      </c>
      <c r="F20" s="114">
        <v>1931</v>
      </c>
      <c r="G20" s="114">
        <v>2254</v>
      </c>
      <c r="H20" s="114">
        <v>2243</v>
      </c>
      <c r="I20" s="140">
        <v>2088</v>
      </c>
      <c r="J20" s="115">
        <v>-18</v>
      </c>
      <c r="K20" s="116">
        <v>-0.86206896551724133</v>
      </c>
    </row>
    <row r="21" spans="1:255" ht="14.1" customHeight="1" x14ac:dyDescent="0.2">
      <c r="A21" s="306">
        <v>21</v>
      </c>
      <c r="B21" s="307" t="s">
        <v>238</v>
      </c>
      <c r="C21" s="308"/>
      <c r="D21" s="113">
        <v>0.21743508990368771</v>
      </c>
      <c r="E21" s="115">
        <v>475</v>
      </c>
      <c r="F21" s="114">
        <v>476</v>
      </c>
      <c r="G21" s="114">
        <v>494</v>
      </c>
      <c r="H21" s="114">
        <v>499</v>
      </c>
      <c r="I21" s="140">
        <v>490</v>
      </c>
      <c r="J21" s="115">
        <v>-15</v>
      </c>
      <c r="K21" s="116">
        <v>-3.0612244897959182</v>
      </c>
    </row>
    <row r="22" spans="1:255" ht="14.1" customHeight="1" x14ac:dyDescent="0.2">
      <c r="A22" s="306">
        <v>22</v>
      </c>
      <c r="B22" s="307" t="s">
        <v>239</v>
      </c>
      <c r="C22" s="308"/>
      <c r="D22" s="113">
        <v>1.1421064195993702</v>
      </c>
      <c r="E22" s="115">
        <v>2495</v>
      </c>
      <c r="F22" s="114">
        <v>2497</v>
      </c>
      <c r="G22" s="114">
        <v>2530</v>
      </c>
      <c r="H22" s="114">
        <v>2496</v>
      </c>
      <c r="I22" s="140">
        <v>2519</v>
      </c>
      <c r="J22" s="115">
        <v>-24</v>
      </c>
      <c r="K22" s="116">
        <v>-0.95275903136165141</v>
      </c>
    </row>
    <row r="23" spans="1:255" ht="14.1" customHeight="1" x14ac:dyDescent="0.2">
      <c r="A23" s="306">
        <v>23</v>
      </c>
      <c r="B23" s="307" t="s">
        <v>240</v>
      </c>
      <c r="C23" s="308"/>
      <c r="D23" s="113">
        <v>0.44448309957153842</v>
      </c>
      <c r="E23" s="115">
        <v>971</v>
      </c>
      <c r="F23" s="114">
        <v>960</v>
      </c>
      <c r="G23" s="114">
        <v>975</v>
      </c>
      <c r="H23" s="114">
        <v>1020</v>
      </c>
      <c r="I23" s="140">
        <v>1036</v>
      </c>
      <c r="J23" s="115">
        <v>-65</v>
      </c>
      <c r="K23" s="116">
        <v>-6.2741312741312738</v>
      </c>
    </row>
    <row r="24" spans="1:255" ht="14.1" customHeight="1" x14ac:dyDescent="0.2">
      <c r="A24" s="306">
        <v>24</v>
      </c>
      <c r="B24" s="307" t="s">
        <v>241</v>
      </c>
      <c r="C24" s="308"/>
      <c r="D24" s="113">
        <v>1.8928296773721023</v>
      </c>
      <c r="E24" s="115">
        <v>4135</v>
      </c>
      <c r="F24" s="114">
        <v>4176</v>
      </c>
      <c r="G24" s="114">
        <v>4270</v>
      </c>
      <c r="H24" s="114">
        <v>4250</v>
      </c>
      <c r="I24" s="140">
        <v>4249</v>
      </c>
      <c r="J24" s="115">
        <v>-114</v>
      </c>
      <c r="K24" s="116">
        <v>-2.6829842315839021</v>
      </c>
    </row>
    <row r="25" spans="1:255" ht="14.1" customHeight="1" x14ac:dyDescent="0.2">
      <c r="A25" s="306">
        <v>25</v>
      </c>
      <c r="B25" s="307" t="s">
        <v>242</v>
      </c>
      <c r="C25" s="308"/>
      <c r="D25" s="113">
        <v>4.6123704544622255</v>
      </c>
      <c r="E25" s="115">
        <v>10076</v>
      </c>
      <c r="F25" s="114">
        <v>10081</v>
      </c>
      <c r="G25" s="114">
        <v>10181</v>
      </c>
      <c r="H25" s="114">
        <v>10013</v>
      </c>
      <c r="I25" s="140">
        <v>9967</v>
      </c>
      <c r="J25" s="115">
        <v>109</v>
      </c>
      <c r="K25" s="116">
        <v>1.0936089094010233</v>
      </c>
    </row>
    <row r="26" spans="1:255" ht="14.1" customHeight="1" x14ac:dyDescent="0.2">
      <c r="A26" s="306">
        <v>26</v>
      </c>
      <c r="B26" s="307" t="s">
        <v>243</v>
      </c>
      <c r="C26" s="308"/>
      <c r="D26" s="113">
        <v>3.0280697257113562</v>
      </c>
      <c r="E26" s="115">
        <v>6615</v>
      </c>
      <c r="F26" s="114">
        <v>6603</v>
      </c>
      <c r="G26" s="114">
        <v>6671</v>
      </c>
      <c r="H26" s="114">
        <v>6606</v>
      </c>
      <c r="I26" s="140">
        <v>6565</v>
      </c>
      <c r="J26" s="115">
        <v>50</v>
      </c>
      <c r="K26" s="116">
        <v>0.76161462300076166</v>
      </c>
    </row>
    <row r="27" spans="1:255" ht="14.1" customHeight="1" x14ac:dyDescent="0.2">
      <c r="A27" s="306">
        <v>27</v>
      </c>
      <c r="B27" s="307" t="s">
        <v>244</v>
      </c>
      <c r="C27" s="308"/>
      <c r="D27" s="113">
        <v>2.5726004321236311</v>
      </c>
      <c r="E27" s="115">
        <v>5620</v>
      </c>
      <c r="F27" s="114">
        <v>5638</v>
      </c>
      <c r="G27" s="114">
        <v>5598</v>
      </c>
      <c r="H27" s="114">
        <v>5885</v>
      </c>
      <c r="I27" s="140">
        <v>5851</v>
      </c>
      <c r="J27" s="115">
        <v>-231</v>
      </c>
      <c r="K27" s="116">
        <v>-3.9480430695607587</v>
      </c>
    </row>
    <row r="28" spans="1:255" ht="14.1" customHeight="1" x14ac:dyDescent="0.2">
      <c r="A28" s="306">
        <v>28</v>
      </c>
      <c r="B28" s="307" t="s">
        <v>245</v>
      </c>
      <c r="C28" s="308"/>
      <c r="D28" s="113">
        <v>0.35018493426593916</v>
      </c>
      <c r="E28" s="115">
        <v>765</v>
      </c>
      <c r="F28" s="114">
        <v>756</v>
      </c>
      <c r="G28" s="114">
        <v>770</v>
      </c>
      <c r="H28" s="114">
        <v>769</v>
      </c>
      <c r="I28" s="140">
        <v>757</v>
      </c>
      <c r="J28" s="115">
        <v>8</v>
      </c>
      <c r="K28" s="116">
        <v>1.0568031704095113</v>
      </c>
    </row>
    <row r="29" spans="1:255" ht="14.1" customHeight="1" x14ac:dyDescent="0.2">
      <c r="A29" s="306">
        <v>29</v>
      </c>
      <c r="B29" s="307" t="s">
        <v>246</v>
      </c>
      <c r="C29" s="308"/>
      <c r="D29" s="113">
        <v>2.838100120848134</v>
      </c>
      <c r="E29" s="115">
        <v>6200</v>
      </c>
      <c r="F29" s="114">
        <v>6335</v>
      </c>
      <c r="G29" s="114">
        <v>6323</v>
      </c>
      <c r="H29" s="114">
        <v>6318</v>
      </c>
      <c r="I29" s="140">
        <v>6299</v>
      </c>
      <c r="J29" s="115">
        <v>-99</v>
      </c>
      <c r="K29" s="116">
        <v>-1.5716780441339895</v>
      </c>
    </row>
    <row r="30" spans="1:255" ht="14.1" customHeight="1" x14ac:dyDescent="0.2">
      <c r="A30" s="306" t="s">
        <v>247</v>
      </c>
      <c r="B30" s="307" t="s">
        <v>248</v>
      </c>
      <c r="C30" s="308"/>
      <c r="D30" s="113">
        <v>1.061083238729996</v>
      </c>
      <c r="E30" s="115">
        <v>2318</v>
      </c>
      <c r="F30" s="114">
        <v>2350</v>
      </c>
      <c r="G30" s="114">
        <v>2394</v>
      </c>
      <c r="H30" s="114">
        <v>2357</v>
      </c>
      <c r="I30" s="140">
        <v>2350</v>
      </c>
      <c r="J30" s="115">
        <v>-32</v>
      </c>
      <c r="K30" s="116">
        <v>-1.3617021276595744</v>
      </c>
    </row>
    <row r="31" spans="1:255" ht="14.1" customHeight="1" x14ac:dyDescent="0.2">
      <c r="A31" s="306" t="s">
        <v>249</v>
      </c>
      <c r="B31" s="307" t="s">
        <v>250</v>
      </c>
      <c r="C31" s="308"/>
      <c r="D31" s="113">
        <v>1.6689859742923061</v>
      </c>
      <c r="E31" s="115">
        <v>3646</v>
      </c>
      <c r="F31" s="114">
        <v>3749</v>
      </c>
      <c r="G31" s="114">
        <v>3692</v>
      </c>
      <c r="H31" s="114">
        <v>3734</v>
      </c>
      <c r="I31" s="140">
        <v>3727</v>
      </c>
      <c r="J31" s="115">
        <v>-81</v>
      </c>
      <c r="K31" s="116">
        <v>-2.1733297558357929</v>
      </c>
    </row>
    <row r="32" spans="1:255" ht="14.1" customHeight="1" x14ac:dyDescent="0.2">
      <c r="A32" s="306">
        <v>31</v>
      </c>
      <c r="B32" s="307" t="s">
        <v>251</v>
      </c>
      <c r="C32" s="308"/>
      <c r="D32" s="113">
        <v>0.57631742776577433</v>
      </c>
      <c r="E32" s="115">
        <v>1259</v>
      </c>
      <c r="F32" s="114">
        <v>1218</v>
      </c>
      <c r="G32" s="114">
        <v>1195</v>
      </c>
      <c r="H32" s="114">
        <v>1174</v>
      </c>
      <c r="I32" s="140">
        <v>1147</v>
      </c>
      <c r="J32" s="115">
        <v>112</v>
      </c>
      <c r="K32" s="116">
        <v>9.7646033129904097</v>
      </c>
    </row>
    <row r="33" spans="1:11" ht="14.1" customHeight="1" x14ac:dyDescent="0.2">
      <c r="A33" s="306">
        <v>32</v>
      </c>
      <c r="B33" s="307" t="s">
        <v>252</v>
      </c>
      <c r="C33" s="308"/>
      <c r="D33" s="113">
        <v>1.5614128245504815</v>
      </c>
      <c r="E33" s="115">
        <v>3411</v>
      </c>
      <c r="F33" s="114">
        <v>3138</v>
      </c>
      <c r="G33" s="114">
        <v>3387</v>
      </c>
      <c r="H33" s="114">
        <v>3315</v>
      </c>
      <c r="I33" s="140">
        <v>3294</v>
      </c>
      <c r="J33" s="115">
        <v>117</v>
      </c>
      <c r="K33" s="116">
        <v>3.5519125683060109</v>
      </c>
    </row>
    <row r="34" spans="1:11" ht="14.1" customHeight="1" x14ac:dyDescent="0.2">
      <c r="A34" s="306">
        <v>33</v>
      </c>
      <c r="B34" s="307" t="s">
        <v>253</v>
      </c>
      <c r="C34" s="308"/>
      <c r="D34" s="113">
        <v>1.3485553154868715</v>
      </c>
      <c r="E34" s="115">
        <v>2946</v>
      </c>
      <c r="F34" s="114">
        <v>2846</v>
      </c>
      <c r="G34" s="114">
        <v>3071</v>
      </c>
      <c r="H34" s="114">
        <v>2998</v>
      </c>
      <c r="I34" s="140">
        <v>2869</v>
      </c>
      <c r="J34" s="115">
        <v>77</v>
      </c>
      <c r="K34" s="116">
        <v>2.6838619728128266</v>
      </c>
    </row>
    <row r="35" spans="1:11" ht="14.1" customHeight="1" x14ac:dyDescent="0.2">
      <c r="A35" s="306">
        <v>34</v>
      </c>
      <c r="B35" s="307" t="s">
        <v>254</v>
      </c>
      <c r="C35" s="308"/>
      <c r="D35" s="113">
        <v>2.2453034020580804</v>
      </c>
      <c r="E35" s="115">
        <v>4905</v>
      </c>
      <c r="F35" s="114">
        <v>4932</v>
      </c>
      <c r="G35" s="114">
        <v>4970</v>
      </c>
      <c r="H35" s="114">
        <v>4852</v>
      </c>
      <c r="I35" s="140">
        <v>4812</v>
      </c>
      <c r="J35" s="115">
        <v>93</v>
      </c>
      <c r="K35" s="116">
        <v>1.9326683291770574</v>
      </c>
    </row>
    <row r="36" spans="1:11" ht="14.1" customHeight="1" x14ac:dyDescent="0.2">
      <c r="A36" s="306">
        <v>41</v>
      </c>
      <c r="B36" s="307" t="s">
        <v>255</v>
      </c>
      <c r="C36" s="308"/>
      <c r="D36" s="113">
        <v>0.7978723404255319</v>
      </c>
      <c r="E36" s="115">
        <v>1743</v>
      </c>
      <c r="F36" s="114">
        <v>1744</v>
      </c>
      <c r="G36" s="114">
        <v>1749</v>
      </c>
      <c r="H36" s="114">
        <v>1692</v>
      </c>
      <c r="I36" s="140">
        <v>1715</v>
      </c>
      <c r="J36" s="115">
        <v>28</v>
      </c>
      <c r="K36" s="116">
        <v>1.6326530612244898</v>
      </c>
    </row>
    <row r="37" spans="1:11" ht="14.1" customHeight="1" x14ac:dyDescent="0.2">
      <c r="A37" s="306">
        <v>42</v>
      </c>
      <c r="B37" s="307" t="s">
        <v>256</v>
      </c>
      <c r="C37" s="308"/>
      <c r="D37" s="113">
        <v>0.10711539165781668</v>
      </c>
      <c r="E37" s="115">
        <v>234</v>
      </c>
      <c r="F37" s="114">
        <v>232</v>
      </c>
      <c r="G37" s="114">
        <v>243</v>
      </c>
      <c r="H37" s="114">
        <v>237</v>
      </c>
      <c r="I37" s="140">
        <v>235</v>
      </c>
      <c r="J37" s="115">
        <v>-1</v>
      </c>
      <c r="K37" s="116">
        <v>-0.42553191489361702</v>
      </c>
    </row>
    <row r="38" spans="1:11" ht="14.1" customHeight="1" x14ac:dyDescent="0.2">
      <c r="A38" s="306">
        <v>43</v>
      </c>
      <c r="B38" s="307" t="s">
        <v>257</v>
      </c>
      <c r="C38" s="308"/>
      <c r="D38" s="113">
        <v>2.4302376679972166</v>
      </c>
      <c r="E38" s="115">
        <v>5309</v>
      </c>
      <c r="F38" s="114">
        <v>5275</v>
      </c>
      <c r="G38" s="114">
        <v>5218</v>
      </c>
      <c r="H38" s="114">
        <v>5482</v>
      </c>
      <c r="I38" s="140">
        <v>5423</v>
      </c>
      <c r="J38" s="115">
        <v>-114</v>
      </c>
      <c r="K38" s="116">
        <v>-2.1021574774110272</v>
      </c>
    </row>
    <row r="39" spans="1:11" ht="14.1" customHeight="1" x14ac:dyDescent="0.2">
      <c r="A39" s="306">
        <v>51</v>
      </c>
      <c r="B39" s="307" t="s">
        <v>258</v>
      </c>
      <c r="C39" s="308"/>
      <c r="D39" s="113">
        <v>13.908063866407881</v>
      </c>
      <c r="E39" s="115">
        <v>30383</v>
      </c>
      <c r="F39" s="114">
        <v>30200</v>
      </c>
      <c r="G39" s="114">
        <v>30041</v>
      </c>
      <c r="H39" s="114">
        <v>29628</v>
      </c>
      <c r="I39" s="140">
        <v>29632</v>
      </c>
      <c r="J39" s="115">
        <v>751</v>
      </c>
      <c r="K39" s="116">
        <v>2.5344222462203025</v>
      </c>
    </row>
    <row r="40" spans="1:11" ht="14.1" customHeight="1" x14ac:dyDescent="0.2">
      <c r="A40" s="306" t="s">
        <v>259</v>
      </c>
      <c r="B40" s="307" t="s">
        <v>260</v>
      </c>
      <c r="C40" s="308"/>
      <c r="D40" s="113">
        <v>6.720346431317977</v>
      </c>
      <c r="E40" s="115">
        <v>14681</v>
      </c>
      <c r="F40" s="114">
        <v>14496</v>
      </c>
      <c r="G40" s="114">
        <v>14525</v>
      </c>
      <c r="H40" s="114">
        <v>14567</v>
      </c>
      <c r="I40" s="140">
        <v>14585</v>
      </c>
      <c r="J40" s="115">
        <v>96</v>
      </c>
      <c r="K40" s="116">
        <v>0.65821049022968803</v>
      </c>
    </row>
    <row r="41" spans="1:11" ht="14.1" customHeight="1" x14ac:dyDescent="0.2">
      <c r="A41" s="306"/>
      <c r="B41" s="307" t="s">
        <v>261</v>
      </c>
      <c r="C41" s="308"/>
      <c r="D41" s="113">
        <v>5.7860621818581315</v>
      </c>
      <c r="E41" s="115">
        <v>12640</v>
      </c>
      <c r="F41" s="114">
        <v>12453</v>
      </c>
      <c r="G41" s="114">
        <v>12516</v>
      </c>
      <c r="H41" s="114">
        <v>12572</v>
      </c>
      <c r="I41" s="140">
        <v>12586</v>
      </c>
      <c r="J41" s="115">
        <v>54</v>
      </c>
      <c r="K41" s="116">
        <v>0.42904814873669156</v>
      </c>
    </row>
    <row r="42" spans="1:11" ht="14.1" customHeight="1" x14ac:dyDescent="0.2">
      <c r="A42" s="306">
        <v>52</v>
      </c>
      <c r="B42" s="307" t="s">
        <v>262</v>
      </c>
      <c r="C42" s="308"/>
      <c r="D42" s="113">
        <v>6.025011901710184</v>
      </c>
      <c r="E42" s="115">
        <v>13162</v>
      </c>
      <c r="F42" s="114">
        <v>12816</v>
      </c>
      <c r="G42" s="114">
        <v>12874</v>
      </c>
      <c r="H42" s="114">
        <v>12633</v>
      </c>
      <c r="I42" s="140">
        <v>12415</v>
      </c>
      <c r="J42" s="115">
        <v>747</v>
      </c>
      <c r="K42" s="116">
        <v>6.0169150221506245</v>
      </c>
    </row>
    <row r="43" spans="1:11" ht="14.1" customHeight="1" x14ac:dyDescent="0.2">
      <c r="A43" s="306" t="s">
        <v>263</v>
      </c>
      <c r="B43" s="307" t="s">
        <v>264</v>
      </c>
      <c r="C43" s="308"/>
      <c r="D43" s="113">
        <v>4.4329292855311824</v>
      </c>
      <c r="E43" s="115">
        <v>9684</v>
      </c>
      <c r="F43" s="114">
        <v>9443</v>
      </c>
      <c r="G43" s="114">
        <v>9539</v>
      </c>
      <c r="H43" s="114">
        <v>9388</v>
      </c>
      <c r="I43" s="140">
        <v>9261</v>
      </c>
      <c r="J43" s="115">
        <v>423</v>
      </c>
      <c r="K43" s="116">
        <v>4.5675413022351794</v>
      </c>
    </row>
    <row r="44" spans="1:11" ht="14.1" customHeight="1" x14ac:dyDescent="0.2">
      <c r="A44" s="306">
        <v>53</v>
      </c>
      <c r="B44" s="307" t="s">
        <v>265</v>
      </c>
      <c r="C44" s="308"/>
      <c r="D44" s="113">
        <v>2.069982055883107</v>
      </c>
      <c r="E44" s="115">
        <v>4522</v>
      </c>
      <c r="F44" s="114">
        <v>4474</v>
      </c>
      <c r="G44" s="114">
        <v>4410</v>
      </c>
      <c r="H44" s="114">
        <v>4389</v>
      </c>
      <c r="I44" s="140">
        <v>4324</v>
      </c>
      <c r="J44" s="115">
        <v>198</v>
      </c>
      <c r="K44" s="116">
        <v>4.5790934320074008</v>
      </c>
    </row>
    <row r="45" spans="1:11" ht="14.1" customHeight="1" x14ac:dyDescent="0.2">
      <c r="A45" s="306" t="s">
        <v>266</v>
      </c>
      <c r="B45" s="307" t="s">
        <v>267</v>
      </c>
      <c r="C45" s="308"/>
      <c r="D45" s="113">
        <v>1.9935364558538105</v>
      </c>
      <c r="E45" s="115">
        <v>4355</v>
      </c>
      <c r="F45" s="114">
        <v>4302</v>
      </c>
      <c r="G45" s="114">
        <v>4243</v>
      </c>
      <c r="H45" s="114">
        <v>4220</v>
      </c>
      <c r="I45" s="140">
        <v>4163</v>
      </c>
      <c r="J45" s="115">
        <v>192</v>
      </c>
      <c r="K45" s="116">
        <v>4.6120586115781892</v>
      </c>
    </row>
    <row r="46" spans="1:11" ht="14.1" customHeight="1" x14ac:dyDescent="0.2">
      <c r="A46" s="306">
        <v>54</v>
      </c>
      <c r="B46" s="307" t="s">
        <v>268</v>
      </c>
      <c r="C46" s="308"/>
      <c r="D46" s="113">
        <v>3.0170835316951696</v>
      </c>
      <c r="E46" s="115">
        <v>6591</v>
      </c>
      <c r="F46" s="114">
        <v>6412</v>
      </c>
      <c r="G46" s="114">
        <v>6441</v>
      </c>
      <c r="H46" s="114">
        <v>6353</v>
      </c>
      <c r="I46" s="140">
        <v>6292</v>
      </c>
      <c r="J46" s="115">
        <v>299</v>
      </c>
      <c r="K46" s="116">
        <v>4.7520661157024797</v>
      </c>
    </row>
    <row r="47" spans="1:11" ht="14.1" customHeight="1" x14ac:dyDescent="0.2">
      <c r="A47" s="306">
        <v>61</v>
      </c>
      <c r="B47" s="307" t="s">
        <v>269</v>
      </c>
      <c r="C47" s="308"/>
      <c r="D47" s="113">
        <v>3.682663785842458</v>
      </c>
      <c r="E47" s="115">
        <v>8045</v>
      </c>
      <c r="F47" s="114">
        <v>8095</v>
      </c>
      <c r="G47" s="114">
        <v>8137</v>
      </c>
      <c r="H47" s="114">
        <v>8092</v>
      </c>
      <c r="I47" s="140">
        <v>8145</v>
      </c>
      <c r="J47" s="115">
        <v>-100</v>
      </c>
      <c r="K47" s="116">
        <v>-1.2277470841006752</v>
      </c>
    </row>
    <row r="48" spans="1:11" ht="14.1" customHeight="1" x14ac:dyDescent="0.2">
      <c r="A48" s="306">
        <v>62</v>
      </c>
      <c r="B48" s="307" t="s">
        <v>270</v>
      </c>
      <c r="C48" s="308"/>
      <c r="D48" s="113">
        <v>7.0123960889149304</v>
      </c>
      <c r="E48" s="115">
        <v>15319</v>
      </c>
      <c r="F48" s="114">
        <v>15231</v>
      </c>
      <c r="G48" s="114">
        <v>15355</v>
      </c>
      <c r="H48" s="114">
        <v>15255</v>
      </c>
      <c r="I48" s="140">
        <v>15251</v>
      </c>
      <c r="J48" s="115">
        <v>68</v>
      </c>
      <c r="K48" s="116">
        <v>0.44587240180971738</v>
      </c>
    </row>
    <row r="49" spans="1:11" ht="14.1" customHeight="1" x14ac:dyDescent="0.2">
      <c r="A49" s="306">
        <v>63</v>
      </c>
      <c r="B49" s="307" t="s">
        <v>271</v>
      </c>
      <c r="C49" s="308"/>
      <c r="D49" s="113">
        <v>2.6765115171933935</v>
      </c>
      <c r="E49" s="115">
        <v>5847</v>
      </c>
      <c r="F49" s="114">
        <v>6043</v>
      </c>
      <c r="G49" s="114">
        <v>6065</v>
      </c>
      <c r="H49" s="114">
        <v>6042</v>
      </c>
      <c r="I49" s="140">
        <v>5927</v>
      </c>
      <c r="J49" s="115">
        <v>-80</v>
      </c>
      <c r="K49" s="116">
        <v>-1.3497553568415726</v>
      </c>
    </row>
    <row r="50" spans="1:11" ht="14.1" customHeight="1" x14ac:dyDescent="0.2">
      <c r="A50" s="306" t="s">
        <v>272</v>
      </c>
      <c r="B50" s="307" t="s">
        <v>273</v>
      </c>
      <c r="C50" s="308"/>
      <c r="D50" s="113">
        <v>0.69533452960779285</v>
      </c>
      <c r="E50" s="115">
        <v>1519</v>
      </c>
      <c r="F50" s="114">
        <v>1571</v>
      </c>
      <c r="G50" s="114">
        <v>1542</v>
      </c>
      <c r="H50" s="114">
        <v>1511</v>
      </c>
      <c r="I50" s="140">
        <v>1510</v>
      </c>
      <c r="J50" s="115">
        <v>9</v>
      </c>
      <c r="K50" s="116">
        <v>0.59602649006622521</v>
      </c>
    </row>
    <row r="51" spans="1:11" ht="14.1" customHeight="1" x14ac:dyDescent="0.2">
      <c r="A51" s="306" t="s">
        <v>274</v>
      </c>
      <c r="B51" s="307" t="s">
        <v>275</v>
      </c>
      <c r="C51" s="308"/>
      <c r="D51" s="113">
        <v>1.7074376533489581</v>
      </c>
      <c r="E51" s="115">
        <v>3730</v>
      </c>
      <c r="F51" s="114">
        <v>3835</v>
      </c>
      <c r="G51" s="114">
        <v>3875</v>
      </c>
      <c r="H51" s="114">
        <v>3896</v>
      </c>
      <c r="I51" s="140">
        <v>3765</v>
      </c>
      <c r="J51" s="115">
        <v>-35</v>
      </c>
      <c r="K51" s="116">
        <v>-0.92961487383798136</v>
      </c>
    </row>
    <row r="52" spans="1:11" ht="14.1" customHeight="1" x14ac:dyDescent="0.2">
      <c r="A52" s="306">
        <v>71</v>
      </c>
      <c r="B52" s="307" t="s">
        <v>276</v>
      </c>
      <c r="C52" s="308"/>
      <c r="D52" s="113">
        <v>11.638957043981396</v>
      </c>
      <c r="E52" s="115">
        <v>25426</v>
      </c>
      <c r="F52" s="114">
        <v>25346</v>
      </c>
      <c r="G52" s="114">
        <v>25428</v>
      </c>
      <c r="H52" s="114">
        <v>25305</v>
      </c>
      <c r="I52" s="140">
        <v>25226</v>
      </c>
      <c r="J52" s="115">
        <v>200</v>
      </c>
      <c r="K52" s="116">
        <v>0.79283279156425912</v>
      </c>
    </row>
    <row r="53" spans="1:11" ht="14.1" customHeight="1" x14ac:dyDescent="0.2">
      <c r="A53" s="306" t="s">
        <v>277</v>
      </c>
      <c r="B53" s="307" t="s">
        <v>278</v>
      </c>
      <c r="C53" s="308"/>
      <c r="D53" s="113">
        <v>3.9545720877430695</v>
      </c>
      <c r="E53" s="115">
        <v>8639</v>
      </c>
      <c r="F53" s="114">
        <v>8548</v>
      </c>
      <c r="G53" s="114">
        <v>8640</v>
      </c>
      <c r="H53" s="114">
        <v>8647</v>
      </c>
      <c r="I53" s="140">
        <v>8605</v>
      </c>
      <c r="J53" s="115">
        <v>34</v>
      </c>
      <c r="K53" s="116">
        <v>0.39511911679256245</v>
      </c>
    </row>
    <row r="54" spans="1:11" ht="14.1" customHeight="1" x14ac:dyDescent="0.2">
      <c r="A54" s="306" t="s">
        <v>279</v>
      </c>
      <c r="B54" s="307" t="s">
        <v>280</v>
      </c>
      <c r="C54" s="308"/>
      <c r="D54" s="113">
        <v>6.4672062108616837</v>
      </c>
      <c r="E54" s="115">
        <v>14128</v>
      </c>
      <c r="F54" s="114">
        <v>14173</v>
      </c>
      <c r="G54" s="114">
        <v>14172</v>
      </c>
      <c r="H54" s="114">
        <v>14056</v>
      </c>
      <c r="I54" s="140">
        <v>14022</v>
      </c>
      <c r="J54" s="115">
        <v>106</v>
      </c>
      <c r="K54" s="116">
        <v>0.75595492797033237</v>
      </c>
    </row>
    <row r="55" spans="1:11" ht="14.1" customHeight="1" x14ac:dyDescent="0.2">
      <c r="A55" s="306">
        <v>72</v>
      </c>
      <c r="B55" s="307" t="s">
        <v>281</v>
      </c>
      <c r="C55" s="308"/>
      <c r="D55" s="113">
        <v>3.1397626982092506</v>
      </c>
      <c r="E55" s="115">
        <v>6859</v>
      </c>
      <c r="F55" s="114">
        <v>6876</v>
      </c>
      <c r="G55" s="114">
        <v>6868</v>
      </c>
      <c r="H55" s="114">
        <v>6756</v>
      </c>
      <c r="I55" s="140">
        <v>6773</v>
      </c>
      <c r="J55" s="115">
        <v>86</v>
      </c>
      <c r="K55" s="116">
        <v>1.2697475269452236</v>
      </c>
    </row>
    <row r="56" spans="1:11" ht="14.1" customHeight="1" x14ac:dyDescent="0.2">
      <c r="A56" s="306" t="s">
        <v>282</v>
      </c>
      <c r="B56" s="307" t="s">
        <v>283</v>
      </c>
      <c r="C56" s="308"/>
      <c r="D56" s="113">
        <v>1.5348628556780313</v>
      </c>
      <c r="E56" s="115">
        <v>3353</v>
      </c>
      <c r="F56" s="114">
        <v>3384</v>
      </c>
      <c r="G56" s="114">
        <v>3371</v>
      </c>
      <c r="H56" s="114">
        <v>3303</v>
      </c>
      <c r="I56" s="140">
        <v>3333</v>
      </c>
      <c r="J56" s="115">
        <v>20</v>
      </c>
      <c r="K56" s="116">
        <v>0.60006000600060005</v>
      </c>
    </row>
    <row r="57" spans="1:11" ht="14.1" customHeight="1" x14ac:dyDescent="0.2">
      <c r="A57" s="306" t="s">
        <v>284</v>
      </c>
      <c r="B57" s="307" t="s">
        <v>285</v>
      </c>
      <c r="C57" s="308"/>
      <c r="D57" s="113">
        <v>1.1457684842714322</v>
      </c>
      <c r="E57" s="115">
        <v>2503</v>
      </c>
      <c r="F57" s="114">
        <v>2493</v>
      </c>
      <c r="G57" s="114">
        <v>2504</v>
      </c>
      <c r="H57" s="114">
        <v>2490</v>
      </c>
      <c r="I57" s="140">
        <v>2488</v>
      </c>
      <c r="J57" s="115">
        <v>15</v>
      </c>
      <c r="K57" s="116">
        <v>0.60289389067524113</v>
      </c>
    </row>
    <row r="58" spans="1:11" ht="14.1" customHeight="1" x14ac:dyDescent="0.2">
      <c r="A58" s="306">
        <v>73</v>
      </c>
      <c r="B58" s="307" t="s">
        <v>286</v>
      </c>
      <c r="C58" s="308"/>
      <c r="D58" s="113">
        <v>2.0814260079833011</v>
      </c>
      <c r="E58" s="115">
        <v>4547</v>
      </c>
      <c r="F58" s="114">
        <v>4548</v>
      </c>
      <c r="G58" s="114">
        <v>4519</v>
      </c>
      <c r="H58" s="114">
        <v>4397</v>
      </c>
      <c r="I58" s="140">
        <v>4349</v>
      </c>
      <c r="J58" s="115">
        <v>198</v>
      </c>
      <c r="K58" s="116">
        <v>4.552770751896988</v>
      </c>
    </row>
    <row r="59" spans="1:11" ht="14.1" customHeight="1" x14ac:dyDescent="0.2">
      <c r="A59" s="306" t="s">
        <v>287</v>
      </c>
      <c r="B59" s="307" t="s">
        <v>288</v>
      </c>
      <c r="C59" s="308"/>
      <c r="D59" s="113">
        <v>1.7431427839015636</v>
      </c>
      <c r="E59" s="115">
        <v>3808</v>
      </c>
      <c r="F59" s="114">
        <v>3789</v>
      </c>
      <c r="G59" s="114">
        <v>3760</v>
      </c>
      <c r="H59" s="114">
        <v>3658</v>
      </c>
      <c r="I59" s="140">
        <v>3613</v>
      </c>
      <c r="J59" s="115">
        <v>195</v>
      </c>
      <c r="K59" s="116">
        <v>5.3971768613340716</v>
      </c>
    </row>
    <row r="60" spans="1:11" ht="14.1" customHeight="1" x14ac:dyDescent="0.2">
      <c r="A60" s="306">
        <v>81</v>
      </c>
      <c r="B60" s="307" t="s">
        <v>289</v>
      </c>
      <c r="C60" s="308"/>
      <c r="D60" s="113">
        <v>5.8501483136192185</v>
      </c>
      <c r="E60" s="115">
        <v>12780</v>
      </c>
      <c r="F60" s="114">
        <v>12722</v>
      </c>
      <c r="G60" s="114">
        <v>12529</v>
      </c>
      <c r="H60" s="114">
        <v>12286</v>
      </c>
      <c r="I60" s="140">
        <v>12293</v>
      </c>
      <c r="J60" s="115">
        <v>487</v>
      </c>
      <c r="K60" s="116">
        <v>3.9616041649719351</v>
      </c>
    </row>
    <row r="61" spans="1:11" ht="14.1" customHeight="1" x14ac:dyDescent="0.2">
      <c r="A61" s="306" t="s">
        <v>290</v>
      </c>
      <c r="B61" s="307" t="s">
        <v>291</v>
      </c>
      <c r="C61" s="308"/>
      <c r="D61" s="113">
        <v>1.8530047240634269</v>
      </c>
      <c r="E61" s="115">
        <v>4048</v>
      </c>
      <c r="F61" s="114">
        <v>4037</v>
      </c>
      <c r="G61" s="114">
        <v>4054</v>
      </c>
      <c r="H61" s="114">
        <v>3891</v>
      </c>
      <c r="I61" s="140">
        <v>3887</v>
      </c>
      <c r="J61" s="115">
        <v>161</v>
      </c>
      <c r="K61" s="116">
        <v>4.1420118343195265</v>
      </c>
    </row>
    <row r="62" spans="1:11" ht="14.1" customHeight="1" x14ac:dyDescent="0.2">
      <c r="A62" s="306" t="s">
        <v>292</v>
      </c>
      <c r="B62" s="307" t="s">
        <v>293</v>
      </c>
      <c r="C62" s="308"/>
      <c r="D62" s="113">
        <v>2.1404768008203026</v>
      </c>
      <c r="E62" s="115">
        <v>4676</v>
      </c>
      <c r="F62" s="114">
        <v>4632</v>
      </c>
      <c r="G62" s="114">
        <v>4498</v>
      </c>
      <c r="H62" s="114">
        <v>4471</v>
      </c>
      <c r="I62" s="140">
        <v>4449</v>
      </c>
      <c r="J62" s="115">
        <v>227</v>
      </c>
      <c r="K62" s="116">
        <v>5.1022701730726006</v>
      </c>
    </row>
    <row r="63" spans="1:11" ht="14.1" customHeight="1" x14ac:dyDescent="0.2">
      <c r="A63" s="306"/>
      <c r="B63" s="307" t="s">
        <v>294</v>
      </c>
      <c r="C63" s="308"/>
      <c r="D63" s="113">
        <v>1.8150108030907826</v>
      </c>
      <c r="E63" s="115">
        <v>3965</v>
      </c>
      <c r="F63" s="114">
        <v>3937</v>
      </c>
      <c r="G63" s="114">
        <v>3824</v>
      </c>
      <c r="H63" s="114">
        <v>3802</v>
      </c>
      <c r="I63" s="140">
        <v>3783</v>
      </c>
      <c r="J63" s="115">
        <v>182</v>
      </c>
      <c r="K63" s="116">
        <v>4.8109965635738829</v>
      </c>
    </row>
    <row r="64" spans="1:11" ht="14.1" customHeight="1" x14ac:dyDescent="0.2">
      <c r="A64" s="306" t="s">
        <v>295</v>
      </c>
      <c r="B64" s="307" t="s">
        <v>296</v>
      </c>
      <c r="C64" s="308"/>
      <c r="D64" s="113">
        <v>0.61843117149448856</v>
      </c>
      <c r="E64" s="115">
        <v>1351</v>
      </c>
      <c r="F64" s="114">
        <v>1354</v>
      </c>
      <c r="G64" s="114">
        <v>1322</v>
      </c>
      <c r="H64" s="114">
        <v>1308</v>
      </c>
      <c r="I64" s="140">
        <v>1314</v>
      </c>
      <c r="J64" s="115">
        <v>37</v>
      </c>
      <c r="K64" s="116">
        <v>2.8158295281582952</v>
      </c>
    </row>
    <row r="65" spans="1:11" ht="14.1" customHeight="1" x14ac:dyDescent="0.2">
      <c r="A65" s="306" t="s">
        <v>297</v>
      </c>
      <c r="B65" s="307" t="s">
        <v>298</v>
      </c>
      <c r="C65" s="308"/>
      <c r="D65" s="113">
        <v>0.52047094151682716</v>
      </c>
      <c r="E65" s="115">
        <v>1137</v>
      </c>
      <c r="F65" s="114">
        <v>1129</v>
      </c>
      <c r="G65" s="114">
        <v>1103</v>
      </c>
      <c r="H65" s="114">
        <v>1092</v>
      </c>
      <c r="I65" s="140">
        <v>1109</v>
      </c>
      <c r="J65" s="115">
        <v>28</v>
      </c>
      <c r="K65" s="116">
        <v>2.5247971145175834</v>
      </c>
    </row>
    <row r="66" spans="1:11" ht="14.1" customHeight="1" x14ac:dyDescent="0.2">
      <c r="A66" s="306">
        <v>82</v>
      </c>
      <c r="B66" s="307" t="s">
        <v>299</v>
      </c>
      <c r="C66" s="308"/>
      <c r="D66" s="113">
        <v>2.0434320870106566</v>
      </c>
      <c r="E66" s="115">
        <v>4464</v>
      </c>
      <c r="F66" s="114">
        <v>4495</v>
      </c>
      <c r="G66" s="114">
        <v>4524</v>
      </c>
      <c r="H66" s="114">
        <v>4431</v>
      </c>
      <c r="I66" s="140">
        <v>4437</v>
      </c>
      <c r="J66" s="115">
        <v>27</v>
      </c>
      <c r="K66" s="116">
        <v>0.60851926977687631</v>
      </c>
    </row>
    <row r="67" spans="1:11" ht="14.1" customHeight="1" x14ac:dyDescent="0.2">
      <c r="A67" s="306" t="s">
        <v>300</v>
      </c>
      <c r="B67" s="307" t="s">
        <v>301</v>
      </c>
      <c r="C67" s="308"/>
      <c r="D67" s="113">
        <v>1.1512615812795255</v>
      </c>
      <c r="E67" s="115">
        <v>2515</v>
      </c>
      <c r="F67" s="114">
        <v>2530</v>
      </c>
      <c r="G67" s="114">
        <v>2556</v>
      </c>
      <c r="H67" s="114">
        <v>2486</v>
      </c>
      <c r="I67" s="140">
        <v>2507</v>
      </c>
      <c r="J67" s="115">
        <v>8</v>
      </c>
      <c r="K67" s="116">
        <v>0.31910650179497407</v>
      </c>
    </row>
    <row r="68" spans="1:11" ht="14.1" customHeight="1" x14ac:dyDescent="0.2">
      <c r="A68" s="306" t="s">
        <v>302</v>
      </c>
      <c r="B68" s="307" t="s">
        <v>303</v>
      </c>
      <c r="C68" s="308"/>
      <c r="D68" s="113">
        <v>0.50582268282857878</v>
      </c>
      <c r="E68" s="115">
        <v>1105</v>
      </c>
      <c r="F68" s="114">
        <v>1129</v>
      </c>
      <c r="G68" s="114">
        <v>1135</v>
      </c>
      <c r="H68" s="114">
        <v>1115</v>
      </c>
      <c r="I68" s="140">
        <v>1104</v>
      </c>
      <c r="J68" s="115">
        <v>1</v>
      </c>
      <c r="K68" s="116">
        <v>9.0579710144927536E-2</v>
      </c>
    </row>
    <row r="69" spans="1:11" ht="14.1" customHeight="1" x14ac:dyDescent="0.2">
      <c r="A69" s="306">
        <v>83</v>
      </c>
      <c r="B69" s="307" t="s">
        <v>304</v>
      </c>
      <c r="C69" s="308"/>
      <c r="D69" s="113">
        <v>5.2335481744607613</v>
      </c>
      <c r="E69" s="115">
        <v>11433</v>
      </c>
      <c r="F69" s="114">
        <v>11431</v>
      </c>
      <c r="G69" s="114">
        <v>11291</v>
      </c>
      <c r="H69" s="114">
        <v>11058</v>
      </c>
      <c r="I69" s="140">
        <v>11084</v>
      </c>
      <c r="J69" s="115">
        <v>349</v>
      </c>
      <c r="K69" s="116">
        <v>3.1486827859978348</v>
      </c>
    </row>
    <row r="70" spans="1:11" ht="14.1" customHeight="1" x14ac:dyDescent="0.2">
      <c r="A70" s="306" t="s">
        <v>305</v>
      </c>
      <c r="B70" s="307" t="s">
        <v>306</v>
      </c>
      <c r="C70" s="308"/>
      <c r="D70" s="113">
        <v>4.7034643131797704</v>
      </c>
      <c r="E70" s="115">
        <v>10275</v>
      </c>
      <c r="F70" s="114">
        <v>10271</v>
      </c>
      <c r="G70" s="114">
        <v>10131</v>
      </c>
      <c r="H70" s="114">
        <v>9907</v>
      </c>
      <c r="I70" s="140">
        <v>9928</v>
      </c>
      <c r="J70" s="115">
        <v>347</v>
      </c>
      <c r="K70" s="116">
        <v>3.4951651893634166</v>
      </c>
    </row>
    <row r="71" spans="1:11" ht="14.1" customHeight="1" x14ac:dyDescent="0.2">
      <c r="A71" s="306"/>
      <c r="B71" s="307" t="s">
        <v>307</v>
      </c>
      <c r="C71" s="308"/>
      <c r="D71" s="113">
        <v>2.8257406525799245</v>
      </c>
      <c r="E71" s="115">
        <v>6173</v>
      </c>
      <c r="F71" s="114">
        <v>6191</v>
      </c>
      <c r="G71" s="114">
        <v>6119</v>
      </c>
      <c r="H71" s="114">
        <v>5981</v>
      </c>
      <c r="I71" s="140">
        <v>5997</v>
      </c>
      <c r="J71" s="115">
        <v>176</v>
      </c>
      <c r="K71" s="116">
        <v>2.9348007337001834</v>
      </c>
    </row>
    <row r="72" spans="1:11" ht="14.1" customHeight="1" x14ac:dyDescent="0.2">
      <c r="A72" s="306">
        <v>84</v>
      </c>
      <c r="B72" s="307" t="s">
        <v>308</v>
      </c>
      <c r="C72" s="308"/>
      <c r="D72" s="113">
        <v>1.7028600725088805</v>
      </c>
      <c r="E72" s="115">
        <v>3720</v>
      </c>
      <c r="F72" s="114">
        <v>3735</v>
      </c>
      <c r="G72" s="114">
        <v>3690</v>
      </c>
      <c r="H72" s="114">
        <v>3715</v>
      </c>
      <c r="I72" s="140">
        <v>3684</v>
      </c>
      <c r="J72" s="115">
        <v>36</v>
      </c>
      <c r="K72" s="116">
        <v>0.9771986970684039</v>
      </c>
    </row>
    <row r="73" spans="1:11" ht="14.1" customHeight="1" x14ac:dyDescent="0.2">
      <c r="A73" s="306" t="s">
        <v>309</v>
      </c>
      <c r="B73" s="307" t="s">
        <v>310</v>
      </c>
      <c r="C73" s="308"/>
      <c r="D73" s="113">
        <v>0.4760684073680741</v>
      </c>
      <c r="E73" s="115">
        <v>1040</v>
      </c>
      <c r="F73" s="114">
        <v>1028</v>
      </c>
      <c r="G73" s="114">
        <v>1001</v>
      </c>
      <c r="H73" s="114">
        <v>1086</v>
      </c>
      <c r="I73" s="140">
        <v>1089</v>
      </c>
      <c r="J73" s="115">
        <v>-49</v>
      </c>
      <c r="K73" s="116">
        <v>-4.4995408631772271</v>
      </c>
    </row>
    <row r="74" spans="1:11" ht="14.1" customHeight="1" x14ac:dyDescent="0.2">
      <c r="A74" s="306" t="s">
        <v>311</v>
      </c>
      <c r="B74" s="307" t="s">
        <v>312</v>
      </c>
      <c r="C74" s="308"/>
      <c r="D74" s="113">
        <v>0.22567473541582744</v>
      </c>
      <c r="E74" s="115">
        <v>493</v>
      </c>
      <c r="F74" s="114">
        <v>497</v>
      </c>
      <c r="G74" s="114">
        <v>493</v>
      </c>
      <c r="H74" s="114">
        <v>494</v>
      </c>
      <c r="I74" s="140">
        <v>491</v>
      </c>
      <c r="J74" s="115">
        <v>2</v>
      </c>
      <c r="K74" s="116">
        <v>0.40733197556008149</v>
      </c>
    </row>
    <row r="75" spans="1:11" ht="14.1" customHeight="1" x14ac:dyDescent="0.2">
      <c r="A75" s="306" t="s">
        <v>313</v>
      </c>
      <c r="B75" s="307" t="s">
        <v>314</v>
      </c>
      <c r="C75" s="308"/>
      <c r="D75" s="113">
        <v>0.56990881458966569</v>
      </c>
      <c r="E75" s="115">
        <v>1245</v>
      </c>
      <c r="F75" s="114">
        <v>1264</v>
      </c>
      <c r="G75" s="114">
        <v>1246</v>
      </c>
      <c r="H75" s="114">
        <v>1229</v>
      </c>
      <c r="I75" s="140">
        <v>1219</v>
      </c>
      <c r="J75" s="115">
        <v>26</v>
      </c>
      <c r="K75" s="116">
        <v>2.1328958162428222</v>
      </c>
    </row>
    <row r="76" spans="1:11" ht="14.1" customHeight="1" x14ac:dyDescent="0.2">
      <c r="A76" s="306">
        <v>91</v>
      </c>
      <c r="B76" s="307" t="s">
        <v>315</v>
      </c>
      <c r="C76" s="308"/>
      <c r="D76" s="113">
        <v>0.11672831142197972</v>
      </c>
      <c r="E76" s="115">
        <v>255</v>
      </c>
      <c r="F76" s="114">
        <v>248</v>
      </c>
      <c r="G76" s="114">
        <v>251</v>
      </c>
      <c r="H76" s="114">
        <v>239</v>
      </c>
      <c r="I76" s="140">
        <v>236</v>
      </c>
      <c r="J76" s="115">
        <v>19</v>
      </c>
      <c r="K76" s="116">
        <v>8.0508474576271194</v>
      </c>
    </row>
    <row r="77" spans="1:11" ht="14.1" customHeight="1" x14ac:dyDescent="0.2">
      <c r="A77" s="306">
        <v>92</v>
      </c>
      <c r="B77" s="307" t="s">
        <v>316</v>
      </c>
      <c r="C77" s="308"/>
      <c r="D77" s="113">
        <v>1.0542168674698795</v>
      </c>
      <c r="E77" s="115">
        <v>2303</v>
      </c>
      <c r="F77" s="114">
        <v>2305</v>
      </c>
      <c r="G77" s="114">
        <v>2319</v>
      </c>
      <c r="H77" s="114">
        <v>2334</v>
      </c>
      <c r="I77" s="140">
        <v>2318</v>
      </c>
      <c r="J77" s="115">
        <v>-15</v>
      </c>
      <c r="K77" s="116">
        <v>-0.64710957722174289</v>
      </c>
    </row>
    <row r="78" spans="1:11" ht="14.1" customHeight="1" x14ac:dyDescent="0.2">
      <c r="A78" s="306">
        <v>93</v>
      </c>
      <c r="B78" s="307" t="s">
        <v>317</v>
      </c>
      <c r="C78" s="308"/>
      <c r="D78" s="113">
        <v>0.17577910425898122</v>
      </c>
      <c r="E78" s="115">
        <v>384</v>
      </c>
      <c r="F78" s="114">
        <v>377</v>
      </c>
      <c r="G78" s="114">
        <v>376</v>
      </c>
      <c r="H78" s="114">
        <v>378</v>
      </c>
      <c r="I78" s="140">
        <v>371</v>
      </c>
      <c r="J78" s="115">
        <v>13</v>
      </c>
      <c r="K78" s="116">
        <v>3.5040431266846359</v>
      </c>
    </row>
    <row r="79" spans="1:11" ht="14.1" customHeight="1" x14ac:dyDescent="0.2">
      <c r="A79" s="306">
        <v>94</v>
      </c>
      <c r="B79" s="307" t="s">
        <v>318</v>
      </c>
      <c r="C79" s="308"/>
      <c r="D79" s="113">
        <v>0.10711539165781668</v>
      </c>
      <c r="E79" s="115">
        <v>234</v>
      </c>
      <c r="F79" s="114">
        <v>255</v>
      </c>
      <c r="G79" s="114">
        <v>252</v>
      </c>
      <c r="H79" s="114">
        <v>242</v>
      </c>
      <c r="I79" s="140">
        <v>262</v>
      </c>
      <c r="J79" s="115">
        <v>-28</v>
      </c>
      <c r="K79" s="116">
        <v>-10.687022900763358</v>
      </c>
    </row>
    <row r="80" spans="1:11" ht="14.1" customHeight="1" x14ac:dyDescent="0.2">
      <c r="A80" s="306" t="s">
        <v>319</v>
      </c>
      <c r="B80" s="307" t="s">
        <v>320</v>
      </c>
      <c r="C80" s="308"/>
      <c r="D80" s="113">
        <v>2.2887904200388177E-3</v>
      </c>
      <c r="E80" s="115">
        <v>5</v>
      </c>
      <c r="F80" s="114">
        <v>3</v>
      </c>
      <c r="G80" s="114">
        <v>6</v>
      </c>
      <c r="H80" s="114">
        <v>7</v>
      </c>
      <c r="I80" s="140">
        <v>5</v>
      </c>
      <c r="J80" s="115">
        <v>0</v>
      </c>
      <c r="K80" s="116">
        <v>0</v>
      </c>
    </row>
    <row r="81" spans="1:11" ht="14.1" customHeight="1" x14ac:dyDescent="0.2">
      <c r="A81" s="310" t="s">
        <v>321</v>
      </c>
      <c r="B81" s="311" t="s">
        <v>224</v>
      </c>
      <c r="C81" s="312"/>
      <c r="D81" s="125">
        <v>0.48385029479620612</v>
      </c>
      <c r="E81" s="143">
        <v>1057</v>
      </c>
      <c r="F81" s="144">
        <v>1066</v>
      </c>
      <c r="G81" s="144">
        <v>1070</v>
      </c>
      <c r="H81" s="144">
        <v>1062</v>
      </c>
      <c r="I81" s="145">
        <v>1058</v>
      </c>
      <c r="J81" s="143">
        <v>-1</v>
      </c>
      <c r="K81" s="146">
        <v>-9.4517958412098299E-2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58342</v>
      </c>
      <c r="E12" s="114">
        <v>59975</v>
      </c>
      <c r="F12" s="114">
        <v>60168</v>
      </c>
      <c r="G12" s="114">
        <v>60459</v>
      </c>
      <c r="H12" s="140">
        <v>59433</v>
      </c>
      <c r="I12" s="115">
        <v>-1091</v>
      </c>
      <c r="J12" s="116">
        <v>-1.8356805141924519</v>
      </c>
      <c r="K12"/>
      <c r="L12"/>
      <c r="M12"/>
      <c r="N12"/>
      <c r="O12"/>
      <c r="P12"/>
    </row>
    <row r="13" spans="1:16" s="110" customFormat="1" ht="14.45" customHeight="1" x14ac:dyDescent="0.2">
      <c r="A13" s="120" t="s">
        <v>105</v>
      </c>
      <c r="B13" s="119" t="s">
        <v>106</v>
      </c>
      <c r="C13" s="113">
        <v>42.581673579925265</v>
      </c>
      <c r="D13" s="115">
        <v>24843</v>
      </c>
      <c r="E13" s="114">
        <v>25494</v>
      </c>
      <c r="F13" s="114">
        <v>25679</v>
      </c>
      <c r="G13" s="114">
        <v>25684</v>
      </c>
      <c r="H13" s="140">
        <v>25070</v>
      </c>
      <c r="I13" s="115">
        <v>-227</v>
      </c>
      <c r="J13" s="116">
        <v>-0.90546469884323888</v>
      </c>
      <c r="K13"/>
      <c r="L13"/>
      <c r="M13"/>
      <c r="N13"/>
      <c r="O13"/>
      <c r="P13"/>
    </row>
    <row r="14" spans="1:16" s="110" customFormat="1" ht="14.45" customHeight="1" x14ac:dyDescent="0.2">
      <c r="A14" s="120"/>
      <c r="B14" s="119" t="s">
        <v>107</v>
      </c>
      <c r="C14" s="113">
        <v>57.418326420074735</v>
      </c>
      <c r="D14" s="115">
        <v>33499</v>
      </c>
      <c r="E14" s="114">
        <v>34481</v>
      </c>
      <c r="F14" s="114">
        <v>34489</v>
      </c>
      <c r="G14" s="114">
        <v>34775</v>
      </c>
      <c r="H14" s="140">
        <v>34363</v>
      </c>
      <c r="I14" s="115">
        <v>-864</v>
      </c>
      <c r="J14" s="116">
        <v>-2.514332275994529</v>
      </c>
      <c r="K14"/>
      <c r="L14"/>
      <c r="M14"/>
      <c r="N14"/>
      <c r="O14"/>
      <c r="P14"/>
    </row>
    <row r="15" spans="1:16" s="110" customFormat="1" ht="14.45" customHeight="1" x14ac:dyDescent="0.2">
      <c r="A15" s="118" t="s">
        <v>105</v>
      </c>
      <c r="B15" s="121" t="s">
        <v>108</v>
      </c>
      <c r="C15" s="113">
        <v>15.844503102396216</v>
      </c>
      <c r="D15" s="115">
        <v>9244</v>
      </c>
      <c r="E15" s="114">
        <v>9693</v>
      </c>
      <c r="F15" s="114">
        <v>9781</v>
      </c>
      <c r="G15" s="114">
        <v>10015</v>
      </c>
      <c r="H15" s="140">
        <v>9632</v>
      </c>
      <c r="I15" s="115">
        <v>-388</v>
      </c>
      <c r="J15" s="116">
        <v>-4.0282392026578071</v>
      </c>
      <c r="K15"/>
      <c r="L15"/>
      <c r="M15"/>
      <c r="N15"/>
      <c r="O15"/>
      <c r="P15"/>
    </row>
    <row r="16" spans="1:16" s="110" customFormat="1" ht="14.45" customHeight="1" x14ac:dyDescent="0.2">
      <c r="A16" s="118"/>
      <c r="B16" s="121" t="s">
        <v>109</v>
      </c>
      <c r="C16" s="113">
        <v>53.781152514483566</v>
      </c>
      <c r="D16" s="115">
        <v>31377</v>
      </c>
      <c r="E16" s="114">
        <v>32372</v>
      </c>
      <c r="F16" s="114">
        <v>32555</v>
      </c>
      <c r="G16" s="114">
        <v>32709</v>
      </c>
      <c r="H16" s="140">
        <v>32409</v>
      </c>
      <c r="I16" s="115">
        <v>-1032</v>
      </c>
      <c r="J16" s="116">
        <v>-3.1843006572248451</v>
      </c>
      <c r="K16"/>
      <c r="L16"/>
      <c r="M16"/>
      <c r="N16"/>
      <c r="O16"/>
      <c r="P16"/>
    </row>
    <row r="17" spans="1:16" s="110" customFormat="1" ht="14.45" customHeight="1" x14ac:dyDescent="0.2">
      <c r="A17" s="118"/>
      <c r="B17" s="121" t="s">
        <v>110</v>
      </c>
      <c r="C17" s="113">
        <v>16.394707072092146</v>
      </c>
      <c r="D17" s="115">
        <v>9565</v>
      </c>
      <c r="E17" s="114">
        <v>9658</v>
      </c>
      <c r="F17" s="114">
        <v>9672</v>
      </c>
      <c r="G17" s="114">
        <v>9669</v>
      </c>
      <c r="H17" s="140">
        <v>9490</v>
      </c>
      <c r="I17" s="115">
        <v>75</v>
      </c>
      <c r="J17" s="116">
        <v>0.79030558482613278</v>
      </c>
      <c r="K17"/>
      <c r="L17"/>
      <c r="M17"/>
      <c r="N17"/>
      <c r="O17"/>
      <c r="P17"/>
    </row>
    <row r="18" spans="1:16" s="110" customFormat="1" ht="14.45" customHeight="1" x14ac:dyDescent="0.2">
      <c r="A18" s="120"/>
      <c r="B18" s="121" t="s">
        <v>111</v>
      </c>
      <c r="C18" s="113">
        <v>13.979637311028076</v>
      </c>
      <c r="D18" s="115">
        <v>8156</v>
      </c>
      <c r="E18" s="114">
        <v>8252</v>
      </c>
      <c r="F18" s="114">
        <v>8160</v>
      </c>
      <c r="G18" s="114">
        <v>8066</v>
      </c>
      <c r="H18" s="140">
        <v>7902</v>
      </c>
      <c r="I18" s="115">
        <v>254</v>
      </c>
      <c r="J18" s="116">
        <v>3.214376107314604</v>
      </c>
      <c r="K18"/>
      <c r="L18"/>
      <c r="M18"/>
      <c r="N18"/>
      <c r="O18"/>
      <c r="P18"/>
    </row>
    <row r="19" spans="1:16" s="110" customFormat="1" ht="14.45" customHeight="1" x14ac:dyDescent="0.2">
      <c r="A19" s="120"/>
      <c r="B19" s="121" t="s">
        <v>112</v>
      </c>
      <c r="C19" s="113">
        <v>1.1981077097116999</v>
      </c>
      <c r="D19" s="115">
        <v>699</v>
      </c>
      <c r="E19" s="114">
        <v>741</v>
      </c>
      <c r="F19" s="114">
        <v>759</v>
      </c>
      <c r="G19" s="114">
        <v>650</v>
      </c>
      <c r="H19" s="140">
        <v>610</v>
      </c>
      <c r="I19" s="115">
        <v>89</v>
      </c>
      <c r="J19" s="116">
        <v>14.590163934426229</v>
      </c>
      <c r="K19"/>
      <c r="L19"/>
      <c r="M19"/>
      <c r="N19"/>
      <c r="O19"/>
      <c r="P19"/>
    </row>
    <row r="20" spans="1:16" s="110" customFormat="1" ht="14.45" customHeight="1" x14ac:dyDescent="0.2">
      <c r="A20" s="120" t="s">
        <v>113</v>
      </c>
      <c r="B20" s="119" t="s">
        <v>116</v>
      </c>
      <c r="C20" s="113">
        <v>80.744575091700668</v>
      </c>
      <c r="D20" s="115">
        <v>47108</v>
      </c>
      <c r="E20" s="114">
        <v>48426</v>
      </c>
      <c r="F20" s="114">
        <v>48755</v>
      </c>
      <c r="G20" s="114">
        <v>48938</v>
      </c>
      <c r="H20" s="140">
        <v>48372</v>
      </c>
      <c r="I20" s="115">
        <v>-1264</v>
      </c>
      <c r="J20" s="116">
        <v>-2.613081948234516</v>
      </c>
      <c r="K20"/>
      <c r="L20"/>
      <c r="M20"/>
      <c r="N20"/>
      <c r="O20"/>
      <c r="P20"/>
    </row>
    <row r="21" spans="1:16" s="110" customFormat="1" ht="14.45" customHeight="1" x14ac:dyDescent="0.2">
      <c r="A21" s="123"/>
      <c r="B21" s="124" t="s">
        <v>117</v>
      </c>
      <c r="C21" s="125">
        <v>19.1457269205718</v>
      </c>
      <c r="D21" s="143">
        <v>11170</v>
      </c>
      <c r="E21" s="144">
        <v>11495</v>
      </c>
      <c r="F21" s="144">
        <v>11361</v>
      </c>
      <c r="G21" s="144">
        <v>11468</v>
      </c>
      <c r="H21" s="145">
        <v>11006</v>
      </c>
      <c r="I21" s="143">
        <v>164</v>
      </c>
      <c r="J21" s="146">
        <v>1.4900963111030348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63876</v>
      </c>
      <c r="E56" s="114">
        <v>65693</v>
      </c>
      <c r="F56" s="114">
        <v>65661</v>
      </c>
      <c r="G56" s="114">
        <v>65883</v>
      </c>
      <c r="H56" s="140">
        <v>64867</v>
      </c>
      <c r="I56" s="115">
        <v>-991</v>
      </c>
      <c r="J56" s="116">
        <v>-1.5277413785129572</v>
      </c>
      <c r="K56"/>
      <c r="L56"/>
      <c r="M56"/>
      <c r="N56"/>
      <c r="O56"/>
      <c r="P56"/>
    </row>
    <row r="57" spans="1:16" s="110" customFormat="1" ht="14.45" customHeight="1" x14ac:dyDescent="0.2">
      <c r="A57" s="120" t="s">
        <v>105</v>
      </c>
      <c r="B57" s="119" t="s">
        <v>106</v>
      </c>
      <c r="C57" s="113">
        <v>41.546120608679317</v>
      </c>
      <c r="D57" s="115">
        <v>26538</v>
      </c>
      <c r="E57" s="114">
        <v>27163</v>
      </c>
      <c r="F57" s="114">
        <v>27165</v>
      </c>
      <c r="G57" s="114">
        <v>27171</v>
      </c>
      <c r="H57" s="140">
        <v>26611</v>
      </c>
      <c r="I57" s="115">
        <v>-73</v>
      </c>
      <c r="J57" s="116">
        <v>-0.27432264852880389</v>
      </c>
    </row>
    <row r="58" spans="1:16" s="110" customFormat="1" ht="14.45" customHeight="1" x14ac:dyDescent="0.2">
      <c r="A58" s="120"/>
      <c r="B58" s="119" t="s">
        <v>107</v>
      </c>
      <c r="C58" s="113">
        <v>58.453879391320683</v>
      </c>
      <c r="D58" s="115">
        <v>37338</v>
      </c>
      <c r="E58" s="114">
        <v>38530</v>
      </c>
      <c r="F58" s="114">
        <v>38496</v>
      </c>
      <c r="G58" s="114">
        <v>38712</v>
      </c>
      <c r="H58" s="140">
        <v>38256</v>
      </c>
      <c r="I58" s="115">
        <v>-918</v>
      </c>
      <c r="J58" s="116">
        <v>-2.3996235884567128</v>
      </c>
    </row>
    <row r="59" spans="1:16" s="110" customFormat="1" ht="14.45" customHeight="1" x14ac:dyDescent="0.2">
      <c r="A59" s="118" t="s">
        <v>105</v>
      </c>
      <c r="B59" s="121" t="s">
        <v>108</v>
      </c>
      <c r="C59" s="113">
        <v>17.181727096248981</v>
      </c>
      <c r="D59" s="115">
        <v>10975</v>
      </c>
      <c r="E59" s="114">
        <v>11538</v>
      </c>
      <c r="F59" s="114">
        <v>11516</v>
      </c>
      <c r="G59" s="114">
        <v>11843</v>
      </c>
      <c r="H59" s="140">
        <v>11490</v>
      </c>
      <c r="I59" s="115">
        <v>-515</v>
      </c>
      <c r="J59" s="116">
        <v>-4.4821583986074849</v>
      </c>
    </row>
    <row r="60" spans="1:16" s="110" customFormat="1" ht="14.45" customHeight="1" x14ac:dyDescent="0.2">
      <c r="A60" s="118"/>
      <c r="B60" s="121" t="s">
        <v>109</v>
      </c>
      <c r="C60" s="113">
        <v>53.636733671488507</v>
      </c>
      <c r="D60" s="115">
        <v>34261</v>
      </c>
      <c r="E60" s="114">
        <v>35268</v>
      </c>
      <c r="F60" s="114">
        <v>35381</v>
      </c>
      <c r="G60" s="114">
        <v>35402</v>
      </c>
      <c r="H60" s="140">
        <v>35074</v>
      </c>
      <c r="I60" s="115">
        <v>-813</v>
      </c>
      <c r="J60" s="116">
        <v>-2.3179563209214802</v>
      </c>
    </row>
    <row r="61" spans="1:16" s="110" customFormat="1" ht="14.45" customHeight="1" x14ac:dyDescent="0.2">
      <c r="A61" s="118"/>
      <c r="B61" s="121" t="s">
        <v>110</v>
      </c>
      <c r="C61" s="113">
        <v>16.054543177406224</v>
      </c>
      <c r="D61" s="115">
        <v>10255</v>
      </c>
      <c r="E61" s="114">
        <v>10352</v>
      </c>
      <c r="F61" s="114">
        <v>10298</v>
      </c>
      <c r="G61" s="114">
        <v>10245</v>
      </c>
      <c r="H61" s="140">
        <v>10068</v>
      </c>
      <c r="I61" s="115">
        <v>187</v>
      </c>
      <c r="J61" s="116">
        <v>1.8573698847834723</v>
      </c>
    </row>
    <row r="62" spans="1:16" s="110" customFormat="1" ht="14.45" customHeight="1" x14ac:dyDescent="0.2">
      <c r="A62" s="120"/>
      <c r="B62" s="121" t="s">
        <v>111</v>
      </c>
      <c r="C62" s="113">
        <v>13.126996054856283</v>
      </c>
      <c r="D62" s="115">
        <v>8385</v>
      </c>
      <c r="E62" s="114">
        <v>8535</v>
      </c>
      <c r="F62" s="114">
        <v>8466</v>
      </c>
      <c r="G62" s="114">
        <v>8393</v>
      </c>
      <c r="H62" s="140">
        <v>8235</v>
      </c>
      <c r="I62" s="115">
        <v>150</v>
      </c>
      <c r="J62" s="116">
        <v>1.8214936247723132</v>
      </c>
    </row>
    <row r="63" spans="1:16" s="110" customFormat="1" ht="14.45" customHeight="1" x14ac:dyDescent="0.2">
      <c r="A63" s="120"/>
      <c r="B63" s="121" t="s">
        <v>112</v>
      </c>
      <c r="C63" s="113">
        <v>1.1005698540923039</v>
      </c>
      <c r="D63" s="115">
        <v>703</v>
      </c>
      <c r="E63" s="114">
        <v>764</v>
      </c>
      <c r="F63" s="114">
        <v>783</v>
      </c>
      <c r="G63" s="114">
        <v>682</v>
      </c>
      <c r="H63" s="140">
        <v>610</v>
      </c>
      <c r="I63" s="115">
        <v>93</v>
      </c>
      <c r="J63" s="116">
        <v>15.245901639344263</v>
      </c>
    </row>
    <row r="64" spans="1:16" s="110" customFormat="1" ht="14.45" customHeight="1" x14ac:dyDescent="0.2">
      <c r="A64" s="120" t="s">
        <v>113</v>
      </c>
      <c r="B64" s="119" t="s">
        <v>116</v>
      </c>
      <c r="C64" s="113">
        <v>81.243346483812388</v>
      </c>
      <c r="D64" s="115">
        <v>51895</v>
      </c>
      <c r="E64" s="114">
        <v>53423</v>
      </c>
      <c r="F64" s="114">
        <v>53611</v>
      </c>
      <c r="G64" s="114">
        <v>53767</v>
      </c>
      <c r="H64" s="140">
        <v>53201</v>
      </c>
      <c r="I64" s="115">
        <v>-1306</v>
      </c>
      <c r="J64" s="116">
        <v>-2.4548410744158944</v>
      </c>
    </row>
    <row r="65" spans="1:10" s="110" customFormat="1" ht="14.45" customHeight="1" x14ac:dyDescent="0.2">
      <c r="A65" s="123"/>
      <c r="B65" s="124" t="s">
        <v>117</v>
      </c>
      <c r="C65" s="125">
        <v>18.637672991420878</v>
      </c>
      <c r="D65" s="143">
        <v>11905</v>
      </c>
      <c r="E65" s="144">
        <v>12201</v>
      </c>
      <c r="F65" s="144">
        <v>11983</v>
      </c>
      <c r="G65" s="144">
        <v>12036</v>
      </c>
      <c r="H65" s="145">
        <v>11592</v>
      </c>
      <c r="I65" s="143">
        <v>313</v>
      </c>
      <c r="J65" s="146">
        <v>2.7001380262249826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58342</v>
      </c>
      <c r="G11" s="114">
        <v>59975</v>
      </c>
      <c r="H11" s="114">
        <v>60168</v>
      </c>
      <c r="I11" s="114">
        <v>60459</v>
      </c>
      <c r="J11" s="140">
        <v>59433</v>
      </c>
      <c r="K11" s="114">
        <v>-1091</v>
      </c>
      <c r="L11" s="116">
        <v>-1.8356805141924519</v>
      </c>
    </row>
    <row r="12" spans="1:17" s="110" customFormat="1" ht="24" customHeight="1" x14ac:dyDescent="0.2">
      <c r="A12" s="604" t="s">
        <v>185</v>
      </c>
      <c r="B12" s="605"/>
      <c r="C12" s="605"/>
      <c r="D12" s="606"/>
      <c r="E12" s="113">
        <v>42.581673579925265</v>
      </c>
      <c r="F12" s="115">
        <v>24843</v>
      </c>
      <c r="G12" s="114">
        <v>25494</v>
      </c>
      <c r="H12" s="114">
        <v>25679</v>
      </c>
      <c r="I12" s="114">
        <v>25684</v>
      </c>
      <c r="J12" s="140">
        <v>25070</v>
      </c>
      <c r="K12" s="114">
        <v>-227</v>
      </c>
      <c r="L12" s="116">
        <v>-0.90546469884323888</v>
      </c>
    </row>
    <row r="13" spans="1:17" s="110" customFormat="1" ht="15" customHeight="1" x14ac:dyDescent="0.2">
      <c r="A13" s="120"/>
      <c r="B13" s="612" t="s">
        <v>107</v>
      </c>
      <c r="C13" s="612"/>
      <c r="E13" s="113">
        <v>57.418326420074735</v>
      </c>
      <c r="F13" s="115">
        <v>33499</v>
      </c>
      <c r="G13" s="114">
        <v>34481</v>
      </c>
      <c r="H13" s="114">
        <v>34489</v>
      </c>
      <c r="I13" s="114">
        <v>34775</v>
      </c>
      <c r="J13" s="140">
        <v>34363</v>
      </c>
      <c r="K13" s="114">
        <v>-864</v>
      </c>
      <c r="L13" s="116">
        <v>-2.514332275994529</v>
      </c>
    </row>
    <row r="14" spans="1:17" s="110" customFormat="1" ht="22.5" customHeight="1" x14ac:dyDescent="0.2">
      <c r="A14" s="604" t="s">
        <v>186</v>
      </c>
      <c r="B14" s="605"/>
      <c r="C14" s="605"/>
      <c r="D14" s="606"/>
      <c r="E14" s="113">
        <v>15.844503102396216</v>
      </c>
      <c r="F14" s="115">
        <v>9244</v>
      </c>
      <c r="G14" s="114">
        <v>9693</v>
      </c>
      <c r="H14" s="114">
        <v>9781</v>
      </c>
      <c r="I14" s="114">
        <v>10015</v>
      </c>
      <c r="J14" s="140">
        <v>9632</v>
      </c>
      <c r="K14" s="114">
        <v>-388</v>
      </c>
      <c r="L14" s="116">
        <v>-4.0282392026578071</v>
      </c>
    </row>
    <row r="15" spans="1:17" s="110" customFormat="1" ht="15" customHeight="1" x14ac:dyDescent="0.2">
      <c r="A15" s="120"/>
      <c r="B15" s="119"/>
      <c r="C15" s="258" t="s">
        <v>106</v>
      </c>
      <c r="E15" s="113">
        <v>47.598442232799655</v>
      </c>
      <c r="F15" s="115">
        <v>4400</v>
      </c>
      <c r="G15" s="114">
        <v>4613</v>
      </c>
      <c r="H15" s="114">
        <v>4709</v>
      </c>
      <c r="I15" s="114">
        <v>4774</v>
      </c>
      <c r="J15" s="140">
        <v>4593</v>
      </c>
      <c r="K15" s="114">
        <v>-193</v>
      </c>
      <c r="L15" s="116">
        <v>-4.2020465926409756</v>
      </c>
    </row>
    <row r="16" spans="1:17" s="110" customFormat="1" ht="15" customHeight="1" x14ac:dyDescent="0.2">
      <c r="A16" s="120"/>
      <c r="B16" s="119"/>
      <c r="C16" s="258" t="s">
        <v>107</v>
      </c>
      <c r="E16" s="113">
        <v>52.401557767200345</v>
      </c>
      <c r="F16" s="115">
        <v>4844</v>
      </c>
      <c r="G16" s="114">
        <v>5080</v>
      </c>
      <c r="H16" s="114">
        <v>5072</v>
      </c>
      <c r="I16" s="114">
        <v>5241</v>
      </c>
      <c r="J16" s="140">
        <v>5039</v>
      </c>
      <c r="K16" s="114">
        <v>-195</v>
      </c>
      <c r="L16" s="116">
        <v>-3.8698154395713433</v>
      </c>
    </row>
    <row r="17" spans="1:12" s="110" customFormat="1" ht="15" customHeight="1" x14ac:dyDescent="0.2">
      <c r="A17" s="120"/>
      <c r="B17" s="121" t="s">
        <v>109</v>
      </c>
      <c r="C17" s="258"/>
      <c r="E17" s="113">
        <v>53.781152514483566</v>
      </c>
      <c r="F17" s="115">
        <v>31377</v>
      </c>
      <c r="G17" s="114">
        <v>32372</v>
      </c>
      <c r="H17" s="114">
        <v>32555</v>
      </c>
      <c r="I17" s="114">
        <v>32709</v>
      </c>
      <c r="J17" s="140">
        <v>32409</v>
      </c>
      <c r="K17" s="114">
        <v>-1032</v>
      </c>
      <c r="L17" s="116">
        <v>-3.1843006572248451</v>
      </c>
    </row>
    <row r="18" spans="1:12" s="110" customFormat="1" ht="15" customHeight="1" x14ac:dyDescent="0.2">
      <c r="A18" s="120"/>
      <c r="B18" s="119"/>
      <c r="C18" s="258" t="s">
        <v>106</v>
      </c>
      <c r="E18" s="113">
        <v>40.988622239219808</v>
      </c>
      <c r="F18" s="115">
        <v>12861</v>
      </c>
      <c r="G18" s="114">
        <v>13257</v>
      </c>
      <c r="H18" s="114">
        <v>13338</v>
      </c>
      <c r="I18" s="114">
        <v>13324</v>
      </c>
      <c r="J18" s="140">
        <v>13045</v>
      </c>
      <c r="K18" s="114">
        <v>-184</v>
      </c>
      <c r="L18" s="116">
        <v>-1.4105021080873898</v>
      </c>
    </row>
    <row r="19" spans="1:12" s="110" customFormat="1" ht="15" customHeight="1" x14ac:dyDescent="0.2">
      <c r="A19" s="120"/>
      <c r="B19" s="119"/>
      <c r="C19" s="258" t="s">
        <v>107</v>
      </c>
      <c r="E19" s="113">
        <v>59.011377760780192</v>
      </c>
      <c r="F19" s="115">
        <v>18516</v>
      </c>
      <c r="G19" s="114">
        <v>19115</v>
      </c>
      <c r="H19" s="114">
        <v>19217</v>
      </c>
      <c r="I19" s="114">
        <v>19385</v>
      </c>
      <c r="J19" s="140">
        <v>19364</v>
      </c>
      <c r="K19" s="114">
        <v>-848</v>
      </c>
      <c r="L19" s="116">
        <v>-4.3792604833712039</v>
      </c>
    </row>
    <row r="20" spans="1:12" s="110" customFormat="1" ht="15" customHeight="1" x14ac:dyDescent="0.2">
      <c r="A20" s="120"/>
      <c r="B20" s="121" t="s">
        <v>110</v>
      </c>
      <c r="C20" s="258"/>
      <c r="E20" s="113">
        <v>16.394707072092146</v>
      </c>
      <c r="F20" s="115">
        <v>9565</v>
      </c>
      <c r="G20" s="114">
        <v>9658</v>
      </c>
      <c r="H20" s="114">
        <v>9672</v>
      </c>
      <c r="I20" s="114">
        <v>9669</v>
      </c>
      <c r="J20" s="140">
        <v>9490</v>
      </c>
      <c r="K20" s="114">
        <v>75</v>
      </c>
      <c r="L20" s="116">
        <v>0.79030558482613278</v>
      </c>
    </row>
    <row r="21" spans="1:12" s="110" customFormat="1" ht="15" customHeight="1" x14ac:dyDescent="0.2">
      <c r="A21" s="120"/>
      <c r="B21" s="119"/>
      <c r="C21" s="258" t="s">
        <v>106</v>
      </c>
      <c r="E21" s="113">
        <v>35.650810245687403</v>
      </c>
      <c r="F21" s="115">
        <v>3410</v>
      </c>
      <c r="G21" s="114">
        <v>3428</v>
      </c>
      <c r="H21" s="114">
        <v>3447</v>
      </c>
      <c r="I21" s="114">
        <v>3459</v>
      </c>
      <c r="J21" s="140">
        <v>3377</v>
      </c>
      <c r="K21" s="114">
        <v>33</v>
      </c>
      <c r="L21" s="116">
        <v>0.9771986970684039</v>
      </c>
    </row>
    <row r="22" spans="1:12" s="110" customFormat="1" ht="15" customHeight="1" x14ac:dyDescent="0.2">
      <c r="A22" s="120"/>
      <c r="B22" s="119"/>
      <c r="C22" s="258" t="s">
        <v>107</v>
      </c>
      <c r="E22" s="113">
        <v>64.349189754312604</v>
      </c>
      <c r="F22" s="115">
        <v>6155</v>
      </c>
      <c r="G22" s="114">
        <v>6230</v>
      </c>
      <c r="H22" s="114">
        <v>6225</v>
      </c>
      <c r="I22" s="114">
        <v>6210</v>
      </c>
      <c r="J22" s="140">
        <v>6113</v>
      </c>
      <c r="K22" s="114">
        <v>42</v>
      </c>
      <c r="L22" s="116">
        <v>0.68706036316047769</v>
      </c>
    </row>
    <row r="23" spans="1:12" s="110" customFormat="1" ht="15" customHeight="1" x14ac:dyDescent="0.2">
      <c r="A23" s="120"/>
      <c r="B23" s="121" t="s">
        <v>111</v>
      </c>
      <c r="C23" s="258"/>
      <c r="E23" s="113">
        <v>13.979637311028076</v>
      </c>
      <c r="F23" s="115">
        <v>8156</v>
      </c>
      <c r="G23" s="114">
        <v>8252</v>
      </c>
      <c r="H23" s="114">
        <v>8160</v>
      </c>
      <c r="I23" s="114">
        <v>8066</v>
      </c>
      <c r="J23" s="140">
        <v>7902</v>
      </c>
      <c r="K23" s="114">
        <v>254</v>
      </c>
      <c r="L23" s="116">
        <v>3.214376107314604</v>
      </c>
    </row>
    <row r="24" spans="1:12" s="110" customFormat="1" ht="15" customHeight="1" x14ac:dyDescent="0.2">
      <c r="A24" s="120"/>
      <c r="B24" s="119"/>
      <c r="C24" s="258" t="s">
        <v>106</v>
      </c>
      <c r="E24" s="113">
        <v>51.152525747915647</v>
      </c>
      <c r="F24" s="115">
        <v>4172</v>
      </c>
      <c r="G24" s="114">
        <v>4196</v>
      </c>
      <c r="H24" s="114">
        <v>4185</v>
      </c>
      <c r="I24" s="114">
        <v>4127</v>
      </c>
      <c r="J24" s="140">
        <v>4055</v>
      </c>
      <c r="K24" s="114">
        <v>117</v>
      </c>
      <c r="L24" s="116">
        <v>2.8853267570900125</v>
      </c>
    </row>
    <row r="25" spans="1:12" s="110" customFormat="1" ht="15" customHeight="1" x14ac:dyDescent="0.2">
      <c r="A25" s="120"/>
      <c r="B25" s="119"/>
      <c r="C25" s="258" t="s">
        <v>107</v>
      </c>
      <c r="E25" s="113">
        <v>48.847474252084353</v>
      </c>
      <c r="F25" s="115">
        <v>3984</v>
      </c>
      <c r="G25" s="114">
        <v>4056</v>
      </c>
      <c r="H25" s="114">
        <v>3975</v>
      </c>
      <c r="I25" s="114">
        <v>3939</v>
      </c>
      <c r="J25" s="140">
        <v>3847</v>
      </c>
      <c r="K25" s="114">
        <v>137</v>
      </c>
      <c r="L25" s="116">
        <v>3.5612165323628804</v>
      </c>
    </row>
    <row r="26" spans="1:12" s="110" customFormat="1" ht="15" customHeight="1" x14ac:dyDescent="0.2">
      <c r="A26" s="120"/>
      <c r="C26" s="121" t="s">
        <v>187</v>
      </c>
      <c r="D26" s="110" t="s">
        <v>188</v>
      </c>
      <c r="E26" s="113">
        <v>1.1981077097116999</v>
      </c>
      <c r="F26" s="115">
        <v>699</v>
      </c>
      <c r="G26" s="114">
        <v>741</v>
      </c>
      <c r="H26" s="114">
        <v>759</v>
      </c>
      <c r="I26" s="114">
        <v>650</v>
      </c>
      <c r="J26" s="140">
        <v>610</v>
      </c>
      <c r="K26" s="114">
        <v>89</v>
      </c>
      <c r="L26" s="116">
        <v>14.590163934426229</v>
      </c>
    </row>
    <row r="27" spans="1:12" s="110" customFormat="1" ht="15" customHeight="1" x14ac:dyDescent="0.2">
      <c r="A27" s="120"/>
      <c r="B27" s="119"/>
      <c r="D27" s="259" t="s">
        <v>106</v>
      </c>
      <c r="E27" s="113">
        <v>46.781115879828327</v>
      </c>
      <c r="F27" s="115">
        <v>327</v>
      </c>
      <c r="G27" s="114">
        <v>337</v>
      </c>
      <c r="H27" s="114">
        <v>356</v>
      </c>
      <c r="I27" s="114">
        <v>309</v>
      </c>
      <c r="J27" s="140">
        <v>304</v>
      </c>
      <c r="K27" s="114">
        <v>23</v>
      </c>
      <c r="L27" s="116">
        <v>7.5657894736842106</v>
      </c>
    </row>
    <row r="28" spans="1:12" s="110" customFormat="1" ht="15" customHeight="1" x14ac:dyDescent="0.2">
      <c r="A28" s="120"/>
      <c r="B28" s="119"/>
      <c r="D28" s="259" t="s">
        <v>107</v>
      </c>
      <c r="E28" s="113">
        <v>53.218884120171673</v>
      </c>
      <c r="F28" s="115">
        <v>372</v>
      </c>
      <c r="G28" s="114">
        <v>404</v>
      </c>
      <c r="H28" s="114">
        <v>403</v>
      </c>
      <c r="I28" s="114">
        <v>341</v>
      </c>
      <c r="J28" s="140">
        <v>306</v>
      </c>
      <c r="K28" s="114">
        <v>66</v>
      </c>
      <c r="L28" s="116">
        <v>21.568627450980394</v>
      </c>
    </row>
    <row r="29" spans="1:12" s="110" customFormat="1" ht="24" customHeight="1" x14ac:dyDescent="0.2">
      <c r="A29" s="604" t="s">
        <v>189</v>
      </c>
      <c r="B29" s="605"/>
      <c r="C29" s="605"/>
      <c r="D29" s="606"/>
      <c r="E29" s="113">
        <v>80.744575091700668</v>
      </c>
      <c r="F29" s="115">
        <v>47108</v>
      </c>
      <c r="G29" s="114">
        <v>48426</v>
      </c>
      <c r="H29" s="114">
        <v>48755</v>
      </c>
      <c r="I29" s="114">
        <v>48938</v>
      </c>
      <c r="J29" s="140">
        <v>48372</v>
      </c>
      <c r="K29" s="114">
        <v>-1264</v>
      </c>
      <c r="L29" s="116">
        <v>-2.613081948234516</v>
      </c>
    </row>
    <row r="30" spans="1:12" s="110" customFormat="1" ht="15" customHeight="1" x14ac:dyDescent="0.2">
      <c r="A30" s="120"/>
      <c r="B30" s="119"/>
      <c r="C30" s="258" t="s">
        <v>106</v>
      </c>
      <c r="E30" s="113">
        <v>41.139509212872547</v>
      </c>
      <c r="F30" s="115">
        <v>19380</v>
      </c>
      <c r="G30" s="114">
        <v>19840</v>
      </c>
      <c r="H30" s="114">
        <v>20070</v>
      </c>
      <c r="I30" s="114">
        <v>20052</v>
      </c>
      <c r="J30" s="140">
        <v>19756</v>
      </c>
      <c r="K30" s="114">
        <v>-376</v>
      </c>
      <c r="L30" s="116">
        <v>-1.9032192751569144</v>
      </c>
    </row>
    <row r="31" spans="1:12" s="110" customFormat="1" ht="15" customHeight="1" x14ac:dyDescent="0.2">
      <c r="A31" s="120"/>
      <c r="B31" s="119"/>
      <c r="C31" s="258" t="s">
        <v>107</v>
      </c>
      <c r="E31" s="113">
        <v>58.860490787127453</v>
      </c>
      <c r="F31" s="115">
        <v>27728</v>
      </c>
      <c r="G31" s="114">
        <v>28586</v>
      </c>
      <c r="H31" s="114">
        <v>28685</v>
      </c>
      <c r="I31" s="114">
        <v>28886</v>
      </c>
      <c r="J31" s="140">
        <v>28616</v>
      </c>
      <c r="K31" s="114">
        <v>-888</v>
      </c>
      <c r="L31" s="116">
        <v>-3.1031590718479172</v>
      </c>
    </row>
    <row r="32" spans="1:12" s="110" customFormat="1" ht="15" customHeight="1" x14ac:dyDescent="0.2">
      <c r="A32" s="120"/>
      <c r="B32" s="119" t="s">
        <v>117</v>
      </c>
      <c r="C32" s="258"/>
      <c r="E32" s="113">
        <v>19.1457269205718</v>
      </c>
      <c r="F32" s="114">
        <v>11170</v>
      </c>
      <c r="G32" s="114">
        <v>11495</v>
      </c>
      <c r="H32" s="114">
        <v>11361</v>
      </c>
      <c r="I32" s="114">
        <v>11468</v>
      </c>
      <c r="J32" s="140">
        <v>11006</v>
      </c>
      <c r="K32" s="114">
        <v>164</v>
      </c>
      <c r="L32" s="116">
        <v>1.4900963111030348</v>
      </c>
    </row>
    <row r="33" spans="1:12" s="110" customFormat="1" ht="15" customHeight="1" x14ac:dyDescent="0.2">
      <c r="A33" s="120"/>
      <c r="B33" s="119"/>
      <c r="C33" s="258" t="s">
        <v>106</v>
      </c>
      <c r="E33" s="113">
        <v>48.782452999104741</v>
      </c>
      <c r="F33" s="114">
        <v>5449</v>
      </c>
      <c r="G33" s="114">
        <v>5647</v>
      </c>
      <c r="H33" s="114">
        <v>5599</v>
      </c>
      <c r="I33" s="114">
        <v>5620</v>
      </c>
      <c r="J33" s="140">
        <v>5302</v>
      </c>
      <c r="K33" s="114">
        <v>147</v>
      </c>
      <c r="L33" s="116">
        <v>2.7725386646548471</v>
      </c>
    </row>
    <row r="34" spans="1:12" s="110" customFormat="1" ht="15" customHeight="1" x14ac:dyDescent="0.2">
      <c r="A34" s="120"/>
      <c r="B34" s="119"/>
      <c r="C34" s="258" t="s">
        <v>107</v>
      </c>
      <c r="E34" s="113">
        <v>51.217547000895259</v>
      </c>
      <c r="F34" s="114">
        <v>5721</v>
      </c>
      <c r="G34" s="114">
        <v>5848</v>
      </c>
      <c r="H34" s="114">
        <v>5762</v>
      </c>
      <c r="I34" s="114">
        <v>5848</v>
      </c>
      <c r="J34" s="140">
        <v>5704</v>
      </c>
      <c r="K34" s="114">
        <v>17</v>
      </c>
      <c r="L34" s="116">
        <v>0.29803646563814867</v>
      </c>
    </row>
    <row r="35" spans="1:12" s="110" customFormat="1" ht="24" customHeight="1" x14ac:dyDescent="0.2">
      <c r="A35" s="604" t="s">
        <v>192</v>
      </c>
      <c r="B35" s="605"/>
      <c r="C35" s="605"/>
      <c r="D35" s="606"/>
      <c r="E35" s="113">
        <v>16.552397929450482</v>
      </c>
      <c r="F35" s="114">
        <v>9657</v>
      </c>
      <c r="G35" s="114">
        <v>10122</v>
      </c>
      <c r="H35" s="114">
        <v>10234</v>
      </c>
      <c r="I35" s="114">
        <v>10398</v>
      </c>
      <c r="J35" s="114">
        <v>9928</v>
      </c>
      <c r="K35" s="318">
        <v>-271</v>
      </c>
      <c r="L35" s="319">
        <v>-2.7296535052377116</v>
      </c>
    </row>
    <row r="36" spans="1:12" s="110" customFormat="1" ht="15" customHeight="1" x14ac:dyDescent="0.2">
      <c r="A36" s="120"/>
      <c r="B36" s="119"/>
      <c r="C36" s="258" t="s">
        <v>106</v>
      </c>
      <c r="E36" s="113">
        <v>45.034689862276068</v>
      </c>
      <c r="F36" s="114">
        <v>4349</v>
      </c>
      <c r="G36" s="114">
        <v>4536</v>
      </c>
      <c r="H36" s="114">
        <v>4644</v>
      </c>
      <c r="I36" s="114">
        <v>4735</v>
      </c>
      <c r="J36" s="114">
        <v>4441</v>
      </c>
      <c r="K36" s="318">
        <v>-92</v>
      </c>
      <c r="L36" s="116">
        <v>-2.07160549425805</v>
      </c>
    </row>
    <row r="37" spans="1:12" s="110" customFormat="1" ht="15" customHeight="1" x14ac:dyDescent="0.2">
      <c r="A37" s="120"/>
      <c r="B37" s="119"/>
      <c r="C37" s="258" t="s">
        <v>107</v>
      </c>
      <c r="E37" s="113">
        <v>54.965310137723932</v>
      </c>
      <c r="F37" s="114">
        <v>5308</v>
      </c>
      <c r="G37" s="114">
        <v>5586</v>
      </c>
      <c r="H37" s="114">
        <v>5590</v>
      </c>
      <c r="I37" s="114">
        <v>5663</v>
      </c>
      <c r="J37" s="140">
        <v>5487</v>
      </c>
      <c r="K37" s="114">
        <v>-179</v>
      </c>
      <c r="L37" s="116">
        <v>-3.2622562420266084</v>
      </c>
    </row>
    <row r="38" spans="1:12" s="110" customFormat="1" ht="15" customHeight="1" x14ac:dyDescent="0.2">
      <c r="A38" s="120"/>
      <c r="B38" s="119" t="s">
        <v>329</v>
      </c>
      <c r="C38" s="258"/>
      <c r="E38" s="113">
        <v>58.815261732542595</v>
      </c>
      <c r="F38" s="114">
        <v>34314</v>
      </c>
      <c r="G38" s="114">
        <v>34963</v>
      </c>
      <c r="H38" s="114">
        <v>35124</v>
      </c>
      <c r="I38" s="114">
        <v>35139</v>
      </c>
      <c r="J38" s="140">
        <v>34701</v>
      </c>
      <c r="K38" s="114">
        <v>-387</v>
      </c>
      <c r="L38" s="116">
        <v>-1.1152416356877324</v>
      </c>
    </row>
    <row r="39" spans="1:12" s="110" customFormat="1" ht="15" customHeight="1" x14ac:dyDescent="0.2">
      <c r="A39" s="120"/>
      <c r="B39" s="119"/>
      <c r="C39" s="258" t="s">
        <v>106</v>
      </c>
      <c r="E39" s="113">
        <v>43.02325581395349</v>
      </c>
      <c r="F39" s="115">
        <v>14763</v>
      </c>
      <c r="G39" s="114">
        <v>15021</v>
      </c>
      <c r="H39" s="114">
        <v>15092</v>
      </c>
      <c r="I39" s="114">
        <v>15034</v>
      </c>
      <c r="J39" s="140">
        <v>14786</v>
      </c>
      <c r="K39" s="114">
        <v>-23</v>
      </c>
      <c r="L39" s="116">
        <v>-0.15555254970918436</v>
      </c>
    </row>
    <row r="40" spans="1:12" s="110" customFormat="1" ht="15" customHeight="1" x14ac:dyDescent="0.2">
      <c r="A40" s="120"/>
      <c r="B40" s="119"/>
      <c r="C40" s="258" t="s">
        <v>107</v>
      </c>
      <c r="E40" s="113">
        <v>56.97674418604651</v>
      </c>
      <c r="F40" s="115">
        <v>19551</v>
      </c>
      <c r="G40" s="114">
        <v>19942</v>
      </c>
      <c r="H40" s="114">
        <v>20032</v>
      </c>
      <c r="I40" s="114">
        <v>20105</v>
      </c>
      <c r="J40" s="140">
        <v>19915</v>
      </c>
      <c r="K40" s="114">
        <v>-364</v>
      </c>
      <c r="L40" s="116">
        <v>-1.8277680140597539</v>
      </c>
    </row>
    <row r="41" spans="1:12" s="110" customFormat="1" ht="15" customHeight="1" x14ac:dyDescent="0.2">
      <c r="A41" s="120"/>
      <c r="B41" s="320" t="s">
        <v>516</v>
      </c>
      <c r="C41" s="258"/>
      <c r="E41" s="113">
        <v>8.7158479311645127</v>
      </c>
      <c r="F41" s="115">
        <v>5085</v>
      </c>
      <c r="G41" s="114">
        <v>5222</v>
      </c>
      <c r="H41" s="114">
        <v>5123</v>
      </c>
      <c r="I41" s="114">
        <v>5157</v>
      </c>
      <c r="J41" s="140">
        <v>4943</v>
      </c>
      <c r="K41" s="114">
        <v>142</v>
      </c>
      <c r="L41" s="116">
        <v>2.8727493425045521</v>
      </c>
    </row>
    <row r="42" spans="1:12" s="110" customFormat="1" ht="15" customHeight="1" x14ac:dyDescent="0.2">
      <c r="A42" s="120"/>
      <c r="B42" s="119"/>
      <c r="C42" s="268" t="s">
        <v>106</v>
      </c>
      <c r="D42" s="182"/>
      <c r="E42" s="113">
        <v>42.635201573254669</v>
      </c>
      <c r="F42" s="115">
        <v>2168</v>
      </c>
      <c r="G42" s="114">
        <v>2227</v>
      </c>
      <c r="H42" s="114">
        <v>2188</v>
      </c>
      <c r="I42" s="114">
        <v>2164</v>
      </c>
      <c r="J42" s="140">
        <v>2076</v>
      </c>
      <c r="K42" s="114">
        <v>92</v>
      </c>
      <c r="L42" s="116">
        <v>4.4315992292870909</v>
      </c>
    </row>
    <row r="43" spans="1:12" s="110" customFormat="1" ht="15" customHeight="1" x14ac:dyDescent="0.2">
      <c r="A43" s="120"/>
      <c r="B43" s="119"/>
      <c r="C43" s="268" t="s">
        <v>107</v>
      </c>
      <c r="D43" s="182"/>
      <c r="E43" s="113">
        <v>57.364798426745331</v>
      </c>
      <c r="F43" s="115">
        <v>2917</v>
      </c>
      <c r="G43" s="114">
        <v>2995</v>
      </c>
      <c r="H43" s="114">
        <v>2935</v>
      </c>
      <c r="I43" s="114">
        <v>2993</v>
      </c>
      <c r="J43" s="140">
        <v>2867</v>
      </c>
      <c r="K43" s="114">
        <v>50</v>
      </c>
      <c r="L43" s="116">
        <v>1.7439832577607255</v>
      </c>
    </row>
    <row r="44" spans="1:12" s="110" customFormat="1" ht="15" customHeight="1" x14ac:dyDescent="0.2">
      <c r="A44" s="120"/>
      <c r="B44" s="119" t="s">
        <v>205</v>
      </c>
      <c r="C44" s="268"/>
      <c r="D44" s="182"/>
      <c r="E44" s="113">
        <v>15.916492406842412</v>
      </c>
      <c r="F44" s="115">
        <v>9286</v>
      </c>
      <c r="G44" s="114">
        <v>9668</v>
      </c>
      <c r="H44" s="114">
        <v>9687</v>
      </c>
      <c r="I44" s="114">
        <v>9765</v>
      </c>
      <c r="J44" s="140">
        <v>9861</v>
      </c>
      <c r="K44" s="114">
        <v>-575</v>
      </c>
      <c r="L44" s="116">
        <v>-5.8310516174830136</v>
      </c>
    </row>
    <row r="45" spans="1:12" s="110" customFormat="1" ht="15" customHeight="1" x14ac:dyDescent="0.2">
      <c r="A45" s="120"/>
      <c r="B45" s="119"/>
      <c r="C45" s="268" t="s">
        <v>106</v>
      </c>
      <c r="D45" s="182"/>
      <c r="E45" s="113">
        <v>38.369588628042216</v>
      </c>
      <c r="F45" s="115">
        <v>3563</v>
      </c>
      <c r="G45" s="114">
        <v>3710</v>
      </c>
      <c r="H45" s="114">
        <v>3755</v>
      </c>
      <c r="I45" s="114">
        <v>3751</v>
      </c>
      <c r="J45" s="140">
        <v>3767</v>
      </c>
      <c r="K45" s="114">
        <v>-204</v>
      </c>
      <c r="L45" s="116">
        <v>-5.4154499601805153</v>
      </c>
    </row>
    <row r="46" spans="1:12" s="110" customFormat="1" ht="15" customHeight="1" x14ac:dyDescent="0.2">
      <c r="A46" s="123"/>
      <c r="B46" s="124"/>
      <c r="C46" s="260" t="s">
        <v>107</v>
      </c>
      <c r="D46" s="261"/>
      <c r="E46" s="125">
        <v>61.630411371957784</v>
      </c>
      <c r="F46" s="143">
        <v>5723</v>
      </c>
      <c r="G46" s="144">
        <v>5958</v>
      </c>
      <c r="H46" s="144">
        <v>5932</v>
      </c>
      <c r="I46" s="144">
        <v>6014</v>
      </c>
      <c r="J46" s="145">
        <v>6094</v>
      </c>
      <c r="K46" s="144">
        <v>-371</v>
      </c>
      <c r="L46" s="146">
        <v>-6.0879553659337056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58342</v>
      </c>
      <c r="E11" s="114">
        <v>59975</v>
      </c>
      <c r="F11" s="114">
        <v>60168</v>
      </c>
      <c r="G11" s="114">
        <v>60459</v>
      </c>
      <c r="H11" s="140">
        <v>59433</v>
      </c>
      <c r="I11" s="115">
        <v>-1091</v>
      </c>
      <c r="J11" s="116">
        <v>-1.8356805141924519</v>
      </c>
    </row>
    <row r="12" spans="1:15" s="110" customFormat="1" ht="24.95" customHeight="1" x14ac:dyDescent="0.2">
      <c r="A12" s="193" t="s">
        <v>132</v>
      </c>
      <c r="B12" s="194" t="s">
        <v>133</v>
      </c>
      <c r="C12" s="113">
        <v>2.2573789037057352</v>
      </c>
      <c r="D12" s="115">
        <v>1317</v>
      </c>
      <c r="E12" s="114">
        <v>1298</v>
      </c>
      <c r="F12" s="114">
        <v>1310</v>
      </c>
      <c r="G12" s="114">
        <v>1277</v>
      </c>
      <c r="H12" s="140">
        <v>1219</v>
      </c>
      <c r="I12" s="115">
        <v>98</v>
      </c>
      <c r="J12" s="116">
        <v>8.0393765381460209</v>
      </c>
    </row>
    <row r="13" spans="1:15" s="110" customFormat="1" ht="24.95" customHeight="1" x14ac:dyDescent="0.2">
      <c r="A13" s="193" t="s">
        <v>134</v>
      </c>
      <c r="B13" s="199" t="s">
        <v>214</v>
      </c>
      <c r="C13" s="113">
        <v>0.80216653525761883</v>
      </c>
      <c r="D13" s="115">
        <v>468</v>
      </c>
      <c r="E13" s="114">
        <v>471</v>
      </c>
      <c r="F13" s="114">
        <v>473</v>
      </c>
      <c r="G13" s="114">
        <v>456</v>
      </c>
      <c r="H13" s="140">
        <v>441</v>
      </c>
      <c r="I13" s="115">
        <v>27</v>
      </c>
      <c r="J13" s="116">
        <v>6.1224489795918364</v>
      </c>
    </row>
    <row r="14" spans="1:15" s="287" customFormat="1" ht="24.95" customHeight="1" x14ac:dyDescent="0.2">
      <c r="A14" s="193" t="s">
        <v>215</v>
      </c>
      <c r="B14" s="199" t="s">
        <v>137</v>
      </c>
      <c r="C14" s="113">
        <v>7.1715059476877725</v>
      </c>
      <c r="D14" s="115">
        <v>4184</v>
      </c>
      <c r="E14" s="114">
        <v>4327</v>
      </c>
      <c r="F14" s="114">
        <v>4407</v>
      </c>
      <c r="G14" s="114">
        <v>4472</v>
      </c>
      <c r="H14" s="140">
        <v>4401</v>
      </c>
      <c r="I14" s="115">
        <v>-217</v>
      </c>
      <c r="J14" s="116">
        <v>-4.9306975687343781</v>
      </c>
      <c r="K14" s="110"/>
      <c r="L14" s="110"/>
      <c r="M14" s="110"/>
      <c r="N14" s="110"/>
      <c r="O14" s="110"/>
    </row>
    <row r="15" spans="1:15" s="110" customFormat="1" ht="24.95" customHeight="1" x14ac:dyDescent="0.2">
      <c r="A15" s="193" t="s">
        <v>216</v>
      </c>
      <c r="B15" s="199" t="s">
        <v>217</v>
      </c>
      <c r="C15" s="113">
        <v>3.7125912721538512</v>
      </c>
      <c r="D15" s="115">
        <v>2166</v>
      </c>
      <c r="E15" s="114">
        <v>2187</v>
      </c>
      <c r="F15" s="114">
        <v>2189</v>
      </c>
      <c r="G15" s="114">
        <v>2214</v>
      </c>
      <c r="H15" s="140">
        <v>2161</v>
      </c>
      <c r="I15" s="115">
        <v>5</v>
      </c>
      <c r="J15" s="116">
        <v>0.23137436372049977</v>
      </c>
    </row>
    <row r="16" spans="1:15" s="287" customFormat="1" ht="24.95" customHeight="1" x14ac:dyDescent="0.2">
      <c r="A16" s="193" t="s">
        <v>218</v>
      </c>
      <c r="B16" s="199" t="s">
        <v>141</v>
      </c>
      <c r="C16" s="113">
        <v>2.7218813204895271</v>
      </c>
      <c r="D16" s="115">
        <v>1588</v>
      </c>
      <c r="E16" s="114">
        <v>1637</v>
      </c>
      <c r="F16" s="114">
        <v>1682</v>
      </c>
      <c r="G16" s="114">
        <v>1718</v>
      </c>
      <c r="H16" s="140">
        <v>1721</v>
      </c>
      <c r="I16" s="115">
        <v>-133</v>
      </c>
      <c r="J16" s="116">
        <v>-7.728065078442766</v>
      </c>
      <c r="K16" s="110"/>
      <c r="L16" s="110"/>
      <c r="M16" s="110"/>
      <c r="N16" s="110"/>
      <c r="O16" s="110"/>
    </row>
    <row r="17" spans="1:15" s="110" customFormat="1" ht="24.95" customHeight="1" x14ac:dyDescent="0.2">
      <c r="A17" s="193" t="s">
        <v>142</v>
      </c>
      <c r="B17" s="199" t="s">
        <v>220</v>
      </c>
      <c r="C17" s="113">
        <v>0.73703335504439338</v>
      </c>
      <c r="D17" s="115">
        <v>430</v>
      </c>
      <c r="E17" s="114">
        <v>503</v>
      </c>
      <c r="F17" s="114">
        <v>536</v>
      </c>
      <c r="G17" s="114">
        <v>540</v>
      </c>
      <c r="H17" s="140">
        <v>519</v>
      </c>
      <c r="I17" s="115">
        <v>-89</v>
      </c>
      <c r="J17" s="116">
        <v>-17.148362235067438</v>
      </c>
    </row>
    <row r="18" spans="1:15" s="287" customFormat="1" ht="24.95" customHeight="1" x14ac:dyDescent="0.2">
      <c r="A18" s="201" t="s">
        <v>144</v>
      </c>
      <c r="B18" s="202" t="s">
        <v>145</v>
      </c>
      <c r="C18" s="113">
        <v>5.26207534880532</v>
      </c>
      <c r="D18" s="115">
        <v>3070</v>
      </c>
      <c r="E18" s="114">
        <v>3039</v>
      </c>
      <c r="F18" s="114">
        <v>3065</v>
      </c>
      <c r="G18" s="114">
        <v>3097</v>
      </c>
      <c r="H18" s="140">
        <v>3007</v>
      </c>
      <c r="I18" s="115">
        <v>63</v>
      </c>
      <c r="J18" s="116">
        <v>2.0951114067176588</v>
      </c>
      <c r="K18" s="110"/>
      <c r="L18" s="110"/>
      <c r="M18" s="110"/>
      <c r="N18" s="110"/>
      <c r="O18" s="110"/>
    </row>
    <row r="19" spans="1:15" s="110" customFormat="1" ht="24.95" customHeight="1" x14ac:dyDescent="0.2">
      <c r="A19" s="193" t="s">
        <v>146</v>
      </c>
      <c r="B19" s="199" t="s">
        <v>147</v>
      </c>
      <c r="C19" s="113">
        <v>17.920194713928215</v>
      </c>
      <c r="D19" s="115">
        <v>10455</v>
      </c>
      <c r="E19" s="114">
        <v>10676</v>
      </c>
      <c r="F19" s="114">
        <v>10693</v>
      </c>
      <c r="G19" s="114">
        <v>10788</v>
      </c>
      <c r="H19" s="140">
        <v>10638</v>
      </c>
      <c r="I19" s="115">
        <v>-183</v>
      </c>
      <c r="J19" s="116">
        <v>-1.7202481669486747</v>
      </c>
    </row>
    <row r="20" spans="1:15" s="287" customFormat="1" ht="24.95" customHeight="1" x14ac:dyDescent="0.2">
      <c r="A20" s="193" t="s">
        <v>148</v>
      </c>
      <c r="B20" s="199" t="s">
        <v>149</v>
      </c>
      <c r="C20" s="113">
        <v>7.9873847314113329</v>
      </c>
      <c r="D20" s="115">
        <v>4660</v>
      </c>
      <c r="E20" s="114">
        <v>4744</v>
      </c>
      <c r="F20" s="114">
        <v>4695</v>
      </c>
      <c r="G20" s="114">
        <v>4644</v>
      </c>
      <c r="H20" s="140">
        <v>4552</v>
      </c>
      <c r="I20" s="115">
        <v>108</v>
      </c>
      <c r="J20" s="116">
        <v>2.3725834797891037</v>
      </c>
      <c r="K20" s="110"/>
      <c r="L20" s="110"/>
      <c r="M20" s="110"/>
      <c r="N20" s="110"/>
      <c r="O20" s="110"/>
    </row>
    <row r="21" spans="1:15" s="110" customFormat="1" ht="24.95" customHeight="1" x14ac:dyDescent="0.2">
      <c r="A21" s="201" t="s">
        <v>150</v>
      </c>
      <c r="B21" s="202" t="s">
        <v>151</v>
      </c>
      <c r="C21" s="113">
        <v>12.764389290733948</v>
      </c>
      <c r="D21" s="115">
        <v>7447</v>
      </c>
      <c r="E21" s="114">
        <v>8145</v>
      </c>
      <c r="F21" s="114">
        <v>8182</v>
      </c>
      <c r="G21" s="114">
        <v>8317</v>
      </c>
      <c r="H21" s="140">
        <v>7917</v>
      </c>
      <c r="I21" s="115">
        <v>-470</v>
      </c>
      <c r="J21" s="116">
        <v>-5.9365921434886948</v>
      </c>
    </row>
    <row r="22" spans="1:15" s="110" customFormat="1" ht="24.95" customHeight="1" x14ac:dyDescent="0.2">
      <c r="A22" s="201" t="s">
        <v>152</v>
      </c>
      <c r="B22" s="199" t="s">
        <v>153</v>
      </c>
      <c r="C22" s="113">
        <v>1.7825923005724864</v>
      </c>
      <c r="D22" s="115">
        <v>1040</v>
      </c>
      <c r="E22" s="114">
        <v>1069</v>
      </c>
      <c r="F22" s="114">
        <v>1071</v>
      </c>
      <c r="G22" s="114">
        <v>1081</v>
      </c>
      <c r="H22" s="140">
        <v>1059</v>
      </c>
      <c r="I22" s="115">
        <v>-19</v>
      </c>
      <c r="J22" s="116">
        <v>-1.7941454202077431</v>
      </c>
    </row>
    <row r="23" spans="1:15" s="110" customFormat="1" ht="24.95" customHeight="1" x14ac:dyDescent="0.2">
      <c r="A23" s="193" t="s">
        <v>154</v>
      </c>
      <c r="B23" s="199" t="s">
        <v>155</v>
      </c>
      <c r="C23" s="113">
        <v>1.5169174865448563</v>
      </c>
      <c r="D23" s="115">
        <v>885</v>
      </c>
      <c r="E23" s="114">
        <v>963</v>
      </c>
      <c r="F23" s="114">
        <v>979</v>
      </c>
      <c r="G23" s="114">
        <v>991</v>
      </c>
      <c r="H23" s="140">
        <v>976</v>
      </c>
      <c r="I23" s="115">
        <v>-91</v>
      </c>
      <c r="J23" s="116">
        <v>-9.3237704918032787</v>
      </c>
    </row>
    <row r="24" spans="1:15" s="110" customFormat="1" ht="24.95" customHeight="1" x14ac:dyDescent="0.2">
      <c r="A24" s="193" t="s">
        <v>156</v>
      </c>
      <c r="B24" s="199" t="s">
        <v>221</v>
      </c>
      <c r="C24" s="113">
        <v>7.9651023276541775</v>
      </c>
      <c r="D24" s="115">
        <v>4647</v>
      </c>
      <c r="E24" s="114">
        <v>4754</v>
      </c>
      <c r="F24" s="114">
        <v>4685</v>
      </c>
      <c r="G24" s="114">
        <v>4671</v>
      </c>
      <c r="H24" s="140">
        <v>4639</v>
      </c>
      <c r="I24" s="115">
        <v>8</v>
      </c>
      <c r="J24" s="116">
        <v>0.17245095925846088</v>
      </c>
    </row>
    <row r="25" spans="1:15" s="110" customFormat="1" ht="24.95" customHeight="1" x14ac:dyDescent="0.2">
      <c r="A25" s="193" t="s">
        <v>222</v>
      </c>
      <c r="B25" s="204" t="s">
        <v>159</v>
      </c>
      <c r="C25" s="113">
        <v>10.652703026978848</v>
      </c>
      <c r="D25" s="115">
        <v>6215</v>
      </c>
      <c r="E25" s="114">
        <v>6361</v>
      </c>
      <c r="F25" s="114">
        <v>6474</v>
      </c>
      <c r="G25" s="114">
        <v>6554</v>
      </c>
      <c r="H25" s="140">
        <v>6519</v>
      </c>
      <c r="I25" s="115">
        <v>-304</v>
      </c>
      <c r="J25" s="116">
        <v>-4.6632919159380277</v>
      </c>
    </row>
    <row r="26" spans="1:15" s="110" customFormat="1" ht="24.95" customHeight="1" x14ac:dyDescent="0.2">
      <c r="A26" s="201">
        <v>782.78300000000002</v>
      </c>
      <c r="B26" s="203" t="s">
        <v>160</v>
      </c>
      <c r="C26" s="113">
        <v>0.15083473312536425</v>
      </c>
      <c r="D26" s="115">
        <v>88</v>
      </c>
      <c r="E26" s="114">
        <v>98</v>
      </c>
      <c r="F26" s="114">
        <v>118</v>
      </c>
      <c r="G26" s="114">
        <v>121</v>
      </c>
      <c r="H26" s="140">
        <v>136</v>
      </c>
      <c r="I26" s="115">
        <v>-48</v>
      </c>
      <c r="J26" s="116">
        <v>-35.294117647058826</v>
      </c>
    </row>
    <row r="27" spans="1:15" s="110" customFormat="1" ht="24.95" customHeight="1" x14ac:dyDescent="0.2">
      <c r="A27" s="193" t="s">
        <v>161</v>
      </c>
      <c r="B27" s="199" t="s">
        <v>162</v>
      </c>
      <c r="C27" s="113">
        <v>2.478488910219053</v>
      </c>
      <c r="D27" s="115">
        <v>1446</v>
      </c>
      <c r="E27" s="114">
        <v>1392</v>
      </c>
      <c r="F27" s="114">
        <v>1372</v>
      </c>
      <c r="G27" s="114">
        <v>1376</v>
      </c>
      <c r="H27" s="140">
        <v>1339</v>
      </c>
      <c r="I27" s="115">
        <v>107</v>
      </c>
      <c r="J27" s="116">
        <v>7.9910380881254666</v>
      </c>
    </row>
    <row r="28" spans="1:15" s="110" customFormat="1" ht="24.95" customHeight="1" x14ac:dyDescent="0.2">
      <c r="A28" s="193" t="s">
        <v>163</v>
      </c>
      <c r="B28" s="199" t="s">
        <v>164</v>
      </c>
      <c r="C28" s="113">
        <v>2.869287991498406</v>
      </c>
      <c r="D28" s="115">
        <v>1674</v>
      </c>
      <c r="E28" s="114">
        <v>1630</v>
      </c>
      <c r="F28" s="114">
        <v>1608</v>
      </c>
      <c r="G28" s="114">
        <v>1634</v>
      </c>
      <c r="H28" s="140">
        <v>1614</v>
      </c>
      <c r="I28" s="115">
        <v>60</v>
      </c>
      <c r="J28" s="116">
        <v>3.7174721189591078</v>
      </c>
    </row>
    <row r="29" spans="1:15" s="110" customFormat="1" ht="24.95" customHeight="1" x14ac:dyDescent="0.2">
      <c r="A29" s="193">
        <v>86</v>
      </c>
      <c r="B29" s="199" t="s">
        <v>165</v>
      </c>
      <c r="C29" s="113">
        <v>5.2192245723492512</v>
      </c>
      <c r="D29" s="115">
        <v>3045</v>
      </c>
      <c r="E29" s="114">
        <v>3080</v>
      </c>
      <c r="F29" s="114">
        <v>3107</v>
      </c>
      <c r="G29" s="114">
        <v>3085</v>
      </c>
      <c r="H29" s="140">
        <v>3117</v>
      </c>
      <c r="I29" s="115">
        <v>-72</v>
      </c>
      <c r="J29" s="116">
        <v>-2.3099133782483157</v>
      </c>
    </row>
    <row r="30" spans="1:15" s="110" customFormat="1" ht="24.95" customHeight="1" x14ac:dyDescent="0.2">
      <c r="A30" s="193">
        <v>87.88</v>
      </c>
      <c r="B30" s="204" t="s">
        <v>166</v>
      </c>
      <c r="C30" s="113">
        <v>2.9189948921874462</v>
      </c>
      <c r="D30" s="115">
        <v>1703</v>
      </c>
      <c r="E30" s="114">
        <v>1698</v>
      </c>
      <c r="F30" s="114">
        <v>1718</v>
      </c>
      <c r="G30" s="114">
        <v>1724</v>
      </c>
      <c r="H30" s="140">
        <v>1721</v>
      </c>
      <c r="I30" s="115">
        <v>-18</v>
      </c>
      <c r="J30" s="116">
        <v>-1.0459035444509006</v>
      </c>
    </row>
    <row r="31" spans="1:15" s="110" customFormat="1" ht="24.95" customHeight="1" x14ac:dyDescent="0.2">
      <c r="A31" s="193" t="s">
        <v>167</v>
      </c>
      <c r="B31" s="199" t="s">
        <v>168</v>
      </c>
      <c r="C31" s="113">
        <v>10.277330225223681</v>
      </c>
      <c r="D31" s="115">
        <v>5996</v>
      </c>
      <c r="E31" s="114">
        <v>6228</v>
      </c>
      <c r="F31" s="114">
        <v>6208</v>
      </c>
      <c r="G31" s="114">
        <v>6169</v>
      </c>
      <c r="H31" s="140">
        <v>6137</v>
      </c>
      <c r="I31" s="115">
        <v>-141</v>
      </c>
      <c r="J31" s="116">
        <v>-2.2975395144207269</v>
      </c>
    </row>
    <row r="32" spans="1:15" s="110" customFormat="1" ht="24.95" customHeight="1" x14ac:dyDescent="0.2">
      <c r="A32" s="193"/>
      <c r="B32" s="204" t="s">
        <v>169</v>
      </c>
      <c r="C32" s="113" t="s">
        <v>514</v>
      </c>
      <c r="D32" s="115" t="s">
        <v>514</v>
      </c>
      <c r="E32" s="114" t="s">
        <v>514</v>
      </c>
      <c r="F32" s="114">
        <v>3</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2.2573789037057352</v>
      </c>
      <c r="D34" s="115">
        <v>1317</v>
      </c>
      <c r="E34" s="114">
        <v>1298</v>
      </c>
      <c r="F34" s="114">
        <v>1310</v>
      </c>
      <c r="G34" s="114">
        <v>1277</v>
      </c>
      <c r="H34" s="140">
        <v>1219</v>
      </c>
      <c r="I34" s="115">
        <v>98</v>
      </c>
      <c r="J34" s="116">
        <v>8.0393765381460209</v>
      </c>
    </row>
    <row r="35" spans="1:10" s="110" customFormat="1" ht="24.95" customHeight="1" x14ac:dyDescent="0.2">
      <c r="A35" s="292" t="s">
        <v>171</v>
      </c>
      <c r="B35" s="293" t="s">
        <v>172</v>
      </c>
      <c r="C35" s="113">
        <v>13.235747831750711</v>
      </c>
      <c r="D35" s="115">
        <v>7722</v>
      </c>
      <c r="E35" s="114">
        <v>7837</v>
      </c>
      <c r="F35" s="114">
        <v>7945</v>
      </c>
      <c r="G35" s="114">
        <v>8025</v>
      </c>
      <c r="H35" s="140">
        <v>7849</v>
      </c>
      <c r="I35" s="115">
        <v>-127</v>
      </c>
      <c r="J35" s="116">
        <v>-1.6180405147152503</v>
      </c>
    </row>
    <row r="36" spans="1:10" s="110" customFormat="1" ht="24.95" customHeight="1" x14ac:dyDescent="0.2">
      <c r="A36" s="294" t="s">
        <v>173</v>
      </c>
      <c r="B36" s="295" t="s">
        <v>174</v>
      </c>
      <c r="C36" s="125">
        <v>84.503445202427073</v>
      </c>
      <c r="D36" s="143">
        <v>49301</v>
      </c>
      <c r="E36" s="144">
        <v>50838</v>
      </c>
      <c r="F36" s="144">
        <v>50910</v>
      </c>
      <c r="G36" s="144">
        <v>51155</v>
      </c>
      <c r="H36" s="145">
        <v>50364</v>
      </c>
      <c r="I36" s="143">
        <v>-1063</v>
      </c>
      <c r="J36" s="146">
        <v>-2.1106345802557382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58342</v>
      </c>
      <c r="F11" s="264">
        <v>59975</v>
      </c>
      <c r="G11" s="264">
        <v>60168</v>
      </c>
      <c r="H11" s="264">
        <v>60459</v>
      </c>
      <c r="I11" s="265">
        <v>59433</v>
      </c>
      <c r="J11" s="263">
        <v>-1091</v>
      </c>
      <c r="K11" s="266">
        <v>-1.8356805141924519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40.589969490247164</v>
      </c>
      <c r="E13" s="115">
        <v>23681</v>
      </c>
      <c r="F13" s="114">
        <v>24293</v>
      </c>
      <c r="G13" s="114">
        <v>24434</v>
      </c>
      <c r="H13" s="114">
        <v>24574</v>
      </c>
      <c r="I13" s="140">
        <v>24063</v>
      </c>
      <c r="J13" s="115">
        <v>-382</v>
      </c>
      <c r="K13" s="116">
        <v>-1.5874994805302747</v>
      </c>
    </row>
    <row r="14" spans="1:15" ht="15.95" customHeight="1" x14ac:dyDescent="0.2">
      <c r="A14" s="306" t="s">
        <v>230</v>
      </c>
      <c r="B14" s="307"/>
      <c r="C14" s="308"/>
      <c r="D14" s="113">
        <v>48.126564053340644</v>
      </c>
      <c r="E14" s="115">
        <v>28078</v>
      </c>
      <c r="F14" s="114">
        <v>28922</v>
      </c>
      <c r="G14" s="114">
        <v>29011</v>
      </c>
      <c r="H14" s="114">
        <v>29180</v>
      </c>
      <c r="I14" s="140">
        <v>28738</v>
      </c>
      <c r="J14" s="115">
        <v>-660</v>
      </c>
      <c r="K14" s="116">
        <v>-2.2966107592734359</v>
      </c>
    </row>
    <row r="15" spans="1:15" ht="15.95" customHeight="1" x14ac:dyDescent="0.2">
      <c r="A15" s="306" t="s">
        <v>231</v>
      </c>
      <c r="B15" s="307"/>
      <c r="C15" s="308"/>
      <c r="D15" s="113">
        <v>5.3700593054746149</v>
      </c>
      <c r="E15" s="115">
        <v>3133</v>
      </c>
      <c r="F15" s="114">
        <v>3159</v>
      </c>
      <c r="G15" s="114">
        <v>3196</v>
      </c>
      <c r="H15" s="114">
        <v>3106</v>
      </c>
      <c r="I15" s="140">
        <v>3161</v>
      </c>
      <c r="J15" s="115">
        <v>-28</v>
      </c>
      <c r="K15" s="116">
        <v>-0.88579563429294528</v>
      </c>
    </row>
    <row r="16" spans="1:15" ht="15.95" customHeight="1" x14ac:dyDescent="0.2">
      <c r="A16" s="306" t="s">
        <v>232</v>
      </c>
      <c r="B16" s="307"/>
      <c r="C16" s="308"/>
      <c r="D16" s="113">
        <v>2.6430358918103596</v>
      </c>
      <c r="E16" s="115">
        <v>1542</v>
      </c>
      <c r="F16" s="114">
        <v>1565</v>
      </c>
      <c r="G16" s="114">
        <v>1543</v>
      </c>
      <c r="H16" s="114">
        <v>1568</v>
      </c>
      <c r="I16" s="140">
        <v>1518</v>
      </c>
      <c r="J16" s="115">
        <v>24</v>
      </c>
      <c r="K16" s="116">
        <v>1.5810276679841897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1.6900346234273764</v>
      </c>
      <c r="E18" s="115">
        <v>986</v>
      </c>
      <c r="F18" s="114">
        <v>956</v>
      </c>
      <c r="G18" s="114">
        <v>945</v>
      </c>
      <c r="H18" s="114">
        <v>934</v>
      </c>
      <c r="I18" s="140">
        <v>889</v>
      </c>
      <c r="J18" s="115">
        <v>97</v>
      </c>
      <c r="K18" s="116">
        <v>10.911136107986502</v>
      </c>
    </row>
    <row r="19" spans="1:11" ht="14.1" customHeight="1" x14ac:dyDescent="0.2">
      <c r="A19" s="306" t="s">
        <v>235</v>
      </c>
      <c r="B19" s="307" t="s">
        <v>236</v>
      </c>
      <c r="C19" s="308"/>
      <c r="D19" s="113">
        <v>1.2152480202941278</v>
      </c>
      <c r="E19" s="115">
        <v>709</v>
      </c>
      <c r="F19" s="114">
        <v>696</v>
      </c>
      <c r="G19" s="114">
        <v>702</v>
      </c>
      <c r="H19" s="114">
        <v>689</v>
      </c>
      <c r="I19" s="140">
        <v>646</v>
      </c>
      <c r="J19" s="115">
        <v>63</v>
      </c>
      <c r="K19" s="116">
        <v>9.7523219814241493</v>
      </c>
    </row>
    <row r="20" spans="1:11" ht="14.1" customHeight="1" x14ac:dyDescent="0.2">
      <c r="A20" s="306">
        <v>12</v>
      </c>
      <c r="B20" s="307" t="s">
        <v>237</v>
      </c>
      <c r="C20" s="308"/>
      <c r="D20" s="113">
        <v>0.96157142367419701</v>
      </c>
      <c r="E20" s="115">
        <v>561</v>
      </c>
      <c r="F20" s="114">
        <v>570</v>
      </c>
      <c r="G20" s="114">
        <v>612</v>
      </c>
      <c r="H20" s="114">
        <v>615</v>
      </c>
      <c r="I20" s="140">
        <v>573</v>
      </c>
      <c r="J20" s="115">
        <v>-12</v>
      </c>
      <c r="K20" s="116">
        <v>-2.0942408376963351</v>
      </c>
    </row>
    <row r="21" spans="1:11" ht="14.1" customHeight="1" x14ac:dyDescent="0.2">
      <c r="A21" s="306">
        <v>21</v>
      </c>
      <c r="B21" s="307" t="s">
        <v>238</v>
      </c>
      <c r="C21" s="308"/>
      <c r="D21" s="113">
        <v>9.0843646086867097E-2</v>
      </c>
      <c r="E21" s="115">
        <v>53</v>
      </c>
      <c r="F21" s="114">
        <v>49</v>
      </c>
      <c r="G21" s="114">
        <v>60</v>
      </c>
      <c r="H21" s="114">
        <v>60</v>
      </c>
      <c r="I21" s="140">
        <v>51</v>
      </c>
      <c r="J21" s="115">
        <v>2</v>
      </c>
      <c r="K21" s="116">
        <v>3.9215686274509802</v>
      </c>
    </row>
    <row r="22" spans="1:11" ht="14.1" customHeight="1" x14ac:dyDescent="0.2">
      <c r="A22" s="306">
        <v>22</v>
      </c>
      <c r="B22" s="307" t="s">
        <v>239</v>
      </c>
      <c r="C22" s="308"/>
      <c r="D22" s="113">
        <v>0.59648280826848588</v>
      </c>
      <c r="E22" s="115">
        <v>348</v>
      </c>
      <c r="F22" s="114">
        <v>354</v>
      </c>
      <c r="G22" s="114">
        <v>367</v>
      </c>
      <c r="H22" s="114">
        <v>371</v>
      </c>
      <c r="I22" s="140">
        <v>363</v>
      </c>
      <c r="J22" s="115">
        <v>-15</v>
      </c>
      <c r="K22" s="116">
        <v>-4.1322314049586772</v>
      </c>
    </row>
    <row r="23" spans="1:11" ht="14.1" customHeight="1" x14ac:dyDescent="0.2">
      <c r="A23" s="306">
        <v>23</v>
      </c>
      <c r="B23" s="307" t="s">
        <v>240</v>
      </c>
      <c r="C23" s="308"/>
      <c r="D23" s="113">
        <v>0.27081690720235851</v>
      </c>
      <c r="E23" s="115">
        <v>158</v>
      </c>
      <c r="F23" s="114">
        <v>174</v>
      </c>
      <c r="G23" s="114">
        <v>169</v>
      </c>
      <c r="H23" s="114">
        <v>173</v>
      </c>
      <c r="I23" s="140">
        <v>184</v>
      </c>
      <c r="J23" s="115">
        <v>-26</v>
      </c>
      <c r="K23" s="116">
        <v>-14.130434782608695</v>
      </c>
    </row>
    <row r="24" spans="1:11" ht="14.1" customHeight="1" x14ac:dyDescent="0.2">
      <c r="A24" s="306">
        <v>24</v>
      </c>
      <c r="B24" s="307" t="s">
        <v>241</v>
      </c>
      <c r="C24" s="308"/>
      <c r="D24" s="113">
        <v>0.7644578519762778</v>
      </c>
      <c r="E24" s="115">
        <v>446</v>
      </c>
      <c r="F24" s="114">
        <v>472</v>
      </c>
      <c r="G24" s="114">
        <v>483</v>
      </c>
      <c r="H24" s="114">
        <v>478</v>
      </c>
      <c r="I24" s="140">
        <v>479</v>
      </c>
      <c r="J24" s="115">
        <v>-33</v>
      </c>
      <c r="K24" s="116">
        <v>-6.8893528183716075</v>
      </c>
    </row>
    <row r="25" spans="1:11" ht="14.1" customHeight="1" x14ac:dyDescent="0.2">
      <c r="A25" s="306">
        <v>25</v>
      </c>
      <c r="B25" s="307" t="s">
        <v>242</v>
      </c>
      <c r="C25" s="308"/>
      <c r="D25" s="113">
        <v>1.4397860889239313</v>
      </c>
      <c r="E25" s="115">
        <v>840</v>
      </c>
      <c r="F25" s="114">
        <v>834</v>
      </c>
      <c r="G25" s="114">
        <v>838</v>
      </c>
      <c r="H25" s="114">
        <v>853</v>
      </c>
      <c r="I25" s="140">
        <v>859</v>
      </c>
      <c r="J25" s="115">
        <v>-19</v>
      </c>
      <c r="K25" s="116">
        <v>-2.2118742724097786</v>
      </c>
    </row>
    <row r="26" spans="1:11" ht="14.1" customHeight="1" x14ac:dyDescent="0.2">
      <c r="A26" s="306">
        <v>26</v>
      </c>
      <c r="B26" s="307" t="s">
        <v>243</v>
      </c>
      <c r="C26" s="308"/>
      <c r="D26" s="113">
        <v>0.97014157896541087</v>
      </c>
      <c r="E26" s="115">
        <v>566</v>
      </c>
      <c r="F26" s="114">
        <v>553</v>
      </c>
      <c r="G26" s="114">
        <v>554</v>
      </c>
      <c r="H26" s="114">
        <v>560</v>
      </c>
      <c r="I26" s="140">
        <v>554</v>
      </c>
      <c r="J26" s="115">
        <v>12</v>
      </c>
      <c r="K26" s="116">
        <v>2.1660649819494586</v>
      </c>
    </row>
    <row r="27" spans="1:11" ht="14.1" customHeight="1" x14ac:dyDescent="0.2">
      <c r="A27" s="306">
        <v>27</v>
      </c>
      <c r="B27" s="307" t="s">
        <v>244</v>
      </c>
      <c r="C27" s="308"/>
      <c r="D27" s="113">
        <v>0.33252202529909841</v>
      </c>
      <c r="E27" s="115">
        <v>194</v>
      </c>
      <c r="F27" s="114">
        <v>204</v>
      </c>
      <c r="G27" s="114">
        <v>202</v>
      </c>
      <c r="H27" s="114">
        <v>208</v>
      </c>
      <c r="I27" s="140">
        <v>198</v>
      </c>
      <c r="J27" s="115">
        <v>-4</v>
      </c>
      <c r="K27" s="116">
        <v>-2.0202020202020203</v>
      </c>
    </row>
    <row r="28" spans="1:11" ht="14.1" customHeight="1" x14ac:dyDescent="0.2">
      <c r="A28" s="306">
        <v>28</v>
      </c>
      <c r="B28" s="307" t="s">
        <v>245</v>
      </c>
      <c r="C28" s="308"/>
      <c r="D28" s="113">
        <v>0.23996434815398854</v>
      </c>
      <c r="E28" s="115">
        <v>140</v>
      </c>
      <c r="F28" s="114">
        <v>140</v>
      </c>
      <c r="G28" s="114">
        <v>139</v>
      </c>
      <c r="H28" s="114">
        <v>145</v>
      </c>
      <c r="I28" s="140">
        <v>160</v>
      </c>
      <c r="J28" s="115">
        <v>-20</v>
      </c>
      <c r="K28" s="116">
        <v>-12.5</v>
      </c>
    </row>
    <row r="29" spans="1:11" ht="14.1" customHeight="1" x14ac:dyDescent="0.2">
      <c r="A29" s="306">
        <v>29</v>
      </c>
      <c r="B29" s="307" t="s">
        <v>246</v>
      </c>
      <c r="C29" s="308"/>
      <c r="D29" s="113">
        <v>3.570326694319701</v>
      </c>
      <c r="E29" s="115">
        <v>2083</v>
      </c>
      <c r="F29" s="114">
        <v>2200</v>
      </c>
      <c r="G29" s="114">
        <v>2196</v>
      </c>
      <c r="H29" s="114">
        <v>2208</v>
      </c>
      <c r="I29" s="140">
        <v>2128</v>
      </c>
      <c r="J29" s="115">
        <v>-45</v>
      </c>
      <c r="K29" s="116">
        <v>-2.1146616541353382</v>
      </c>
    </row>
    <row r="30" spans="1:11" ht="14.1" customHeight="1" x14ac:dyDescent="0.2">
      <c r="A30" s="306" t="s">
        <v>247</v>
      </c>
      <c r="B30" s="307" t="s">
        <v>248</v>
      </c>
      <c r="C30" s="308"/>
      <c r="D30" s="113">
        <v>0.59476877721024302</v>
      </c>
      <c r="E30" s="115">
        <v>347</v>
      </c>
      <c r="F30" s="114">
        <v>345</v>
      </c>
      <c r="G30" s="114">
        <v>345</v>
      </c>
      <c r="H30" s="114">
        <v>333</v>
      </c>
      <c r="I30" s="140">
        <v>323</v>
      </c>
      <c r="J30" s="115">
        <v>24</v>
      </c>
      <c r="K30" s="116">
        <v>7.4303405572755414</v>
      </c>
    </row>
    <row r="31" spans="1:11" ht="14.1" customHeight="1" x14ac:dyDescent="0.2">
      <c r="A31" s="306" t="s">
        <v>249</v>
      </c>
      <c r="B31" s="307" t="s">
        <v>250</v>
      </c>
      <c r="C31" s="308"/>
      <c r="D31" s="113">
        <v>2.9567035754687874</v>
      </c>
      <c r="E31" s="115">
        <v>1725</v>
      </c>
      <c r="F31" s="114">
        <v>1845</v>
      </c>
      <c r="G31" s="114">
        <v>1843</v>
      </c>
      <c r="H31" s="114">
        <v>1867</v>
      </c>
      <c r="I31" s="140">
        <v>1796</v>
      </c>
      <c r="J31" s="115">
        <v>-71</v>
      </c>
      <c r="K31" s="116">
        <v>-3.953229398663697</v>
      </c>
    </row>
    <row r="32" spans="1:11" ht="14.1" customHeight="1" x14ac:dyDescent="0.2">
      <c r="A32" s="306">
        <v>31</v>
      </c>
      <c r="B32" s="307" t="s">
        <v>251</v>
      </c>
      <c r="C32" s="308"/>
      <c r="D32" s="113">
        <v>0.15083473312536425</v>
      </c>
      <c r="E32" s="115">
        <v>88</v>
      </c>
      <c r="F32" s="114">
        <v>91</v>
      </c>
      <c r="G32" s="114">
        <v>85</v>
      </c>
      <c r="H32" s="114">
        <v>90</v>
      </c>
      <c r="I32" s="140">
        <v>81</v>
      </c>
      <c r="J32" s="115">
        <v>7</v>
      </c>
      <c r="K32" s="116">
        <v>8.6419753086419746</v>
      </c>
    </row>
    <row r="33" spans="1:11" ht="14.1" customHeight="1" x14ac:dyDescent="0.2">
      <c r="A33" s="306">
        <v>32</v>
      </c>
      <c r="B33" s="307" t="s">
        <v>252</v>
      </c>
      <c r="C33" s="308"/>
      <c r="D33" s="113">
        <v>0.83987521853895997</v>
      </c>
      <c r="E33" s="115">
        <v>490</v>
      </c>
      <c r="F33" s="114">
        <v>473</v>
      </c>
      <c r="G33" s="114">
        <v>498</v>
      </c>
      <c r="H33" s="114">
        <v>474</v>
      </c>
      <c r="I33" s="140">
        <v>455</v>
      </c>
      <c r="J33" s="115">
        <v>35</v>
      </c>
      <c r="K33" s="116">
        <v>7.6923076923076925</v>
      </c>
    </row>
    <row r="34" spans="1:11" ht="14.1" customHeight="1" x14ac:dyDescent="0.2">
      <c r="A34" s="306">
        <v>33</v>
      </c>
      <c r="B34" s="307" t="s">
        <v>253</v>
      </c>
      <c r="C34" s="308"/>
      <c r="D34" s="113">
        <v>0.55363203181241649</v>
      </c>
      <c r="E34" s="115">
        <v>323</v>
      </c>
      <c r="F34" s="114">
        <v>325</v>
      </c>
      <c r="G34" s="114">
        <v>326</v>
      </c>
      <c r="H34" s="114">
        <v>335</v>
      </c>
      <c r="I34" s="140">
        <v>333</v>
      </c>
      <c r="J34" s="115">
        <v>-10</v>
      </c>
      <c r="K34" s="116">
        <v>-3.0030030030030028</v>
      </c>
    </row>
    <row r="35" spans="1:11" ht="14.1" customHeight="1" x14ac:dyDescent="0.2">
      <c r="A35" s="306">
        <v>34</v>
      </c>
      <c r="B35" s="307" t="s">
        <v>254</v>
      </c>
      <c r="C35" s="308"/>
      <c r="D35" s="113">
        <v>4.6433101367796787</v>
      </c>
      <c r="E35" s="115">
        <v>2709</v>
      </c>
      <c r="F35" s="114">
        <v>2683</v>
      </c>
      <c r="G35" s="114">
        <v>2690</v>
      </c>
      <c r="H35" s="114">
        <v>2695</v>
      </c>
      <c r="I35" s="140">
        <v>2620</v>
      </c>
      <c r="J35" s="115">
        <v>89</v>
      </c>
      <c r="K35" s="116">
        <v>3.3969465648854964</v>
      </c>
    </row>
    <row r="36" spans="1:11" ht="14.1" customHeight="1" x14ac:dyDescent="0.2">
      <c r="A36" s="306">
        <v>41</v>
      </c>
      <c r="B36" s="307" t="s">
        <v>255</v>
      </c>
      <c r="C36" s="308"/>
      <c r="D36" s="113">
        <v>0.21253985122210414</v>
      </c>
      <c r="E36" s="115">
        <v>124</v>
      </c>
      <c r="F36" s="114">
        <v>125</v>
      </c>
      <c r="G36" s="114">
        <v>136</v>
      </c>
      <c r="H36" s="114">
        <v>136</v>
      </c>
      <c r="I36" s="140">
        <v>138</v>
      </c>
      <c r="J36" s="115">
        <v>-14</v>
      </c>
      <c r="K36" s="116">
        <v>-10.144927536231885</v>
      </c>
    </row>
    <row r="37" spans="1:11" ht="14.1" customHeight="1" x14ac:dyDescent="0.2">
      <c r="A37" s="306">
        <v>42</v>
      </c>
      <c r="B37" s="307" t="s">
        <v>256</v>
      </c>
      <c r="C37" s="308"/>
      <c r="D37" s="113" t="s">
        <v>514</v>
      </c>
      <c r="E37" s="115" t="s">
        <v>514</v>
      </c>
      <c r="F37" s="114" t="s">
        <v>514</v>
      </c>
      <c r="G37" s="114" t="s">
        <v>514</v>
      </c>
      <c r="H37" s="114" t="s">
        <v>514</v>
      </c>
      <c r="I37" s="140">
        <v>22</v>
      </c>
      <c r="J37" s="115" t="s">
        <v>514</v>
      </c>
      <c r="K37" s="116" t="s">
        <v>514</v>
      </c>
    </row>
    <row r="38" spans="1:11" ht="14.1" customHeight="1" x14ac:dyDescent="0.2">
      <c r="A38" s="306">
        <v>43</v>
      </c>
      <c r="B38" s="307" t="s">
        <v>257</v>
      </c>
      <c r="C38" s="308"/>
      <c r="D38" s="113">
        <v>0.52106544170580371</v>
      </c>
      <c r="E38" s="115">
        <v>304</v>
      </c>
      <c r="F38" s="114">
        <v>302</v>
      </c>
      <c r="G38" s="114">
        <v>292</v>
      </c>
      <c r="H38" s="114">
        <v>296</v>
      </c>
      <c r="I38" s="140">
        <v>290</v>
      </c>
      <c r="J38" s="115">
        <v>14</v>
      </c>
      <c r="K38" s="116">
        <v>4.8275862068965516</v>
      </c>
    </row>
    <row r="39" spans="1:11" ht="14.1" customHeight="1" x14ac:dyDescent="0.2">
      <c r="A39" s="306">
        <v>51</v>
      </c>
      <c r="B39" s="307" t="s">
        <v>258</v>
      </c>
      <c r="C39" s="308"/>
      <c r="D39" s="113">
        <v>6.6812930650303386</v>
      </c>
      <c r="E39" s="115">
        <v>3898</v>
      </c>
      <c r="F39" s="114">
        <v>3929</v>
      </c>
      <c r="G39" s="114">
        <v>3936</v>
      </c>
      <c r="H39" s="114">
        <v>4036</v>
      </c>
      <c r="I39" s="140">
        <v>3993</v>
      </c>
      <c r="J39" s="115">
        <v>-95</v>
      </c>
      <c r="K39" s="116">
        <v>-2.3791635361883294</v>
      </c>
    </row>
    <row r="40" spans="1:11" ht="14.1" customHeight="1" x14ac:dyDescent="0.2">
      <c r="A40" s="306" t="s">
        <v>259</v>
      </c>
      <c r="B40" s="307" t="s">
        <v>260</v>
      </c>
      <c r="C40" s="308"/>
      <c r="D40" s="113">
        <v>6.120804908984951</v>
      </c>
      <c r="E40" s="115">
        <v>3571</v>
      </c>
      <c r="F40" s="114">
        <v>3601</v>
      </c>
      <c r="G40" s="114">
        <v>3601</v>
      </c>
      <c r="H40" s="114">
        <v>3708</v>
      </c>
      <c r="I40" s="140">
        <v>3668</v>
      </c>
      <c r="J40" s="115">
        <v>-97</v>
      </c>
      <c r="K40" s="116">
        <v>-2.6444929116684843</v>
      </c>
    </row>
    <row r="41" spans="1:11" ht="14.1" customHeight="1" x14ac:dyDescent="0.2">
      <c r="A41" s="306"/>
      <c r="B41" s="307" t="s">
        <v>261</v>
      </c>
      <c r="C41" s="308"/>
      <c r="D41" s="113">
        <v>4.5284700558774125</v>
      </c>
      <c r="E41" s="115">
        <v>2642</v>
      </c>
      <c r="F41" s="114">
        <v>2673</v>
      </c>
      <c r="G41" s="114">
        <v>2679</v>
      </c>
      <c r="H41" s="114">
        <v>2776</v>
      </c>
      <c r="I41" s="140">
        <v>2783</v>
      </c>
      <c r="J41" s="115">
        <v>-141</v>
      </c>
      <c r="K41" s="116">
        <v>-5.0664750269493348</v>
      </c>
    </row>
    <row r="42" spans="1:11" ht="14.1" customHeight="1" x14ac:dyDescent="0.2">
      <c r="A42" s="306">
        <v>52</v>
      </c>
      <c r="B42" s="307" t="s">
        <v>262</v>
      </c>
      <c r="C42" s="308"/>
      <c r="D42" s="113">
        <v>6.4858935243906624</v>
      </c>
      <c r="E42" s="115">
        <v>3784</v>
      </c>
      <c r="F42" s="114">
        <v>3950</v>
      </c>
      <c r="G42" s="114">
        <v>3956</v>
      </c>
      <c r="H42" s="114">
        <v>3900</v>
      </c>
      <c r="I42" s="140">
        <v>3825</v>
      </c>
      <c r="J42" s="115">
        <v>-41</v>
      </c>
      <c r="K42" s="116">
        <v>-1.0718954248366013</v>
      </c>
    </row>
    <row r="43" spans="1:11" ht="14.1" customHeight="1" x14ac:dyDescent="0.2">
      <c r="A43" s="306" t="s">
        <v>263</v>
      </c>
      <c r="B43" s="307" t="s">
        <v>264</v>
      </c>
      <c r="C43" s="308"/>
      <c r="D43" s="113">
        <v>6.134517157450893</v>
      </c>
      <c r="E43" s="115">
        <v>3579</v>
      </c>
      <c r="F43" s="114">
        <v>3744</v>
      </c>
      <c r="G43" s="114">
        <v>3740</v>
      </c>
      <c r="H43" s="114">
        <v>3709</v>
      </c>
      <c r="I43" s="140">
        <v>3652</v>
      </c>
      <c r="J43" s="115">
        <v>-73</v>
      </c>
      <c r="K43" s="116">
        <v>-1.9989047097480832</v>
      </c>
    </row>
    <row r="44" spans="1:11" ht="14.1" customHeight="1" x14ac:dyDescent="0.2">
      <c r="A44" s="306">
        <v>53</v>
      </c>
      <c r="B44" s="307" t="s">
        <v>265</v>
      </c>
      <c r="C44" s="308"/>
      <c r="D44" s="113">
        <v>1.6334715985053649</v>
      </c>
      <c r="E44" s="115">
        <v>953</v>
      </c>
      <c r="F44" s="114">
        <v>933</v>
      </c>
      <c r="G44" s="114">
        <v>998</v>
      </c>
      <c r="H44" s="114">
        <v>966</v>
      </c>
      <c r="I44" s="140">
        <v>957</v>
      </c>
      <c r="J44" s="115">
        <v>-4</v>
      </c>
      <c r="K44" s="116">
        <v>-0.41797283176593519</v>
      </c>
    </row>
    <row r="45" spans="1:11" ht="14.1" customHeight="1" x14ac:dyDescent="0.2">
      <c r="A45" s="306" t="s">
        <v>266</v>
      </c>
      <c r="B45" s="307" t="s">
        <v>267</v>
      </c>
      <c r="C45" s="308"/>
      <c r="D45" s="113">
        <v>1.5991909773405093</v>
      </c>
      <c r="E45" s="115">
        <v>933</v>
      </c>
      <c r="F45" s="114">
        <v>914</v>
      </c>
      <c r="G45" s="114">
        <v>971</v>
      </c>
      <c r="H45" s="114">
        <v>942</v>
      </c>
      <c r="I45" s="140">
        <v>934</v>
      </c>
      <c r="J45" s="115">
        <v>-1</v>
      </c>
      <c r="K45" s="116">
        <v>-0.10706638115631692</v>
      </c>
    </row>
    <row r="46" spans="1:11" ht="14.1" customHeight="1" x14ac:dyDescent="0.2">
      <c r="A46" s="306">
        <v>54</v>
      </c>
      <c r="B46" s="307" t="s">
        <v>268</v>
      </c>
      <c r="C46" s="308"/>
      <c r="D46" s="113">
        <v>14.860649274964862</v>
      </c>
      <c r="E46" s="115">
        <v>8670</v>
      </c>
      <c r="F46" s="114">
        <v>9020</v>
      </c>
      <c r="G46" s="114">
        <v>9111</v>
      </c>
      <c r="H46" s="114">
        <v>9113</v>
      </c>
      <c r="I46" s="140">
        <v>9039</v>
      </c>
      <c r="J46" s="115">
        <v>-369</v>
      </c>
      <c r="K46" s="116">
        <v>-4.0823099900431465</v>
      </c>
    </row>
    <row r="47" spans="1:11" ht="14.1" customHeight="1" x14ac:dyDescent="0.2">
      <c r="A47" s="306">
        <v>61</v>
      </c>
      <c r="B47" s="307" t="s">
        <v>269</v>
      </c>
      <c r="C47" s="308"/>
      <c r="D47" s="113">
        <v>0.69932467176305235</v>
      </c>
      <c r="E47" s="115">
        <v>408</v>
      </c>
      <c r="F47" s="114">
        <v>396</v>
      </c>
      <c r="G47" s="114">
        <v>405</v>
      </c>
      <c r="H47" s="114">
        <v>400</v>
      </c>
      <c r="I47" s="140">
        <v>440</v>
      </c>
      <c r="J47" s="115">
        <v>-32</v>
      </c>
      <c r="K47" s="116">
        <v>-7.2727272727272725</v>
      </c>
    </row>
    <row r="48" spans="1:11" ht="14.1" customHeight="1" x14ac:dyDescent="0.2">
      <c r="A48" s="306">
        <v>62</v>
      </c>
      <c r="B48" s="307" t="s">
        <v>270</v>
      </c>
      <c r="C48" s="308"/>
      <c r="D48" s="113">
        <v>11.417160878955126</v>
      </c>
      <c r="E48" s="115">
        <v>6661</v>
      </c>
      <c r="F48" s="114">
        <v>6980</v>
      </c>
      <c r="G48" s="114">
        <v>6973</v>
      </c>
      <c r="H48" s="114">
        <v>7043</v>
      </c>
      <c r="I48" s="140">
        <v>6897</v>
      </c>
      <c r="J48" s="115">
        <v>-236</v>
      </c>
      <c r="K48" s="116">
        <v>-3.4217775844570104</v>
      </c>
    </row>
    <row r="49" spans="1:11" ht="14.1" customHeight="1" x14ac:dyDescent="0.2">
      <c r="A49" s="306">
        <v>63</v>
      </c>
      <c r="B49" s="307" t="s">
        <v>271</v>
      </c>
      <c r="C49" s="308"/>
      <c r="D49" s="113">
        <v>10.580713722532652</v>
      </c>
      <c r="E49" s="115">
        <v>6173</v>
      </c>
      <c r="F49" s="114">
        <v>6666</v>
      </c>
      <c r="G49" s="114">
        <v>6669</v>
      </c>
      <c r="H49" s="114">
        <v>6853</v>
      </c>
      <c r="I49" s="140">
        <v>6550</v>
      </c>
      <c r="J49" s="115">
        <v>-377</v>
      </c>
      <c r="K49" s="116">
        <v>-5.7557251908396942</v>
      </c>
    </row>
    <row r="50" spans="1:11" ht="14.1" customHeight="1" x14ac:dyDescent="0.2">
      <c r="A50" s="306" t="s">
        <v>272</v>
      </c>
      <c r="B50" s="307" t="s">
        <v>273</v>
      </c>
      <c r="C50" s="308"/>
      <c r="D50" s="113">
        <v>0.93757498885879809</v>
      </c>
      <c r="E50" s="115">
        <v>547</v>
      </c>
      <c r="F50" s="114">
        <v>565</v>
      </c>
      <c r="G50" s="114">
        <v>573</v>
      </c>
      <c r="H50" s="114">
        <v>553</v>
      </c>
      <c r="I50" s="140">
        <v>571</v>
      </c>
      <c r="J50" s="115">
        <v>-24</v>
      </c>
      <c r="K50" s="116">
        <v>-4.2031523642732047</v>
      </c>
    </row>
    <row r="51" spans="1:11" ht="14.1" customHeight="1" x14ac:dyDescent="0.2">
      <c r="A51" s="306" t="s">
        <v>274</v>
      </c>
      <c r="B51" s="307" t="s">
        <v>275</v>
      </c>
      <c r="C51" s="308"/>
      <c r="D51" s="113">
        <v>8.9678104967262016</v>
      </c>
      <c r="E51" s="115">
        <v>5232</v>
      </c>
      <c r="F51" s="114">
        <v>5732</v>
      </c>
      <c r="G51" s="114">
        <v>5720</v>
      </c>
      <c r="H51" s="114">
        <v>5880</v>
      </c>
      <c r="I51" s="140">
        <v>5590</v>
      </c>
      <c r="J51" s="115">
        <v>-358</v>
      </c>
      <c r="K51" s="116">
        <v>-6.4042933810375668</v>
      </c>
    </row>
    <row r="52" spans="1:11" ht="14.1" customHeight="1" x14ac:dyDescent="0.2">
      <c r="A52" s="306">
        <v>71</v>
      </c>
      <c r="B52" s="307" t="s">
        <v>276</v>
      </c>
      <c r="C52" s="308"/>
      <c r="D52" s="113">
        <v>13.936786534572006</v>
      </c>
      <c r="E52" s="115">
        <v>8131</v>
      </c>
      <c r="F52" s="114">
        <v>8160</v>
      </c>
      <c r="G52" s="114">
        <v>8169</v>
      </c>
      <c r="H52" s="114">
        <v>8164</v>
      </c>
      <c r="I52" s="140">
        <v>8107</v>
      </c>
      <c r="J52" s="115">
        <v>24</v>
      </c>
      <c r="K52" s="116">
        <v>0.29604045886271124</v>
      </c>
    </row>
    <row r="53" spans="1:11" ht="14.1" customHeight="1" x14ac:dyDescent="0.2">
      <c r="A53" s="306" t="s">
        <v>277</v>
      </c>
      <c r="B53" s="307" t="s">
        <v>278</v>
      </c>
      <c r="C53" s="308"/>
      <c r="D53" s="113">
        <v>0.80388056631586169</v>
      </c>
      <c r="E53" s="115">
        <v>469</v>
      </c>
      <c r="F53" s="114">
        <v>454</v>
      </c>
      <c r="G53" s="114">
        <v>463</v>
      </c>
      <c r="H53" s="114">
        <v>449</v>
      </c>
      <c r="I53" s="140">
        <v>438</v>
      </c>
      <c r="J53" s="115">
        <v>31</v>
      </c>
      <c r="K53" s="116">
        <v>7.0776255707762559</v>
      </c>
    </row>
    <row r="54" spans="1:11" ht="14.1" customHeight="1" x14ac:dyDescent="0.2">
      <c r="A54" s="306" t="s">
        <v>279</v>
      </c>
      <c r="B54" s="307" t="s">
        <v>280</v>
      </c>
      <c r="C54" s="308"/>
      <c r="D54" s="113">
        <v>12.556991532686572</v>
      </c>
      <c r="E54" s="115">
        <v>7326</v>
      </c>
      <c r="F54" s="114">
        <v>7380</v>
      </c>
      <c r="G54" s="114">
        <v>7379</v>
      </c>
      <c r="H54" s="114">
        <v>7393</v>
      </c>
      <c r="I54" s="140">
        <v>7339</v>
      </c>
      <c r="J54" s="115">
        <v>-13</v>
      </c>
      <c r="K54" s="116">
        <v>-0.17713584957078621</v>
      </c>
    </row>
    <row r="55" spans="1:11" ht="14.1" customHeight="1" x14ac:dyDescent="0.2">
      <c r="A55" s="306">
        <v>72</v>
      </c>
      <c r="B55" s="307" t="s">
        <v>281</v>
      </c>
      <c r="C55" s="308"/>
      <c r="D55" s="113">
        <v>1.3952212814096192</v>
      </c>
      <c r="E55" s="115">
        <v>814</v>
      </c>
      <c r="F55" s="114">
        <v>804</v>
      </c>
      <c r="G55" s="114">
        <v>826</v>
      </c>
      <c r="H55" s="114">
        <v>809</v>
      </c>
      <c r="I55" s="140">
        <v>795</v>
      </c>
      <c r="J55" s="115">
        <v>19</v>
      </c>
      <c r="K55" s="116">
        <v>2.3899371069182389</v>
      </c>
    </row>
    <row r="56" spans="1:11" ht="14.1" customHeight="1" x14ac:dyDescent="0.2">
      <c r="A56" s="306" t="s">
        <v>282</v>
      </c>
      <c r="B56" s="307" t="s">
        <v>283</v>
      </c>
      <c r="C56" s="308"/>
      <c r="D56" s="113">
        <v>0.21768194439683247</v>
      </c>
      <c r="E56" s="115">
        <v>127</v>
      </c>
      <c r="F56" s="114">
        <v>122</v>
      </c>
      <c r="G56" s="114">
        <v>126</v>
      </c>
      <c r="H56" s="114">
        <v>123</v>
      </c>
      <c r="I56" s="140">
        <v>121</v>
      </c>
      <c r="J56" s="115">
        <v>6</v>
      </c>
      <c r="K56" s="116">
        <v>4.9586776859504136</v>
      </c>
    </row>
    <row r="57" spans="1:11" ht="14.1" customHeight="1" x14ac:dyDescent="0.2">
      <c r="A57" s="306" t="s">
        <v>284</v>
      </c>
      <c r="B57" s="307" t="s">
        <v>285</v>
      </c>
      <c r="C57" s="308"/>
      <c r="D57" s="113">
        <v>0.92043467827637038</v>
      </c>
      <c r="E57" s="115">
        <v>537</v>
      </c>
      <c r="F57" s="114">
        <v>532</v>
      </c>
      <c r="G57" s="114">
        <v>549</v>
      </c>
      <c r="H57" s="114">
        <v>541</v>
      </c>
      <c r="I57" s="140">
        <v>530</v>
      </c>
      <c r="J57" s="115">
        <v>7</v>
      </c>
      <c r="K57" s="116">
        <v>1.320754716981132</v>
      </c>
    </row>
    <row r="58" spans="1:11" ht="14.1" customHeight="1" x14ac:dyDescent="0.2">
      <c r="A58" s="306">
        <v>73</v>
      </c>
      <c r="B58" s="307" t="s">
        <v>286</v>
      </c>
      <c r="C58" s="308"/>
      <c r="D58" s="113">
        <v>0.83816118748071711</v>
      </c>
      <c r="E58" s="115">
        <v>489</v>
      </c>
      <c r="F58" s="114">
        <v>474</v>
      </c>
      <c r="G58" s="114">
        <v>463</v>
      </c>
      <c r="H58" s="114">
        <v>463</v>
      </c>
      <c r="I58" s="140">
        <v>463</v>
      </c>
      <c r="J58" s="115">
        <v>26</v>
      </c>
      <c r="K58" s="116">
        <v>5.615550755939525</v>
      </c>
    </row>
    <row r="59" spans="1:11" ht="14.1" customHeight="1" x14ac:dyDescent="0.2">
      <c r="A59" s="306" t="s">
        <v>287</v>
      </c>
      <c r="B59" s="307" t="s">
        <v>288</v>
      </c>
      <c r="C59" s="308"/>
      <c r="D59" s="113">
        <v>0.61362311885091358</v>
      </c>
      <c r="E59" s="115">
        <v>358</v>
      </c>
      <c r="F59" s="114">
        <v>342</v>
      </c>
      <c r="G59" s="114">
        <v>339</v>
      </c>
      <c r="H59" s="114">
        <v>338</v>
      </c>
      <c r="I59" s="140">
        <v>336</v>
      </c>
      <c r="J59" s="115">
        <v>22</v>
      </c>
      <c r="K59" s="116">
        <v>6.5476190476190474</v>
      </c>
    </row>
    <row r="60" spans="1:11" ht="14.1" customHeight="1" x14ac:dyDescent="0.2">
      <c r="A60" s="306">
        <v>81</v>
      </c>
      <c r="B60" s="307" t="s">
        <v>289</v>
      </c>
      <c r="C60" s="308"/>
      <c r="D60" s="113">
        <v>3.524047855747146</v>
      </c>
      <c r="E60" s="115">
        <v>2056</v>
      </c>
      <c r="F60" s="114">
        <v>2099</v>
      </c>
      <c r="G60" s="114">
        <v>2130</v>
      </c>
      <c r="H60" s="114">
        <v>2127</v>
      </c>
      <c r="I60" s="140">
        <v>2132</v>
      </c>
      <c r="J60" s="115">
        <v>-76</v>
      </c>
      <c r="K60" s="116">
        <v>-3.5647279549718576</v>
      </c>
    </row>
    <row r="61" spans="1:11" ht="14.1" customHeight="1" x14ac:dyDescent="0.2">
      <c r="A61" s="306" t="s">
        <v>290</v>
      </c>
      <c r="B61" s="307" t="s">
        <v>291</v>
      </c>
      <c r="C61" s="308"/>
      <c r="D61" s="113">
        <v>1.3917932192931335</v>
      </c>
      <c r="E61" s="115">
        <v>812</v>
      </c>
      <c r="F61" s="114">
        <v>839</v>
      </c>
      <c r="G61" s="114">
        <v>837</v>
      </c>
      <c r="H61" s="114">
        <v>845</v>
      </c>
      <c r="I61" s="140">
        <v>847</v>
      </c>
      <c r="J61" s="115">
        <v>-35</v>
      </c>
      <c r="K61" s="116">
        <v>-4.1322314049586772</v>
      </c>
    </row>
    <row r="62" spans="1:11" ht="14.1" customHeight="1" x14ac:dyDescent="0.2">
      <c r="A62" s="306" t="s">
        <v>292</v>
      </c>
      <c r="B62" s="307" t="s">
        <v>293</v>
      </c>
      <c r="C62" s="308"/>
      <c r="D62" s="113">
        <v>1.2238181755853417</v>
      </c>
      <c r="E62" s="115">
        <v>714</v>
      </c>
      <c r="F62" s="114">
        <v>708</v>
      </c>
      <c r="G62" s="114">
        <v>736</v>
      </c>
      <c r="H62" s="114">
        <v>731</v>
      </c>
      <c r="I62" s="140">
        <v>736</v>
      </c>
      <c r="J62" s="115">
        <v>-22</v>
      </c>
      <c r="K62" s="116">
        <v>-2.9891304347826089</v>
      </c>
    </row>
    <row r="63" spans="1:11" ht="14.1" customHeight="1" x14ac:dyDescent="0.2">
      <c r="A63" s="306"/>
      <c r="B63" s="307" t="s">
        <v>294</v>
      </c>
      <c r="C63" s="308"/>
      <c r="D63" s="113">
        <v>1.0901237530424051</v>
      </c>
      <c r="E63" s="115">
        <v>636</v>
      </c>
      <c r="F63" s="114">
        <v>631</v>
      </c>
      <c r="G63" s="114">
        <v>661</v>
      </c>
      <c r="H63" s="114">
        <v>661</v>
      </c>
      <c r="I63" s="140">
        <v>670</v>
      </c>
      <c r="J63" s="115">
        <v>-34</v>
      </c>
      <c r="K63" s="116">
        <v>-5.0746268656716422</v>
      </c>
    </row>
    <row r="64" spans="1:11" ht="14.1" customHeight="1" x14ac:dyDescent="0.2">
      <c r="A64" s="306" t="s">
        <v>295</v>
      </c>
      <c r="B64" s="307" t="s">
        <v>296</v>
      </c>
      <c r="C64" s="308"/>
      <c r="D64" s="113">
        <v>0.10284186349456652</v>
      </c>
      <c r="E64" s="115">
        <v>60</v>
      </c>
      <c r="F64" s="114">
        <v>67</v>
      </c>
      <c r="G64" s="114">
        <v>67</v>
      </c>
      <c r="H64" s="114">
        <v>71</v>
      </c>
      <c r="I64" s="140">
        <v>71</v>
      </c>
      <c r="J64" s="115">
        <v>-11</v>
      </c>
      <c r="K64" s="116">
        <v>-15.492957746478874</v>
      </c>
    </row>
    <row r="65" spans="1:11" ht="14.1" customHeight="1" x14ac:dyDescent="0.2">
      <c r="A65" s="306" t="s">
        <v>297</v>
      </c>
      <c r="B65" s="307" t="s">
        <v>298</v>
      </c>
      <c r="C65" s="308"/>
      <c r="D65" s="113">
        <v>0.41136745397826607</v>
      </c>
      <c r="E65" s="115">
        <v>240</v>
      </c>
      <c r="F65" s="114">
        <v>255</v>
      </c>
      <c r="G65" s="114">
        <v>257</v>
      </c>
      <c r="H65" s="114">
        <v>256</v>
      </c>
      <c r="I65" s="140">
        <v>249</v>
      </c>
      <c r="J65" s="115">
        <v>-9</v>
      </c>
      <c r="K65" s="116">
        <v>-3.6144578313253013</v>
      </c>
    </row>
    <row r="66" spans="1:11" ht="14.1" customHeight="1" x14ac:dyDescent="0.2">
      <c r="A66" s="306">
        <v>82</v>
      </c>
      <c r="B66" s="307" t="s">
        <v>299</v>
      </c>
      <c r="C66" s="308"/>
      <c r="D66" s="113">
        <v>1.5066333001953995</v>
      </c>
      <c r="E66" s="115">
        <v>879</v>
      </c>
      <c r="F66" s="114">
        <v>867</v>
      </c>
      <c r="G66" s="114">
        <v>864</v>
      </c>
      <c r="H66" s="114">
        <v>901</v>
      </c>
      <c r="I66" s="140">
        <v>879</v>
      </c>
      <c r="J66" s="115">
        <v>0</v>
      </c>
      <c r="K66" s="116">
        <v>0</v>
      </c>
    </row>
    <row r="67" spans="1:11" ht="14.1" customHeight="1" x14ac:dyDescent="0.2">
      <c r="A67" s="306" t="s">
        <v>300</v>
      </c>
      <c r="B67" s="307" t="s">
        <v>301</v>
      </c>
      <c r="C67" s="308"/>
      <c r="D67" s="113">
        <v>0.69246854753008125</v>
      </c>
      <c r="E67" s="115">
        <v>404</v>
      </c>
      <c r="F67" s="114">
        <v>392</v>
      </c>
      <c r="G67" s="114">
        <v>383</v>
      </c>
      <c r="H67" s="114">
        <v>389</v>
      </c>
      <c r="I67" s="140">
        <v>379</v>
      </c>
      <c r="J67" s="115">
        <v>25</v>
      </c>
      <c r="K67" s="116">
        <v>6.5963060686015833</v>
      </c>
    </row>
    <row r="68" spans="1:11" ht="14.1" customHeight="1" x14ac:dyDescent="0.2">
      <c r="A68" s="306" t="s">
        <v>302</v>
      </c>
      <c r="B68" s="307" t="s">
        <v>303</v>
      </c>
      <c r="C68" s="308"/>
      <c r="D68" s="113">
        <v>0.45936032360906381</v>
      </c>
      <c r="E68" s="115">
        <v>268</v>
      </c>
      <c r="F68" s="114">
        <v>266</v>
      </c>
      <c r="G68" s="114">
        <v>272</v>
      </c>
      <c r="H68" s="114">
        <v>281</v>
      </c>
      <c r="I68" s="140">
        <v>275</v>
      </c>
      <c r="J68" s="115">
        <v>-7</v>
      </c>
      <c r="K68" s="116">
        <v>-2.5454545454545454</v>
      </c>
    </row>
    <row r="69" spans="1:11" ht="14.1" customHeight="1" x14ac:dyDescent="0.2">
      <c r="A69" s="306">
        <v>83</v>
      </c>
      <c r="B69" s="307" t="s">
        <v>304</v>
      </c>
      <c r="C69" s="308"/>
      <c r="D69" s="113">
        <v>2.4647766617531111</v>
      </c>
      <c r="E69" s="115">
        <v>1438</v>
      </c>
      <c r="F69" s="114">
        <v>1425</v>
      </c>
      <c r="G69" s="114">
        <v>1388</v>
      </c>
      <c r="H69" s="114">
        <v>1363</v>
      </c>
      <c r="I69" s="140">
        <v>1369</v>
      </c>
      <c r="J69" s="115">
        <v>69</v>
      </c>
      <c r="K69" s="116">
        <v>5.0401753104455809</v>
      </c>
    </row>
    <row r="70" spans="1:11" ht="14.1" customHeight="1" x14ac:dyDescent="0.2">
      <c r="A70" s="306" t="s">
        <v>305</v>
      </c>
      <c r="B70" s="307" t="s">
        <v>306</v>
      </c>
      <c r="C70" s="308"/>
      <c r="D70" s="113">
        <v>1.6077611326317234</v>
      </c>
      <c r="E70" s="115">
        <v>938</v>
      </c>
      <c r="F70" s="114">
        <v>928</v>
      </c>
      <c r="G70" s="114">
        <v>896</v>
      </c>
      <c r="H70" s="114">
        <v>871</v>
      </c>
      <c r="I70" s="140">
        <v>875</v>
      </c>
      <c r="J70" s="115">
        <v>63</v>
      </c>
      <c r="K70" s="116">
        <v>7.2</v>
      </c>
    </row>
    <row r="71" spans="1:11" ht="14.1" customHeight="1" x14ac:dyDescent="0.2">
      <c r="A71" s="306"/>
      <c r="B71" s="307" t="s">
        <v>307</v>
      </c>
      <c r="C71" s="308"/>
      <c r="D71" s="113">
        <v>1.1466867779644168</v>
      </c>
      <c r="E71" s="115">
        <v>669</v>
      </c>
      <c r="F71" s="114">
        <v>666</v>
      </c>
      <c r="G71" s="114">
        <v>646</v>
      </c>
      <c r="H71" s="114">
        <v>656</v>
      </c>
      <c r="I71" s="140">
        <v>667</v>
      </c>
      <c r="J71" s="115">
        <v>2</v>
      </c>
      <c r="K71" s="116">
        <v>0.29985007496251875</v>
      </c>
    </row>
    <row r="72" spans="1:11" ht="14.1" customHeight="1" x14ac:dyDescent="0.2">
      <c r="A72" s="306">
        <v>84</v>
      </c>
      <c r="B72" s="307" t="s">
        <v>308</v>
      </c>
      <c r="C72" s="308"/>
      <c r="D72" s="113">
        <v>1.8203009838538273</v>
      </c>
      <c r="E72" s="115">
        <v>1062</v>
      </c>
      <c r="F72" s="114">
        <v>1092</v>
      </c>
      <c r="G72" s="114">
        <v>1065</v>
      </c>
      <c r="H72" s="114">
        <v>1075</v>
      </c>
      <c r="I72" s="140">
        <v>1066</v>
      </c>
      <c r="J72" s="115">
        <v>-4</v>
      </c>
      <c r="K72" s="116">
        <v>-0.37523452157598497</v>
      </c>
    </row>
    <row r="73" spans="1:11" ht="14.1" customHeight="1" x14ac:dyDescent="0.2">
      <c r="A73" s="306" t="s">
        <v>309</v>
      </c>
      <c r="B73" s="307" t="s">
        <v>310</v>
      </c>
      <c r="C73" s="308"/>
      <c r="D73" s="113">
        <v>0.26053272085290186</v>
      </c>
      <c r="E73" s="115">
        <v>152</v>
      </c>
      <c r="F73" s="114">
        <v>151</v>
      </c>
      <c r="G73" s="114">
        <v>130</v>
      </c>
      <c r="H73" s="114">
        <v>148</v>
      </c>
      <c r="I73" s="140">
        <v>145</v>
      </c>
      <c r="J73" s="115">
        <v>7</v>
      </c>
      <c r="K73" s="116">
        <v>4.8275862068965516</v>
      </c>
    </row>
    <row r="74" spans="1:11" ht="14.1" customHeight="1" x14ac:dyDescent="0.2">
      <c r="A74" s="306" t="s">
        <v>311</v>
      </c>
      <c r="B74" s="307" t="s">
        <v>312</v>
      </c>
      <c r="C74" s="308"/>
      <c r="D74" s="113">
        <v>6.3419149154982687E-2</v>
      </c>
      <c r="E74" s="115">
        <v>37</v>
      </c>
      <c r="F74" s="114">
        <v>40</v>
      </c>
      <c r="G74" s="114">
        <v>36</v>
      </c>
      <c r="H74" s="114">
        <v>38</v>
      </c>
      <c r="I74" s="140">
        <v>40</v>
      </c>
      <c r="J74" s="115">
        <v>-3</v>
      </c>
      <c r="K74" s="116">
        <v>-7.5</v>
      </c>
    </row>
    <row r="75" spans="1:11" ht="14.1" customHeight="1" x14ac:dyDescent="0.2">
      <c r="A75" s="306" t="s">
        <v>313</v>
      </c>
      <c r="B75" s="307" t="s">
        <v>314</v>
      </c>
      <c r="C75" s="308"/>
      <c r="D75" s="113">
        <v>0.17825923005724864</v>
      </c>
      <c r="E75" s="115">
        <v>104</v>
      </c>
      <c r="F75" s="114">
        <v>127</v>
      </c>
      <c r="G75" s="114">
        <v>122</v>
      </c>
      <c r="H75" s="114">
        <v>144</v>
      </c>
      <c r="I75" s="140">
        <v>119</v>
      </c>
      <c r="J75" s="115">
        <v>-15</v>
      </c>
      <c r="K75" s="116">
        <v>-12.605042016806722</v>
      </c>
    </row>
    <row r="76" spans="1:11" ht="14.1" customHeight="1" x14ac:dyDescent="0.2">
      <c r="A76" s="306">
        <v>91</v>
      </c>
      <c r="B76" s="307" t="s">
        <v>315</v>
      </c>
      <c r="C76" s="308"/>
      <c r="D76" s="113">
        <v>4.2850776456069384E-2</v>
      </c>
      <c r="E76" s="115">
        <v>25</v>
      </c>
      <c r="F76" s="114">
        <v>23</v>
      </c>
      <c r="G76" s="114">
        <v>27</v>
      </c>
      <c r="H76" s="114">
        <v>28</v>
      </c>
      <c r="I76" s="140">
        <v>23</v>
      </c>
      <c r="J76" s="115">
        <v>2</v>
      </c>
      <c r="K76" s="116">
        <v>8.695652173913043</v>
      </c>
    </row>
    <row r="77" spans="1:11" ht="14.1" customHeight="1" x14ac:dyDescent="0.2">
      <c r="A77" s="306">
        <v>92</v>
      </c>
      <c r="B77" s="307" t="s">
        <v>316</v>
      </c>
      <c r="C77" s="308"/>
      <c r="D77" s="113">
        <v>0.26396078296938741</v>
      </c>
      <c r="E77" s="115">
        <v>154</v>
      </c>
      <c r="F77" s="114">
        <v>148</v>
      </c>
      <c r="G77" s="114">
        <v>142</v>
      </c>
      <c r="H77" s="114">
        <v>145</v>
      </c>
      <c r="I77" s="140">
        <v>143</v>
      </c>
      <c r="J77" s="115">
        <v>11</v>
      </c>
      <c r="K77" s="116">
        <v>7.6923076923076925</v>
      </c>
    </row>
    <row r="78" spans="1:11" ht="14.1" customHeight="1" x14ac:dyDescent="0.2">
      <c r="A78" s="306">
        <v>93</v>
      </c>
      <c r="B78" s="307" t="s">
        <v>317</v>
      </c>
      <c r="C78" s="308"/>
      <c r="D78" s="113">
        <v>0.10798395666929485</v>
      </c>
      <c r="E78" s="115">
        <v>63</v>
      </c>
      <c r="F78" s="114">
        <v>67</v>
      </c>
      <c r="G78" s="114">
        <v>65</v>
      </c>
      <c r="H78" s="114">
        <v>75</v>
      </c>
      <c r="I78" s="140">
        <v>76</v>
      </c>
      <c r="J78" s="115">
        <v>-13</v>
      </c>
      <c r="K78" s="116">
        <v>-17.105263157894736</v>
      </c>
    </row>
    <row r="79" spans="1:11" ht="14.1" customHeight="1" x14ac:dyDescent="0.2">
      <c r="A79" s="306">
        <v>94</v>
      </c>
      <c r="B79" s="307" t="s">
        <v>318</v>
      </c>
      <c r="C79" s="308"/>
      <c r="D79" s="113">
        <v>0.58277055980254366</v>
      </c>
      <c r="E79" s="115">
        <v>340</v>
      </c>
      <c r="F79" s="114">
        <v>376</v>
      </c>
      <c r="G79" s="114">
        <v>381</v>
      </c>
      <c r="H79" s="114">
        <v>313</v>
      </c>
      <c r="I79" s="140">
        <v>345</v>
      </c>
      <c r="J79" s="115">
        <v>-5</v>
      </c>
      <c r="K79" s="116">
        <v>-1.4492753623188406</v>
      </c>
    </row>
    <row r="80" spans="1:11" ht="14.1" customHeight="1" x14ac:dyDescent="0.2">
      <c r="A80" s="306" t="s">
        <v>319</v>
      </c>
      <c r="B80" s="307" t="s">
        <v>320</v>
      </c>
      <c r="C80" s="308"/>
      <c r="D80" s="113" t="s">
        <v>514</v>
      </c>
      <c r="E80" s="115" t="s">
        <v>514</v>
      </c>
      <c r="F80" s="114" t="s">
        <v>514</v>
      </c>
      <c r="G80" s="114" t="s">
        <v>514</v>
      </c>
      <c r="H80" s="114" t="s">
        <v>514</v>
      </c>
      <c r="I80" s="140">
        <v>4</v>
      </c>
      <c r="J80" s="115" t="s">
        <v>514</v>
      </c>
      <c r="K80" s="116" t="s">
        <v>514</v>
      </c>
    </row>
    <row r="81" spans="1:11" ht="14.1" customHeight="1" x14ac:dyDescent="0.2">
      <c r="A81" s="310" t="s">
        <v>321</v>
      </c>
      <c r="B81" s="311" t="s">
        <v>334</v>
      </c>
      <c r="C81" s="312"/>
      <c r="D81" s="125">
        <v>3.2703712591272156</v>
      </c>
      <c r="E81" s="143">
        <v>1908</v>
      </c>
      <c r="F81" s="144">
        <v>2036</v>
      </c>
      <c r="G81" s="144">
        <v>1984</v>
      </c>
      <c r="H81" s="144">
        <v>2031</v>
      </c>
      <c r="I81" s="145">
        <v>1953</v>
      </c>
      <c r="J81" s="143">
        <v>-45</v>
      </c>
      <c r="K81" s="146">
        <v>-2.3041474654377878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18867</v>
      </c>
      <c r="G12" s="536">
        <v>14420</v>
      </c>
      <c r="H12" s="536">
        <v>20651</v>
      </c>
      <c r="I12" s="536">
        <v>14391</v>
      </c>
      <c r="J12" s="537">
        <v>18163</v>
      </c>
      <c r="K12" s="538">
        <v>704</v>
      </c>
      <c r="L12" s="349">
        <v>3.8760116720806033</v>
      </c>
    </row>
    <row r="13" spans="1:17" s="110" customFormat="1" ht="15" customHeight="1" x14ac:dyDescent="0.2">
      <c r="A13" s="350" t="s">
        <v>345</v>
      </c>
      <c r="B13" s="351" t="s">
        <v>346</v>
      </c>
      <c r="C13" s="347"/>
      <c r="D13" s="347"/>
      <c r="E13" s="348"/>
      <c r="F13" s="536">
        <v>11635</v>
      </c>
      <c r="G13" s="536">
        <v>8117</v>
      </c>
      <c r="H13" s="536">
        <v>11801</v>
      </c>
      <c r="I13" s="536">
        <v>8940</v>
      </c>
      <c r="J13" s="537">
        <v>11222</v>
      </c>
      <c r="K13" s="538">
        <v>413</v>
      </c>
      <c r="L13" s="349">
        <v>3.6802708964533952</v>
      </c>
    </row>
    <row r="14" spans="1:17" s="110" customFormat="1" ht="22.5" customHeight="1" x14ac:dyDescent="0.2">
      <c r="A14" s="350"/>
      <c r="B14" s="351" t="s">
        <v>347</v>
      </c>
      <c r="C14" s="347"/>
      <c r="D14" s="347"/>
      <c r="E14" s="348"/>
      <c r="F14" s="536">
        <v>7232</v>
      </c>
      <c r="G14" s="536">
        <v>6303</v>
      </c>
      <c r="H14" s="536">
        <v>8850</v>
      </c>
      <c r="I14" s="536">
        <v>5451</v>
      </c>
      <c r="J14" s="537">
        <v>6941</v>
      </c>
      <c r="K14" s="538">
        <v>291</v>
      </c>
      <c r="L14" s="349">
        <v>4.1924794698170293</v>
      </c>
    </row>
    <row r="15" spans="1:17" s="110" customFormat="1" ht="15" customHeight="1" x14ac:dyDescent="0.2">
      <c r="A15" s="350" t="s">
        <v>348</v>
      </c>
      <c r="B15" s="351" t="s">
        <v>108</v>
      </c>
      <c r="C15" s="347"/>
      <c r="D15" s="347"/>
      <c r="E15" s="348"/>
      <c r="F15" s="536">
        <v>4133</v>
      </c>
      <c r="G15" s="536">
        <v>3552</v>
      </c>
      <c r="H15" s="536">
        <v>8085</v>
      </c>
      <c r="I15" s="536">
        <v>3010</v>
      </c>
      <c r="J15" s="537">
        <v>3984</v>
      </c>
      <c r="K15" s="538">
        <v>149</v>
      </c>
      <c r="L15" s="349">
        <v>3.7399598393574296</v>
      </c>
    </row>
    <row r="16" spans="1:17" s="110" customFormat="1" ht="15" customHeight="1" x14ac:dyDescent="0.2">
      <c r="A16" s="350"/>
      <c r="B16" s="351" t="s">
        <v>109</v>
      </c>
      <c r="C16" s="347"/>
      <c r="D16" s="347"/>
      <c r="E16" s="348"/>
      <c r="F16" s="536">
        <v>12920</v>
      </c>
      <c r="G16" s="536">
        <v>9790</v>
      </c>
      <c r="H16" s="536">
        <v>11237</v>
      </c>
      <c r="I16" s="536">
        <v>10125</v>
      </c>
      <c r="J16" s="537">
        <v>12603</v>
      </c>
      <c r="K16" s="538">
        <v>317</v>
      </c>
      <c r="L16" s="349">
        <v>2.515274141077521</v>
      </c>
    </row>
    <row r="17" spans="1:12" s="110" customFormat="1" ht="15" customHeight="1" x14ac:dyDescent="0.2">
      <c r="A17" s="350"/>
      <c r="B17" s="351" t="s">
        <v>110</v>
      </c>
      <c r="C17" s="347"/>
      <c r="D17" s="347"/>
      <c r="E17" s="348"/>
      <c r="F17" s="536">
        <v>1652</v>
      </c>
      <c r="G17" s="536">
        <v>964</v>
      </c>
      <c r="H17" s="536">
        <v>1195</v>
      </c>
      <c r="I17" s="536">
        <v>1109</v>
      </c>
      <c r="J17" s="537">
        <v>1388</v>
      </c>
      <c r="K17" s="538">
        <v>264</v>
      </c>
      <c r="L17" s="349">
        <v>19.020172910662826</v>
      </c>
    </row>
    <row r="18" spans="1:12" s="110" customFormat="1" ht="15" customHeight="1" x14ac:dyDescent="0.2">
      <c r="A18" s="350"/>
      <c r="B18" s="351" t="s">
        <v>111</v>
      </c>
      <c r="C18" s="347"/>
      <c r="D18" s="347"/>
      <c r="E18" s="348"/>
      <c r="F18" s="536">
        <v>162</v>
      </c>
      <c r="G18" s="536">
        <v>114</v>
      </c>
      <c r="H18" s="536">
        <v>134</v>
      </c>
      <c r="I18" s="536">
        <v>147</v>
      </c>
      <c r="J18" s="537">
        <v>188</v>
      </c>
      <c r="K18" s="538">
        <v>-26</v>
      </c>
      <c r="L18" s="349">
        <v>-13.829787234042554</v>
      </c>
    </row>
    <row r="19" spans="1:12" s="110" customFormat="1" ht="15" customHeight="1" x14ac:dyDescent="0.2">
      <c r="A19" s="118" t="s">
        <v>113</v>
      </c>
      <c r="B19" s="119" t="s">
        <v>181</v>
      </c>
      <c r="C19" s="347"/>
      <c r="D19" s="347"/>
      <c r="E19" s="348"/>
      <c r="F19" s="536">
        <v>13528</v>
      </c>
      <c r="G19" s="536">
        <v>9677</v>
      </c>
      <c r="H19" s="536">
        <v>15231</v>
      </c>
      <c r="I19" s="536">
        <v>10024</v>
      </c>
      <c r="J19" s="537">
        <v>13049</v>
      </c>
      <c r="K19" s="538">
        <v>479</v>
      </c>
      <c r="L19" s="349">
        <v>3.670779370066672</v>
      </c>
    </row>
    <row r="20" spans="1:12" s="110" customFormat="1" ht="15" customHeight="1" x14ac:dyDescent="0.2">
      <c r="A20" s="118"/>
      <c r="B20" s="119" t="s">
        <v>182</v>
      </c>
      <c r="C20" s="347"/>
      <c r="D20" s="347"/>
      <c r="E20" s="348"/>
      <c r="F20" s="536">
        <v>5339</v>
      </c>
      <c r="G20" s="536">
        <v>4743</v>
      </c>
      <c r="H20" s="536">
        <v>5420</v>
      </c>
      <c r="I20" s="536">
        <v>4367</v>
      </c>
      <c r="J20" s="537">
        <v>5114</v>
      </c>
      <c r="K20" s="538">
        <v>225</v>
      </c>
      <c r="L20" s="349">
        <v>4.3996871333594054</v>
      </c>
    </row>
    <row r="21" spans="1:12" s="110" customFormat="1" ht="15" customHeight="1" x14ac:dyDescent="0.2">
      <c r="A21" s="118" t="s">
        <v>113</v>
      </c>
      <c r="B21" s="119" t="s">
        <v>116</v>
      </c>
      <c r="C21" s="347"/>
      <c r="D21" s="347"/>
      <c r="E21" s="348"/>
      <c r="F21" s="536">
        <v>11375</v>
      </c>
      <c r="G21" s="536">
        <v>8413</v>
      </c>
      <c r="H21" s="536">
        <v>13350</v>
      </c>
      <c r="I21" s="536">
        <v>8061</v>
      </c>
      <c r="J21" s="537">
        <v>11085</v>
      </c>
      <c r="K21" s="538">
        <v>290</v>
      </c>
      <c r="L21" s="349">
        <v>2.6161479476770411</v>
      </c>
    </row>
    <row r="22" spans="1:12" s="110" customFormat="1" ht="15" customHeight="1" x14ac:dyDescent="0.2">
      <c r="A22" s="118"/>
      <c r="B22" s="119" t="s">
        <v>117</v>
      </c>
      <c r="C22" s="347"/>
      <c r="D22" s="347"/>
      <c r="E22" s="348"/>
      <c r="F22" s="536">
        <v>7482</v>
      </c>
      <c r="G22" s="536">
        <v>5992</v>
      </c>
      <c r="H22" s="536">
        <v>7296</v>
      </c>
      <c r="I22" s="536">
        <v>6321</v>
      </c>
      <c r="J22" s="537">
        <v>7065</v>
      </c>
      <c r="K22" s="538">
        <v>417</v>
      </c>
      <c r="L22" s="349">
        <v>5.9023354564755834</v>
      </c>
    </row>
    <row r="23" spans="1:12" s="110" customFormat="1" ht="15" customHeight="1" x14ac:dyDescent="0.2">
      <c r="A23" s="352" t="s">
        <v>348</v>
      </c>
      <c r="B23" s="353" t="s">
        <v>193</v>
      </c>
      <c r="C23" s="354"/>
      <c r="D23" s="354"/>
      <c r="E23" s="355"/>
      <c r="F23" s="539">
        <v>328</v>
      </c>
      <c r="G23" s="539">
        <v>520</v>
      </c>
      <c r="H23" s="539">
        <v>3321</v>
      </c>
      <c r="I23" s="539">
        <v>154</v>
      </c>
      <c r="J23" s="540">
        <v>299</v>
      </c>
      <c r="K23" s="541">
        <v>29</v>
      </c>
      <c r="L23" s="356">
        <v>9.6989966555183944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28.2</v>
      </c>
      <c r="G25" s="542">
        <v>33.9</v>
      </c>
      <c r="H25" s="542">
        <v>35.1</v>
      </c>
      <c r="I25" s="542">
        <v>33.700000000000003</v>
      </c>
      <c r="J25" s="542">
        <v>29.6</v>
      </c>
      <c r="K25" s="543" t="s">
        <v>350</v>
      </c>
      <c r="L25" s="364">
        <v>-1.4000000000000021</v>
      </c>
    </row>
    <row r="26" spans="1:12" s="110" customFormat="1" ht="15" customHeight="1" x14ac:dyDescent="0.2">
      <c r="A26" s="365" t="s">
        <v>105</v>
      </c>
      <c r="B26" s="366" t="s">
        <v>346</v>
      </c>
      <c r="C26" s="362"/>
      <c r="D26" s="362"/>
      <c r="E26" s="363"/>
      <c r="F26" s="542">
        <v>25</v>
      </c>
      <c r="G26" s="542">
        <v>32.299999999999997</v>
      </c>
      <c r="H26" s="542">
        <v>32.4</v>
      </c>
      <c r="I26" s="542">
        <v>31.3</v>
      </c>
      <c r="J26" s="544">
        <v>26.7</v>
      </c>
      <c r="K26" s="543" t="s">
        <v>350</v>
      </c>
      <c r="L26" s="364">
        <v>-1.6999999999999993</v>
      </c>
    </row>
    <row r="27" spans="1:12" s="110" customFormat="1" ht="15" customHeight="1" x14ac:dyDescent="0.2">
      <c r="A27" s="365"/>
      <c r="B27" s="366" t="s">
        <v>347</v>
      </c>
      <c r="C27" s="362"/>
      <c r="D27" s="362"/>
      <c r="E27" s="363"/>
      <c r="F27" s="542">
        <v>33.299999999999997</v>
      </c>
      <c r="G27" s="542">
        <v>36.1</v>
      </c>
      <c r="H27" s="542">
        <v>38.799999999999997</v>
      </c>
      <c r="I27" s="542">
        <v>37.799999999999997</v>
      </c>
      <c r="J27" s="542">
        <v>34.200000000000003</v>
      </c>
      <c r="K27" s="543" t="s">
        <v>350</v>
      </c>
      <c r="L27" s="364">
        <v>-0.90000000000000568</v>
      </c>
    </row>
    <row r="28" spans="1:12" s="110" customFormat="1" ht="15" customHeight="1" x14ac:dyDescent="0.2">
      <c r="A28" s="365" t="s">
        <v>113</v>
      </c>
      <c r="B28" s="366" t="s">
        <v>108</v>
      </c>
      <c r="C28" s="362"/>
      <c r="D28" s="362"/>
      <c r="E28" s="363"/>
      <c r="F28" s="542">
        <v>40.5</v>
      </c>
      <c r="G28" s="542">
        <v>42.7</v>
      </c>
      <c r="H28" s="542">
        <v>42.8</v>
      </c>
      <c r="I28" s="542">
        <v>45.8</v>
      </c>
      <c r="J28" s="542">
        <v>42.2</v>
      </c>
      <c r="K28" s="543" t="s">
        <v>350</v>
      </c>
      <c r="L28" s="364">
        <v>-1.7000000000000028</v>
      </c>
    </row>
    <row r="29" spans="1:12" s="110" customFormat="1" ht="11.25" x14ac:dyDescent="0.2">
      <c r="A29" s="365"/>
      <c r="B29" s="366" t="s">
        <v>109</v>
      </c>
      <c r="C29" s="362"/>
      <c r="D29" s="362"/>
      <c r="E29" s="363"/>
      <c r="F29" s="542">
        <v>25.6</v>
      </c>
      <c r="G29" s="542">
        <v>31.5</v>
      </c>
      <c r="H29" s="542">
        <v>32</v>
      </c>
      <c r="I29" s="542">
        <v>30.5</v>
      </c>
      <c r="J29" s="544">
        <v>26.7</v>
      </c>
      <c r="K29" s="543" t="s">
        <v>350</v>
      </c>
      <c r="L29" s="364">
        <v>-1.0999999999999979</v>
      </c>
    </row>
    <row r="30" spans="1:12" s="110" customFormat="1" ht="15" customHeight="1" x14ac:dyDescent="0.2">
      <c r="A30" s="365"/>
      <c r="B30" s="366" t="s">
        <v>110</v>
      </c>
      <c r="C30" s="362"/>
      <c r="D30" s="362"/>
      <c r="E30" s="363"/>
      <c r="F30" s="542">
        <v>20.5</v>
      </c>
      <c r="G30" s="542">
        <v>29.4</v>
      </c>
      <c r="H30" s="542">
        <v>33.6</v>
      </c>
      <c r="I30" s="542">
        <v>31</v>
      </c>
      <c r="J30" s="542">
        <v>22.7</v>
      </c>
      <c r="K30" s="543" t="s">
        <v>350</v>
      </c>
      <c r="L30" s="364">
        <v>-2.1999999999999993</v>
      </c>
    </row>
    <row r="31" spans="1:12" s="110" customFormat="1" ht="15" customHeight="1" x14ac:dyDescent="0.2">
      <c r="A31" s="365"/>
      <c r="B31" s="366" t="s">
        <v>111</v>
      </c>
      <c r="C31" s="362"/>
      <c r="D31" s="362"/>
      <c r="E31" s="363"/>
      <c r="F31" s="542">
        <v>22.2</v>
      </c>
      <c r="G31" s="542">
        <v>41.2</v>
      </c>
      <c r="H31" s="542">
        <v>46.3</v>
      </c>
      <c r="I31" s="542">
        <v>45.6</v>
      </c>
      <c r="J31" s="542">
        <v>28.7</v>
      </c>
      <c r="K31" s="543" t="s">
        <v>350</v>
      </c>
      <c r="L31" s="364">
        <v>-6.5</v>
      </c>
    </row>
    <row r="32" spans="1:12" s="110" customFormat="1" ht="15" customHeight="1" x14ac:dyDescent="0.2">
      <c r="A32" s="367" t="s">
        <v>113</v>
      </c>
      <c r="B32" s="368" t="s">
        <v>181</v>
      </c>
      <c r="C32" s="362"/>
      <c r="D32" s="362"/>
      <c r="E32" s="363"/>
      <c r="F32" s="542">
        <v>26.1</v>
      </c>
      <c r="G32" s="542">
        <v>32.1</v>
      </c>
      <c r="H32" s="542">
        <v>33</v>
      </c>
      <c r="I32" s="542">
        <v>31.5</v>
      </c>
      <c r="J32" s="544">
        <v>27.2</v>
      </c>
      <c r="K32" s="543" t="s">
        <v>350</v>
      </c>
      <c r="L32" s="364">
        <v>-1.0999999999999979</v>
      </c>
    </row>
    <row r="33" spans="1:12" s="110" customFormat="1" ht="15" customHeight="1" x14ac:dyDescent="0.2">
      <c r="A33" s="367"/>
      <c r="B33" s="368" t="s">
        <v>182</v>
      </c>
      <c r="C33" s="362"/>
      <c r="D33" s="362"/>
      <c r="E33" s="363"/>
      <c r="F33" s="542">
        <v>33.200000000000003</v>
      </c>
      <c r="G33" s="542">
        <v>37.4</v>
      </c>
      <c r="H33" s="542">
        <v>39.700000000000003</v>
      </c>
      <c r="I33" s="542">
        <v>38.799999999999997</v>
      </c>
      <c r="J33" s="542">
        <v>35.5</v>
      </c>
      <c r="K33" s="543" t="s">
        <v>350</v>
      </c>
      <c r="L33" s="364">
        <v>-2.2999999999999972</v>
      </c>
    </row>
    <row r="34" spans="1:12" s="369" customFormat="1" ht="15" customHeight="1" x14ac:dyDescent="0.2">
      <c r="A34" s="367" t="s">
        <v>113</v>
      </c>
      <c r="B34" s="368" t="s">
        <v>116</v>
      </c>
      <c r="C34" s="362"/>
      <c r="D34" s="362"/>
      <c r="E34" s="363"/>
      <c r="F34" s="542">
        <v>23.8</v>
      </c>
      <c r="G34" s="542">
        <v>29.3</v>
      </c>
      <c r="H34" s="542">
        <v>32.5</v>
      </c>
      <c r="I34" s="542">
        <v>30.8</v>
      </c>
      <c r="J34" s="542">
        <v>26.4</v>
      </c>
      <c r="K34" s="543" t="s">
        <v>350</v>
      </c>
      <c r="L34" s="364">
        <v>-2.5999999999999979</v>
      </c>
    </row>
    <row r="35" spans="1:12" s="369" customFormat="1" ht="11.25" x14ac:dyDescent="0.2">
      <c r="A35" s="370"/>
      <c r="B35" s="371" t="s">
        <v>117</v>
      </c>
      <c r="C35" s="372"/>
      <c r="D35" s="372"/>
      <c r="E35" s="373"/>
      <c r="F35" s="545">
        <v>34.700000000000003</v>
      </c>
      <c r="G35" s="545">
        <v>40.299999999999997</v>
      </c>
      <c r="H35" s="545">
        <v>39.1</v>
      </c>
      <c r="I35" s="545">
        <v>37.5</v>
      </c>
      <c r="J35" s="546">
        <v>34.6</v>
      </c>
      <c r="K35" s="547" t="s">
        <v>350</v>
      </c>
      <c r="L35" s="374">
        <v>0.10000000000000142</v>
      </c>
    </row>
    <row r="36" spans="1:12" s="369" customFormat="1" ht="15.95" customHeight="1" x14ac:dyDescent="0.2">
      <c r="A36" s="375" t="s">
        <v>351</v>
      </c>
      <c r="B36" s="376"/>
      <c r="C36" s="377"/>
      <c r="D36" s="376"/>
      <c r="E36" s="378"/>
      <c r="F36" s="548">
        <v>18435</v>
      </c>
      <c r="G36" s="548">
        <v>13771</v>
      </c>
      <c r="H36" s="548">
        <v>16667</v>
      </c>
      <c r="I36" s="548">
        <v>14162</v>
      </c>
      <c r="J36" s="548">
        <v>17766</v>
      </c>
      <c r="K36" s="549">
        <v>669</v>
      </c>
      <c r="L36" s="380">
        <v>3.7656197230665316</v>
      </c>
    </row>
    <row r="37" spans="1:12" s="369" customFormat="1" ht="15.95" customHeight="1" x14ac:dyDescent="0.2">
      <c r="A37" s="381"/>
      <c r="B37" s="382" t="s">
        <v>113</v>
      </c>
      <c r="C37" s="382" t="s">
        <v>352</v>
      </c>
      <c r="D37" s="382"/>
      <c r="E37" s="383"/>
      <c r="F37" s="548">
        <v>5193</v>
      </c>
      <c r="G37" s="548">
        <v>4671</v>
      </c>
      <c r="H37" s="548">
        <v>5855</v>
      </c>
      <c r="I37" s="548">
        <v>4777</v>
      </c>
      <c r="J37" s="548">
        <v>5257</v>
      </c>
      <c r="K37" s="549">
        <v>-64</v>
      </c>
      <c r="L37" s="380">
        <v>-1.2174243865322427</v>
      </c>
    </row>
    <row r="38" spans="1:12" s="369" customFormat="1" ht="15.95" customHeight="1" x14ac:dyDescent="0.2">
      <c r="A38" s="381"/>
      <c r="B38" s="384" t="s">
        <v>105</v>
      </c>
      <c r="C38" s="384" t="s">
        <v>106</v>
      </c>
      <c r="D38" s="385"/>
      <c r="E38" s="383"/>
      <c r="F38" s="548">
        <v>11390</v>
      </c>
      <c r="G38" s="548">
        <v>7832</v>
      </c>
      <c r="H38" s="548">
        <v>9552</v>
      </c>
      <c r="I38" s="548">
        <v>8812</v>
      </c>
      <c r="J38" s="550">
        <v>11002</v>
      </c>
      <c r="K38" s="549">
        <v>388</v>
      </c>
      <c r="L38" s="380">
        <v>3.526631521541538</v>
      </c>
    </row>
    <row r="39" spans="1:12" s="369" customFormat="1" ht="15.95" customHeight="1" x14ac:dyDescent="0.2">
      <c r="A39" s="381"/>
      <c r="B39" s="385"/>
      <c r="C39" s="382" t="s">
        <v>353</v>
      </c>
      <c r="D39" s="385"/>
      <c r="E39" s="383"/>
      <c r="F39" s="548">
        <v>2845</v>
      </c>
      <c r="G39" s="548">
        <v>2526</v>
      </c>
      <c r="H39" s="548">
        <v>3092</v>
      </c>
      <c r="I39" s="548">
        <v>2756</v>
      </c>
      <c r="J39" s="548">
        <v>2941</v>
      </c>
      <c r="K39" s="549">
        <v>-96</v>
      </c>
      <c r="L39" s="380">
        <v>-3.2641958517511052</v>
      </c>
    </row>
    <row r="40" spans="1:12" s="369" customFormat="1" ht="15.95" customHeight="1" x14ac:dyDescent="0.2">
      <c r="A40" s="381"/>
      <c r="B40" s="384"/>
      <c r="C40" s="384" t="s">
        <v>107</v>
      </c>
      <c r="D40" s="385"/>
      <c r="E40" s="383"/>
      <c r="F40" s="548">
        <v>7045</v>
      </c>
      <c r="G40" s="548">
        <v>5939</v>
      </c>
      <c r="H40" s="548">
        <v>7115</v>
      </c>
      <c r="I40" s="548">
        <v>5350</v>
      </c>
      <c r="J40" s="548">
        <v>6764</v>
      </c>
      <c r="K40" s="549">
        <v>281</v>
      </c>
      <c r="L40" s="380">
        <v>4.1543465405085751</v>
      </c>
    </row>
    <row r="41" spans="1:12" s="369" customFormat="1" ht="24" customHeight="1" x14ac:dyDescent="0.2">
      <c r="A41" s="381"/>
      <c r="B41" s="385"/>
      <c r="C41" s="382" t="s">
        <v>353</v>
      </c>
      <c r="D41" s="385"/>
      <c r="E41" s="383"/>
      <c r="F41" s="548">
        <v>2348</v>
      </c>
      <c r="G41" s="548">
        <v>2145</v>
      </c>
      <c r="H41" s="548">
        <v>2763</v>
      </c>
      <c r="I41" s="548">
        <v>2021</v>
      </c>
      <c r="J41" s="550">
        <v>2316</v>
      </c>
      <c r="K41" s="549">
        <v>32</v>
      </c>
      <c r="L41" s="380">
        <v>1.3816925734024179</v>
      </c>
    </row>
    <row r="42" spans="1:12" s="110" customFormat="1" ht="15" customHeight="1" x14ac:dyDescent="0.2">
      <c r="A42" s="381"/>
      <c r="B42" s="384" t="s">
        <v>113</v>
      </c>
      <c r="C42" s="384" t="s">
        <v>354</v>
      </c>
      <c r="D42" s="385"/>
      <c r="E42" s="383"/>
      <c r="F42" s="548">
        <v>3776</v>
      </c>
      <c r="G42" s="548">
        <v>3011</v>
      </c>
      <c r="H42" s="548">
        <v>4446</v>
      </c>
      <c r="I42" s="548">
        <v>2827</v>
      </c>
      <c r="J42" s="548">
        <v>3662</v>
      </c>
      <c r="K42" s="549">
        <v>114</v>
      </c>
      <c r="L42" s="380">
        <v>3.1130529765155655</v>
      </c>
    </row>
    <row r="43" spans="1:12" s="110" customFormat="1" ht="15" customHeight="1" x14ac:dyDescent="0.2">
      <c r="A43" s="381"/>
      <c r="B43" s="385"/>
      <c r="C43" s="382" t="s">
        <v>353</v>
      </c>
      <c r="D43" s="385"/>
      <c r="E43" s="383"/>
      <c r="F43" s="548">
        <v>1529</v>
      </c>
      <c r="G43" s="548">
        <v>1287</v>
      </c>
      <c r="H43" s="548">
        <v>1901</v>
      </c>
      <c r="I43" s="548">
        <v>1296</v>
      </c>
      <c r="J43" s="548">
        <v>1544</v>
      </c>
      <c r="K43" s="549">
        <v>-15</v>
      </c>
      <c r="L43" s="380">
        <v>-0.97150259067357514</v>
      </c>
    </row>
    <row r="44" spans="1:12" s="110" customFormat="1" ht="15" customHeight="1" x14ac:dyDescent="0.2">
      <c r="A44" s="381"/>
      <c r="B44" s="384"/>
      <c r="C44" s="366" t="s">
        <v>109</v>
      </c>
      <c r="D44" s="385"/>
      <c r="E44" s="383"/>
      <c r="F44" s="548">
        <v>12845</v>
      </c>
      <c r="G44" s="548">
        <v>9682</v>
      </c>
      <c r="H44" s="548">
        <v>10897</v>
      </c>
      <c r="I44" s="548">
        <v>10079</v>
      </c>
      <c r="J44" s="550">
        <v>12530</v>
      </c>
      <c r="K44" s="549">
        <v>315</v>
      </c>
      <c r="L44" s="380">
        <v>2.5139664804469275</v>
      </c>
    </row>
    <row r="45" spans="1:12" s="110" customFormat="1" ht="15" customHeight="1" x14ac:dyDescent="0.2">
      <c r="A45" s="381"/>
      <c r="B45" s="385"/>
      <c r="C45" s="382" t="s">
        <v>353</v>
      </c>
      <c r="D45" s="385"/>
      <c r="E45" s="383"/>
      <c r="F45" s="548">
        <v>3289</v>
      </c>
      <c r="G45" s="548">
        <v>3054</v>
      </c>
      <c r="H45" s="548">
        <v>3492</v>
      </c>
      <c r="I45" s="548">
        <v>3070</v>
      </c>
      <c r="J45" s="548">
        <v>3345</v>
      </c>
      <c r="K45" s="549">
        <v>-56</v>
      </c>
      <c r="L45" s="380">
        <v>-1.6741405082212257</v>
      </c>
    </row>
    <row r="46" spans="1:12" s="110" customFormat="1" ht="15" customHeight="1" x14ac:dyDescent="0.2">
      <c r="A46" s="381"/>
      <c r="B46" s="384"/>
      <c r="C46" s="366" t="s">
        <v>110</v>
      </c>
      <c r="D46" s="385"/>
      <c r="E46" s="383"/>
      <c r="F46" s="548">
        <v>1652</v>
      </c>
      <c r="G46" s="548">
        <v>964</v>
      </c>
      <c r="H46" s="548">
        <v>1190</v>
      </c>
      <c r="I46" s="548">
        <v>1109</v>
      </c>
      <c r="J46" s="548">
        <v>1386</v>
      </c>
      <c r="K46" s="549">
        <v>266</v>
      </c>
      <c r="L46" s="380">
        <v>19.19191919191919</v>
      </c>
    </row>
    <row r="47" spans="1:12" s="110" customFormat="1" ht="15" customHeight="1" x14ac:dyDescent="0.2">
      <c r="A47" s="381"/>
      <c r="B47" s="385"/>
      <c r="C47" s="382" t="s">
        <v>353</v>
      </c>
      <c r="D47" s="385"/>
      <c r="E47" s="383"/>
      <c r="F47" s="548">
        <v>339</v>
      </c>
      <c r="G47" s="548">
        <v>283</v>
      </c>
      <c r="H47" s="548">
        <v>400</v>
      </c>
      <c r="I47" s="548">
        <v>344</v>
      </c>
      <c r="J47" s="550">
        <v>314</v>
      </c>
      <c r="K47" s="549">
        <v>25</v>
      </c>
      <c r="L47" s="380">
        <v>7.9617834394904454</v>
      </c>
    </row>
    <row r="48" spans="1:12" s="110" customFormat="1" ht="15" customHeight="1" x14ac:dyDescent="0.2">
      <c r="A48" s="381"/>
      <c r="B48" s="385"/>
      <c r="C48" s="366" t="s">
        <v>111</v>
      </c>
      <c r="D48" s="386"/>
      <c r="E48" s="387"/>
      <c r="F48" s="548">
        <v>162</v>
      </c>
      <c r="G48" s="548">
        <v>114</v>
      </c>
      <c r="H48" s="548">
        <v>134</v>
      </c>
      <c r="I48" s="548">
        <v>147</v>
      </c>
      <c r="J48" s="548">
        <v>188</v>
      </c>
      <c r="K48" s="549">
        <v>-26</v>
      </c>
      <c r="L48" s="380">
        <v>-13.829787234042554</v>
      </c>
    </row>
    <row r="49" spans="1:12" s="110" customFormat="1" ht="15" customHeight="1" x14ac:dyDescent="0.2">
      <c r="A49" s="381"/>
      <c r="B49" s="385"/>
      <c r="C49" s="382" t="s">
        <v>353</v>
      </c>
      <c r="D49" s="385"/>
      <c r="E49" s="383"/>
      <c r="F49" s="548">
        <v>36</v>
      </c>
      <c r="G49" s="548">
        <v>47</v>
      </c>
      <c r="H49" s="548">
        <v>62</v>
      </c>
      <c r="I49" s="548">
        <v>67</v>
      </c>
      <c r="J49" s="548">
        <v>54</v>
      </c>
      <c r="K49" s="549">
        <v>-18</v>
      </c>
      <c r="L49" s="380">
        <v>-33.333333333333336</v>
      </c>
    </row>
    <row r="50" spans="1:12" s="110" customFormat="1" ht="15" customHeight="1" x14ac:dyDescent="0.2">
      <c r="A50" s="381"/>
      <c r="B50" s="384" t="s">
        <v>113</v>
      </c>
      <c r="C50" s="382" t="s">
        <v>181</v>
      </c>
      <c r="D50" s="385"/>
      <c r="E50" s="383"/>
      <c r="F50" s="548">
        <v>13121</v>
      </c>
      <c r="G50" s="548">
        <v>9076</v>
      </c>
      <c r="H50" s="548">
        <v>11381</v>
      </c>
      <c r="I50" s="548">
        <v>9819</v>
      </c>
      <c r="J50" s="550">
        <v>12678</v>
      </c>
      <c r="K50" s="549">
        <v>443</v>
      </c>
      <c r="L50" s="380">
        <v>3.4942419940053635</v>
      </c>
    </row>
    <row r="51" spans="1:12" s="110" customFormat="1" ht="15" customHeight="1" x14ac:dyDescent="0.2">
      <c r="A51" s="381"/>
      <c r="B51" s="385"/>
      <c r="C51" s="382" t="s">
        <v>353</v>
      </c>
      <c r="D51" s="385"/>
      <c r="E51" s="383"/>
      <c r="F51" s="548">
        <v>3430</v>
      </c>
      <c r="G51" s="548">
        <v>2914</v>
      </c>
      <c r="H51" s="548">
        <v>3756</v>
      </c>
      <c r="I51" s="548">
        <v>3094</v>
      </c>
      <c r="J51" s="548">
        <v>3453</v>
      </c>
      <c r="K51" s="549">
        <v>-23</v>
      </c>
      <c r="L51" s="380">
        <v>-0.666087460179554</v>
      </c>
    </row>
    <row r="52" spans="1:12" s="110" customFormat="1" ht="15" customHeight="1" x14ac:dyDescent="0.2">
      <c r="A52" s="381"/>
      <c r="B52" s="384"/>
      <c r="C52" s="382" t="s">
        <v>182</v>
      </c>
      <c r="D52" s="385"/>
      <c r="E52" s="383"/>
      <c r="F52" s="548">
        <v>5314</v>
      </c>
      <c r="G52" s="548">
        <v>4695</v>
      </c>
      <c r="H52" s="548">
        <v>5286</v>
      </c>
      <c r="I52" s="548">
        <v>4343</v>
      </c>
      <c r="J52" s="548">
        <v>5088</v>
      </c>
      <c r="K52" s="549">
        <v>226</v>
      </c>
      <c r="L52" s="380">
        <v>4.4418238993710695</v>
      </c>
    </row>
    <row r="53" spans="1:12" s="269" customFormat="1" ht="11.25" customHeight="1" x14ac:dyDescent="0.2">
      <c r="A53" s="381"/>
      <c r="B53" s="385"/>
      <c r="C53" s="382" t="s">
        <v>353</v>
      </c>
      <c r="D53" s="385"/>
      <c r="E53" s="383"/>
      <c r="F53" s="548">
        <v>1763</v>
      </c>
      <c r="G53" s="548">
        <v>1757</v>
      </c>
      <c r="H53" s="548">
        <v>2099</v>
      </c>
      <c r="I53" s="548">
        <v>1683</v>
      </c>
      <c r="J53" s="550">
        <v>1804</v>
      </c>
      <c r="K53" s="549">
        <v>-41</v>
      </c>
      <c r="L53" s="380">
        <v>-2.2727272727272729</v>
      </c>
    </row>
    <row r="54" spans="1:12" s="151" customFormat="1" ht="12.75" customHeight="1" x14ac:dyDescent="0.2">
      <c r="A54" s="381"/>
      <c r="B54" s="384" t="s">
        <v>113</v>
      </c>
      <c r="C54" s="384" t="s">
        <v>116</v>
      </c>
      <c r="D54" s="385"/>
      <c r="E54" s="383"/>
      <c r="F54" s="548">
        <v>11043</v>
      </c>
      <c r="G54" s="548">
        <v>7931</v>
      </c>
      <c r="H54" s="548">
        <v>9995</v>
      </c>
      <c r="I54" s="548">
        <v>7886</v>
      </c>
      <c r="J54" s="548">
        <v>10772</v>
      </c>
      <c r="K54" s="549">
        <v>271</v>
      </c>
      <c r="L54" s="380">
        <v>2.5157816561455624</v>
      </c>
    </row>
    <row r="55" spans="1:12" ht="11.25" x14ac:dyDescent="0.2">
      <c r="A55" s="381"/>
      <c r="B55" s="385"/>
      <c r="C55" s="382" t="s">
        <v>353</v>
      </c>
      <c r="D55" s="385"/>
      <c r="E55" s="383"/>
      <c r="F55" s="548">
        <v>2626</v>
      </c>
      <c r="G55" s="548">
        <v>2323</v>
      </c>
      <c r="H55" s="548">
        <v>3245</v>
      </c>
      <c r="I55" s="548">
        <v>2428</v>
      </c>
      <c r="J55" s="548">
        <v>2840</v>
      </c>
      <c r="K55" s="549">
        <v>-214</v>
      </c>
      <c r="L55" s="380">
        <v>-7.535211267605634</v>
      </c>
    </row>
    <row r="56" spans="1:12" ht="14.25" customHeight="1" x14ac:dyDescent="0.2">
      <c r="A56" s="381"/>
      <c r="B56" s="385"/>
      <c r="C56" s="384" t="s">
        <v>117</v>
      </c>
      <c r="D56" s="385"/>
      <c r="E56" s="383"/>
      <c r="F56" s="548">
        <v>7382</v>
      </c>
      <c r="G56" s="548">
        <v>5825</v>
      </c>
      <c r="H56" s="548">
        <v>6668</v>
      </c>
      <c r="I56" s="548">
        <v>6267</v>
      </c>
      <c r="J56" s="548">
        <v>6982</v>
      </c>
      <c r="K56" s="549">
        <v>400</v>
      </c>
      <c r="L56" s="380">
        <v>5.7290174735032942</v>
      </c>
    </row>
    <row r="57" spans="1:12" ht="18.75" customHeight="1" x14ac:dyDescent="0.2">
      <c r="A57" s="388"/>
      <c r="B57" s="389"/>
      <c r="C57" s="390" t="s">
        <v>353</v>
      </c>
      <c r="D57" s="389"/>
      <c r="E57" s="391"/>
      <c r="F57" s="551">
        <v>2562</v>
      </c>
      <c r="G57" s="552">
        <v>2345</v>
      </c>
      <c r="H57" s="552">
        <v>2609</v>
      </c>
      <c r="I57" s="552">
        <v>2349</v>
      </c>
      <c r="J57" s="552">
        <v>2413</v>
      </c>
      <c r="K57" s="553">
        <f t="shared" ref="K57" si="0">IF(OR(F57=".",J57=".")=TRUE,".",IF(OR(F57="*",J57="*")=TRUE,"*",IF(AND(F57="-",J57="-")=TRUE,"-",IF(AND(ISNUMBER(J57),ISNUMBER(F57))=TRUE,IF(F57-J57=0,0,F57-J57),IF(ISNUMBER(F57)=TRUE,F57,-J57)))))</f>
        <v>149</v>
      </c>
      <c r="L57" s="392">
        <f t="shared" ref="L57" si="1">IF(K57 =".",".",IF(K57 ="*","*",IF(K57="-","-",IF(K57=0,0,IF(OR(J57="-",J57=".",F57="-",F57=".")=TRUE,"X",IF(J57=0,"0,0",IF(ABS(K57*100/J57)&gt;250,".X",(K57*100/J57))))))))</f>
        <v>6.1748860339825944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18867</v>
      </c>
      <c r="E11" s="114">
        <v>14420</v>
      </c>
      <c r="F11" s="114">
        <v>20651</v>
      </c>
      <c r="G11" s="114">
        <v>14391</v>
      </c>
      <c r="H11" s="140">
        <v>18163</v>
      </c>
      <c r="I11" s="115">
        <v>704</v>
      </c>
      <c r="J11" s="116">
        <v>3.8760116720806033</v>
      </c>
    </row>
    <row r="12" spans="1:15" s="110" customFormat="1" ht="24.95" customHeight="1" x14ac:dyDescent="0.2">
      <c r="A12" s="193" t="s">
        <v>132</v>
      </c>
      <c r="B12" s="194" t="s">
        <v>133</v>
      </c>
      <c r="C12" s="113">
        <v>2.1360046642285471</v>
      </c>
      <c r="D12" s="115">
        <v>403</v>
      </c>
      <c r="E12" s="114">
        <v>210</v>
      </c>
      <c r="F12" s="114">
        <v>491</v>
      </c>
      <c r="G12" s="114">
        <v>399</v>
      </c>
      <c r="H12" s="140">
        <v>371</v>
      </c>
      <c r="I12" s="115">
        <v>32</v>
      </c>
      <c r="J12" s="116">
        <v>8.625336927223719</v>
      </c>
    </row>
    <row r="13" spans="1:15" s="110" customFormat="1" ht="24.95" customHeight="1" x14ac:dyDescent="0.2">
      <c r="A13" s="193" t="s">
        <v>134</v>
      </c>
      <c r="B13" s="199" t="s">
        <v>214</v>
      </c>
      <c r="C13" s="113">
        <v>1.1501563576615255</v>
      </c>
      <c r="D13" s="115">
        <v>217</v>
      </c>
      <c r="E13" s="114">
        <v>166</v>
      </c>
      <c r="F13" s="114">
        <v>199</v>
      </c>
      <c r="G13" s="114">
        <v>143</v>
      </c>
      <c r="H13" s="140">
        <v>223</v>
      </c>
      <c r="I13" s="115">
        <v>-6</v>
      </c>
      <c r="J13" s="116">
        <v>-2.6905829596412558</v>
      </c>
    </row>
    <row r="14" spans="1:15" s="287" customFormat="1" ht="24.95" customHeight="1" x14ac:dyDescent="0.2">
      <c r="A14" s="193" t="s">
        <v>215</v>
      </c>
      <c r="B14" s="199" t="s">
        <v>137</v>
      </c>
      <c r="C14" s="113">
        <v>9.5934700800339225</v>
      </c>
      <c r="D14" s="115">
        <v>1810</v>
      </c>
      <c r="E14" s="114">
        <v>1009</v>
      </c>
      <c r="F14" s="114">
        <v>1995</v>
      </c>
      <c r="G14" s="114">
        <v>1338</v>
      </c>
      <c r="H14" s="140">
        <v>1835</v>
      </c>
      <c r="I14" s="115">
        <v>-25</v>
      </c>
      <c r="J14" s="116">
        <v>-1.3623978201634876</v>
      </c>
      <c r="K14" s="110"/>
      <c r="L14" s="110"/>
      <c r="M14" s="110"/>
      <c r="N14" s="110"/>
      <c r="O14" s="110"/>
    </row>
    <row r="15" spans="1:15" s="110" customFormat="1" ht="24.95" customHeight="1" x14ac:dyDescent="0.2">
      <c r="A15" s="193" t="s">
        <v>216</v>
      </c>
      <c r="B15" s="199" t="s">
        <v>217</v>
      </c>
      <c r="C15" s="113">
        <v>3.9698945248317168</v>
      </c>
      <c r="D15" s="115">
        <v>749</v>
      </c>
      <c r="E15" s="114">
        <v>358</v>
      </c>
      <c r="F15" s="114">
        <v>671</v>
      </c>
      <c r="G15" s="114">
        <v>439</v>
      </c>
      <c r="H15" s="140">
        <v>507</v>
      </c>
      <c r="I15" s="115">
        <v>242</v>
      </c>
      <c r="J15" s="116">
        <v>47.731755424063117</v>
      </c>
    </row>
    <row r="16" spans="1:15" s="287" customFormat="1" ht="24.95" customHeight="1" x14ac:dyDescent="0.2">
      <c r="A16" s="193" t="s">
        <v>218</v>
      </c>
      <c r="B16" s="199" t="s">
        <v>141</v>
      </c>
      <c r="C16" s="113">
        <v>4.489319976678857</v>
      </c>
      <c r="D16" s="115">
        <v>847</v>
      </c>
      <c r="E16" s="114">
        <v>548</v>
      </c>
      <c r="F16" s="114">
        <v>1054</v>
      </c>
      <c r="G16" s="114">
        <v>707</v>
      </c>
      <c r="H16" s="140">
        <v>1051</v>
      </c>
      <c r="I16" s="115">
        <v>-204</v>
      </c>
      <c r="J16" s="116">
        <v>-19.410085632730734</v>
      </c>
      <c r="K16" s="110"/>
      <c r="L16" s="110"/>
      <c r="M16" s="110"/>
      <c r="N16" s="110"/>
      <c r="O16" s="110"/>
    </row>
    <row r="17" spans="1:15" s="110" customFormat="1" ht="24.95" customHeight="1" x14ac:dyDescent="0.2">
      <c r="A17" s="193" t="s">
        <v>142</v>
      </c>
      <c r="B17" s="199" t="s">
        <v>220</v>
      </c>
      <c r="C17" s="113">
        <v>1.1342555785233477</v>
      </c>
      <c r="D17" s="115">
        <v>214</v>
      </c>
      <c r="E17" s="114">
        <v>103</v>
      </c>
      <c r="F17" s="114">
        <v>270</v>
      </c>
      <c r="G17" s="114">
        <v>192</v>
      </c>
      <c r="H17" s="140">
        <v>277</v>
      </c>
      <c r="I17" s="115">
        <v>-63</v>
      </c>
      <c r="J17" s="116">
        <v>-22.743682310469314</v>
      </c>
    </row>
    <row r="18" spans="1:15" s="287" customFormat="1" ht="24.95" customHeight="1" x14ac:dyDescent="0.2">
      <c r="A18" s="201" t="s">
        <v>144</v>
      </c>
      <c r="B18" s="202" t="s">
        <v>145</v>
      </c>
      <c r="C18" s="113">
        <v>10.351407218953728</v>
      </c>
      <c r="D18" s="115">
        <v>1953</v>
      </c>
      <c r="E18" s="114">
        <v>826</v>
      </c>
      <c r="F18" s="114">
        <v>1586</v>
      </c>
      <c r="G18" s="114">
        <v>1309</v>
      </c>
      <c r="H18" s="140">
        <v>1949</v>
      </c>
      <c r="I18" s="115">
        <v>4</v>
      </c>
      <c r="J18" s="116">
        <v>0.20523345305284763</v>
      </c>
      <c r="K18" s="110"/>
      <c r="L18" s="110"/>
      <c r="M18" s="110"/>
      <c r="N18" s="110"/>
      <c r="O18" s="110"/>
    </row>
    <row r="19" spans="1:15" s="110" customFormat="1" ht="24.95" customHeight="1" x14ac:dyDescent="0.2">
      <c r="A19" s="193" t="s">
        <v>146</v>
      </c>
      <c r="B19" s="199" t="s">
        <v>147</v>
      </c>
      <c r="C19" s="113">
        <v>14.66581862511263</v>
      </c>
      <c r="D19" s="115">
        <v>2767</v>
      </c>
      <c r="E19" s="114">
        <v>2340</v>
      </c>
      <c r="F19" s="114">
        <v>3705</v>
      </c>
      <c r="G19" s="114">
        <v>2275</v>
      </c>
      <c r="H19" s="140">
        <v>2630</v>
      </c>
      <c r="I19" s="115">
        <v>137</v>
      </c>
      <c r="J19" s="116">
        <v>5.2091254752851714</v>
      </c>
    </row>
    <row r="20" spans="1:15" s="287" customFormat="1" ht="24.95" customHeight="1" x14ac:dyDescent="0.2">
      <c r="A20" s="193" t="s">
        <v>148</v>
      </c>
      <c r="B20" s="199" t="s">
        <v>149</v>
      </c>
      <c r="C20" s="113">
        <v>18.370700164308051</v>
      </c>
      <c r="D20" s="115">
        <v>3466</v>
      </c>
      <c r="E20" s="114">
        <v>2838</v>
      </c>
      <c r="F20" s="114">
        <v>2656</v>
      </c>
      <c r="G20" s="114">
        <v>2081</v>
      </c>
      <c r="H20" s="140">
        <v>2699</v>
      </c>
      <c r="I20" s="115">
        <v>767</v>
      </c>
      <c r="J20" s="116">
        <v>28.417932567617637</v>
      </c>
      <c r="K20" s="110"/>
      <c r="L20" s="110"/>
      <c r="M20" s="110"/>
      <c r="N20" s="110"/>
      <c r="O20" s="110"/>
    </row>
    <row r="21" spans="1:15" s="110" customFormat="1" ht="24.95" customHeight="1" x14ac:dyDescent="0.2">
      <c r="A21" s="201" t="s">
        <v>150</v>
      </c>
      <c r="B21" s="202" t="s">
        <v>151</v>
      </c>
      <c r="C21" s="113">
        <v>7.0599459373509301</v>
      </c>
      <c r="D21" s="115">
        <v>1332</v>
      </c>
      <c r="E21" s="114">
        <v>1333</v>
      </c>
      <c r="F21" s="114">
        <v>1767</v>
      </c>
      <c r="G21" s="114">
        <v>1492</v>
      </c>
      <c r="H21" s="140">
        <v>1615</v>
      </c>
      <c r="I21" s="115">
        <v>-283</v>
      </c>
      <c r="J21" s="116">
        <v>-17.523219814241486</v>
      </c>
    </row>
    <row r="22" spans="1:15" s="110" customFormat="1" ht="24.95" customHeight="1" x14ac:dyDescent="0.2">
      <c r="A22" s="201" t="s">
        <v>152</v>
      </c>
      <c r="B22" s="199" t="s">
        <v>153</v>
      </c>
      <c r="C22" s="113">
        <v>2.1943075210685326</v>
      </c>
      <c r="D22" s="115">
        <v>414</v>
      </c>
      <c r="E22" s="114">
        <v>284</v>
      </c>
      <c r="F22" s="114">
        <v>430</v>
      </c>
      <c r="G22" s="114">
        <v>335</v>
      </c>
      <c r="H22" s="140">
        <v>416</v>
      </c>
      <c r="I22" s="115">
        <v>-2</v>
      </c>
      <c r="J22" s="116">
        <v>-0.48076923076923078</v>
      </c>
    </row>
    <row r="23" spans="1:15" s="110" customFormat="1" ht="24.95" customHeight="1" x14ac:dyDescent="0.2">
      <c r="A23" s="193" t="s">
        <v>154</v>
      </c>
      <c r="B23" s="199" t="s">
        <v>155</v>
      </c>
      <c r="C23" s="113">
        <v>1.3886680447341919</v>
      </c>
      <c r="D23" s="115">
        <v>262</v>
      </c>
      <c r="E23" s="114">
        <v>263</v>
      </c>
      <c r="F23" s="114">
        <v>267</v>
      </c>
      <c r="G23" s="114">
        <v>203</v>
      </c>
      <c r="H23" s="140">
        <v>339</v>
      </c>
      <c r="I23" s="115">
        <v>-77</v>
      </c>
      <c r="J23" s="116">
        <v>-22.713864306784661</v>
      </c>
    </row>
    <row r="24" spans="1:15" s="110" customFormat="1" ht="24.95" customHeight="1" x14ac:dyDescent="0.2">
      <c r="A24" s="193" t="s">
        <v>156</v>
      </c>
      <c r="B24" s="199" t="s">
        <v>221</v>
      </c>
      <c r="C24" s="113">
        <v>6.710128796311019</v>
      </c>
      <c r="D24" s="115">
        <v>1266</v>
      </c>
      <c r="E24" s="114">
        <v>904</v>
      </c>
      <c r="F24" s="114">
        <v>1068</v>
      </c>
      <c r="G24" s="114">
        <v>805</v>
      </c>
      <c r="H24" s="140">
        <v>1354</v>
      </c>
      <c r="I24" s="115">
        <v>-88</v>
      </c>
      <c r="J24" s="116">
        <v>-6.4992614475627768</v>
      </c>
    </row>
    <row r="25" spans="1:15" s="110" customFormat="1" ht="24.95" customHeight="1" x14ac:dyDescent="0.2">
      <c r="A25" s="193" t="s">
        <v>222</v>
      </c>
      <c r="B25" s="204" t="s">
        <v>159</v>
      </c>
      <c r="C25" s="113">
        <v>8.9044363173795524</v>
      </c>
      <c r="D25" s="115">
        <v>1680</v>
      </c>
      <c r="E25" s="114">
        <v>1115</v>
      </c>
      <c r="F25" s="114">
        <v>1381</v>
      </c>
      <c r="G25" s="114">
        <v>1250</v>
      </c>
      <c r="H25" s="140">
        <v>1533</v>
      </c>
      <c r="I25" s="115">
        <v>147</v>
      </c>
      <c r="J25" s="116">
        <v>9.5890410958904102</v>
      </c>
    </row>
    <row r="26" spans="1:15" s="110" customFormat="1" ht="24.95" customHeight="1" x14ac:dyDescent="0.2">
      <c r="A26" s="201">
        <v>782.78300000000002</v>
      </c>
      <c r="B26" s="203" t="s">
        <v>160</v>
      </c>
      <c r="C26" s="113">
        <v>2.7826363491811099</v>
      </c>
      <c r="D26" s="115">
        <v>525</v>
      </c>
      <c r="E26" s="114">
        <v>515</v>
      </c>
      <c r="F26" s="114">
        <v>692</v>
      </c>
      <c r="G26" s="114">
        <v>685</v>
      </c>
      <c r="H26" s="140">
        <v>550</v>
      </c>
      <c r="I26" s="115">
        <v>-25</v>
      </c>
      <c r="J26" s="116">
        <v>-4.5454545454545459</v>
      </c>
    </row>
    <row r="27" spans="1:15" s="110" customFormat="1" ht="24.95" customHeight="1" x14ac:dyDescent="0.2">
      <c r="A27" s="193" t="s">
        <v>161</v>
      </c>
      <c r="B27" s="199" t="s">
        <v>162</v>
      </c>
      <c r="C27" s="113">
        <v>1.8868924577304287</v>
      </c>
      <c r="D27" s="115">
        <v>356</v>
      </c>
      <c r="E27" s="114">
        <v>263</v>
      </c>
      <c r="F27" s="114">
        <v>544</v>
      </c>
      <c r="G27" s="114">
        <v>263</v>
      </c>
      <c r="H27" s="140">
        <v>312</v>
      </c>
      <c r="I27" s="115">
        <v>44</v>
      </c>
      <c r="J27" s="116">
        <v>14.102564102564102</v>
      </c>
    </row>
    <row r="28" spans="1:15" s="110" customFormat="1" ht="24.95" customHeight="1" x14ac:dyDescent="0.2">
      <c r="A28" s="193" t="s">
        <v>163</v>
      </c>
      <c r="B28" s="199" t="s">
        <v>164</v>
      </c>
      <c r="C28" s="113">
        <v>2.0936025865267398</v>
      </c>
      <c r="D28" s="115">
        <v>395</v>
      </c>
      <c r="E28" s="114">
        <v>331</v>
      </c>
      <c r="F28" s="114">
        <v>1079</v>
      </c>
      <c r="G28" s="114">
        <v>275</v>
      </c>
      <c r="H28" s="140">
        <v>509</v>
      </c>
      <c r="I28" s="115">
        <v>-114</v>
      </c>
      <c r="J28" s="116">
        <v>-22.396856581532415</v>
      </c>
    </row>
    <row r="29" spans="1:15" s="110" customFormat="1" ht="24.95" customHeight="1" x14ac:dyDescent="0.2">
      <c r="A29" s="193">
        <v>86</v>
      </c>
      <c r="B29" s="199" t="s">
        <v>165</v>
      </c>
      <c r="C29" s="113">
        <v>4.722531404038798</v>
      </c>
      <c r="D29" s="115">
        <v>891</v>
      </c>
      <c r="E29" s="114">
        <v>917</v>
      </c>
      <c r="F29" s="114">
        <v>1026</v>
      </c>
      <c r="G29" s="114">
        <v>557</v>
      </c>
      <c r="H29" s="140">
        <v>705</v>
      </c>
      <c r="I29" s="115">
        <v>186</v>
      </c>
      <c r="J29" s="116">
        <v>26.382978723404257</v>
      </c>
    </row>
    <row r="30" spans="1:15" s="110" customFormat="1" ht="24.95" customHeight="1" x14ac:dyDescent="0.2">
      <c r="A30" s="193">
        <v>87.88</v>
      </c>
      <c r="B30" s="204" t="s">
        <v>166</v>
      </c>
      <c r="C30" s="113">
        <v>3.5458737478136428</v>
      </c>
      <c r="D30" s="115">
        <v>669</v>
      </c>
      <c r="E30" s="114">
        <v>713</v>
      </c>
      <c r="F30" s="114">
        <v>1194</v>
      </c>
      <c r="G30" s="114">
        <v>580</v>
      </c>
      <c r="H30" s="140">
        <v>648</v>
      </c>
      <c r="I30" s="115">
        <v>21</v>
      </c>
      <c r="J30" s="116">
        <v>3.2407407407407409</v>
      </c>
    </row>
    <row r="31" spans="1:15" s="110" customFormat="1" ht="24.95" customHeight="1" x14ac:dyDescent="0.2">
      <c r="A31" s="193" t="s">
        <v>167</v>
      </c>
      <c r="B31" s="199" t="s">
        <v>168</v>
      </c>
      <c r="C31" s="113">
        <v>2.4434197275666509</v>
      </c>
      <c r="D31" s="115">
        <v>461</v>
      </c>
      <c r="E31" s="114">
        <v>393</v>
      </c>
      <c r="F31" s="114">
        <v>571</v>
      </c>
      <c r="G31" s="114">
        <v>399</v>
      </c>
      <c r="H31" s="140">
        <v>474</v>
      </c>
      <c r="I31" s="115">
        <v>-13</v>
      </c>
      <c r="J31" s="116">
        <v>-2.7426160337552741</v>
      </c>
    </row>
    <row r="32" spans="1:15" s="110" customFormat="1" ht="24.95" customHeight="1" x14ac:dyDescent="0.2">
      <c r="A32" s="193"/>
      <c r="B32" s="204" t="s">
        <v>169</v>
      </c>
      <c r="C32" s="113">
        <v>0</v>
      </c>
      <c r="D32" s="115">
        <v>0</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2.1360046642285471</v>
      </c>
      <c r="D34" s="115">
        <v>403</v>
      </c>
      <c r="E34" s="114">
        <v>210</v>
      </c>
      <c r="F34" s="114">
        <v>491</v>
      </c>
      <c r="G34" s="114">
        <v>399</v>
      </c>
      <c r="H34" s="140">
        <v>371</v>
      </c>
      <c r="I34" s="115">
        <v>32</v>
      </c>
      <c r="J34" s="116">
        <v>8.625336927223719</v>
      </c>
    </row>
    <row r="35" spans="1:10" s="110" customFormat="1" ht="24.95" customHeight="1" x14ac:dyDescent="0.2">
      <c r="A35" s="292" t="s">
        <v>171</v>
      </c>
      <c r="B35" s="293" t="s">
        <v>172</v>
      </c>
      <c r="C35" s="113">
        <v>21.095033656649175</v>
      </c>
      <c r="D35" s="115">
        <v>3980</v>
      </c>
      <c r="E35" s="114">
        <v>2001</v>
      </c>
      <c r="F35" s="114">
        <v>3780</v>
      </c>
      <c r="G35" s="114">
        <v>2790</v>
      </c>
      <c r="H35" s="140">
        <v>4007</v>
      </c>
      <c r="I35" s="115">
        <v>-27</v>
      </c>
      <c r="J35" s="116">
        <v>-0.67382081357624157</v>
      </c>
    </row>
    <row r="36" spans="1:10" s="110" customFormat="1" ht="24.95" customHeight="1" x14ac:dyDescent="0.2">
      <c r="A36" s="294" t="s">
        <v>173</v>
      </c>
      <c r="B36" s="295" t="s">
        <v>174</v>
      </c>
      <c r="C36" s="125">
        <v>76.76896167912227</v>
      </c>
      <c r="D36" s="143">
        <v>14484</v>
      </c>
      <c r="E36" s="144">
        <v>12209</v>
      </c>
      <c r="F36" s="144">
        <v>16380</v>
      </c>
      <c r="G36" s="144">
        <v>11200</v>
      </c>
      <c r="H36" s="145">
        <v>13784</v>
      </c>
      <c r="I36" s="143">
        <v>700</v>
      </c>
      <c r="J36" s="146">
        <v>5.0783517121300061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18867</v>
      </c>
      <c r="F11" s="264">
        <v>14420</v>
      </c>
      <c r="G11" s="264">
        <v>20651</v>
      </c>
      <c r="H11" s="264">
        <v>14391</v>
      </c>
      <c r="I11" s="265">
        <v>18163</v>
      </c>
      <c r="J11" s="263">
        <v>704</v>
      </c>
      <c r="K11" s="266">
        <v>3.8760116720806033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23.310542216568614</v>
      </c>
      <c r="E13" s="115">
        <v>4398</v>
      </c>
      <c r="F13" s="114">
        <v>3591</v>
      </c>
      <c r="G13" s="114">
        <v>4714</v>
      </c>
      <c r="H13" s="114">
        <v>3958</v>
      </c>
      <c r="I13" s="140">
        <v>4320</v>
      </c>
      <c r="J13" s="115">
        <v>78</v>
      </c>
      <c r="K13" s="116">
        <v>1.8055555555555556</v>
      </c>
    </row>
    <row r="14" spans="1:15" ht="15.95" customHeight="1" x14ac:dyDescent="0.2">
      <c r="A14" s="306" t="s">
        <v>230</v>
      </c>
      <c r="B14" s="307"/>
      <c r="C14" s="308"/>
      <c r="D14" s="113">
        <v>59.299305665977634</v>
      </c>
      <c r="E14" s="115">
        <v>11188</v>
      </c>
      <c r="F14" s="114">
        <v>8297</v>
      </c>
      <c r="G14" s="114">
        <v>12914</v>
      </c>
      <c r="H14" s="114">
        <v>8059</v>
      </c>
      <c r="I14" s="140">
        <v>10391</v>
      </c>
      <c r="J14" s="115">
        <v>797</v>
      </c>
      <c r="K14" s="116">
        <v>7.6700991242421326</v>
      </c>
    </row>
    <row r="15" spans="1:15" ht="15.95" customHeight="1" x14ac:dyDescent="0.2">
      <c r="A15" s="306" t="s">
        <v>231</v>
      </c>
      <c r="B15" s="307"/>
      <c r="C15" s="308"/>
      <c r="D15" s="113">
        <v>9.2436529389940105</v>
      </c>
      <c r="E15" s="115">
        <v>1744</v>
      </c>
      <c r="F15" s="114">
        <v>1335</v>
      </c>
      <c r="G15" s="114">
        <v>1545</v>
      </c>
      <c r="H15" s="114">
        <v>1226</v>
      </c>
      <c r="I15" s="140">
        <v>1728</v>
      </c>
      <c r="J15" s="115">
        <v>16</v>
      </c>
      <c r="K15" s="116">
        <v>0.92592592592592593</v>
      </c>
    </row>
    <row r="16" spans="1:15" ht="15.95" customHeight="1" x14ac:dyDescent="0.2">
      <c r="A16" s="306" t="s">
        <v>232</v>
      </c>
      <c r="B16" s="307"/>
      <c r="C16" s="308"/>
      <c r="D16" s="113">
        <v>8.0457942439179515</v>
      </c>
      <c r="E16" s="115">
        <v>1518</v>
      </c>
      <c r="F16" s="114">
        <v>1189</v>
      </c>
      <c r="G16" s="114">
        <v>1396</v>
      </c>
      <c r="H16" s="114">
        <v>1130</v>
      </c>
      <c r="I16" s="140">
        <v>1701</v>
      </c>
      <c r="J16" s="115">
        <v>-183</v>
      </c>
      <c r="K16" s="116">
        <v>-10.758377425044092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1.9133937562940584</v>
      </c>
      <c r="E18" s="115">
        <v>361</v>
      </c>
      <c r="F18" s="114">
        <v>212</v>
      </c>
      <c r="G18" s="114">
        <v>466</v>
      </c>
      <c r="H18" s="114">
        <v>356</v>
      </c>
      <c r="I18" s="140">
        <v>279</v>
      </c>
      <c r="J18" s="115">
        <v>82</v>
      </c>
      <c r="K18" s="116">
        <v>29.390681003584231</v>
      </c>
    </row>
    <row r="19" spans="1:11" ht="14.1" customHeight="1" x14ac:dyDescent="0.2">
      <c r="A19" s="306" t="s">
        <v>235</v>
      </c>
      <c r="B19" s="307" t="s">
        <v>236</v>
      </c>
      <c r="C19" s="308"/>
      <c r="D19" s="113">
        <v>1.4204696030105475</v>
      </c>
      <c r="E19" s="115">
        <v>268</v>
      </c>
      <c r="F19" s="114">
        <v>143</v>
      </c>
      <c r="G19" s="114">
        <v>370</v>
      </c>
      <c r="H19" s="114">
        <v>270</v>
      </c>
      <c r="I19" s="140">
        <v>211</v>
      </c>
      <c r="J19" s="115">
        <v>57</v>
      </c>
      <c r="K19" s="116">
        <v>27.014218009478672</v>
      </c>
    </row>
    <row r="20" spans="1:11" ht="14.1" customHeight="1" x14ac:dyDescent="0.2">
      <c r="A20" s="306">
        <v>12</v>
      </c>
      <c r="B20" s="307" t="s">
        <v>237</v>
      </c>
      <c r="C20" s="308"/>
      <c r="D20" s="113">
        <v>2.1678062225049026</v>
      </c>
      <c r="E20" s="115">
        <v>409</v>
      </c>
      <c r="F20" s="114">
        <v>191</v>
      </c>
      <c r="G20" s="114">
        <v>310</v>
      </c>
      <c r="H20" s="114">
        <v>314</v>
      </c>
      <c r="I20" s="140">
        <v>467</v>
      </c>
      <c r="J20" s="115">
        <v>-58</v>
      </c>
      <c r="K20" s="116">
        <v>-12.419700214132762</v>
      </c>
    </row>
    <row r="21" spans="1:11" ht="14.1" customHeight="1" x14ac:dyDescent="0.2">
      <c r="A21" s="306">
        <v>21</v>
      </c>
      <c r="B21" s="307" t="s">
        <v>238</v>
      </c>
      <c r="C21" s="308"/>
      <c r="D21" s="113">
        <v>0.26501298563629616</v>
      </c>
      <c r="E21" s="115">
        <v>50</v>
      </c>
      <c r="F21" s="114">
        <v>23</v>
      </c>
      <c r="G21" s="114">
        <v>38</v>
      </c>
      <c r="H21" s="114">
        <v>31</v>
      </c>
      <c r="I21" s="140">
        <v>65</v>
      </c>
      <c r="J21" s="115">
        <v>-15</v>
      </c>
      <c r="K21" s="116">
        <v>-23.076923076923077</v>
      </c>
    </row>
    <row r="22" spans="1:11" ht="14.1" customHeight="1" x14ac:dyDescent="0.2">
      <c r="A22" s="306">
        <v>22</v>
      </c>
      <c r="B22" s="307" t="s">
        <v>239</v>
      </c>
      <c r="C22" s="308"/>
      <c r="D22" s="113">
        <v>0.98584830656702183</v>
      </c>
      <c r="E22" s="115">
        <v>186</v>
      </c>
      <c r="F22" s="114">
        <v>123</v>
      </c>
      <c r="G22" s="114">
        <v>339</v>
      </c>
      <c r="H22" s="114">
        <v>183</v>
      </c>
      <c r="I22" s="140">
        <v>209</v>
      </c>
      <c r="J22" s="115">
        <v>-23</v>
      </c>
      <c r="K22" s="116">
        <v>-11.004784688995215</v>
      </c>
    </row>
    <row r="23" spans="1:11" ht="14.1" customHeight="1" x14ac:dyDescent="0.2">
      <c r="A23" s="306">
        <v>23</v>
      </c>
      <c r="B23" s="307" t="s">
        <v>240</v>
      </c>
      <c r="C23" s="308"/>
      <c r="D23" s="113">
        <v>0.50882493242168869</v>
      </c>
      <c r="E23" s="115">
        <v>96</v>
      </c>
      <c r="F23" s="114">
        <v>51</v>
      </c>
      <c r="G23" s="114">
        <v>87</v>
      </c>
      <c r="H23" s="114">
        <v>68</v>
      </c>
      <c r="I23" s="140">
        <v>82</v>
      </c>
      <c r="J23" s="115">
        <v>14</v>
      </c>
      <c r="K23" s="116">
        <v>17.073170731707318</v>
      </c>
    </row>
    <row r="24" spans="1:11" ht="14.1" customHeight="1" x14ac:dyDescent="0.2">
      <c r="A24" s="306">
        <v>24</v>
      </c>
      <c r="B24" s="307" t="s">
        <v>241</v>
      </c>
      <c r="C24" s="308"/>
      <c r="D24" s="113">
        <v>1.3515662267451105</v>
      </c>
      <c r="E24" s="115">
        <v>255</v>
      </c>
      <c r="F24" s="114">
        <v>148</v>
      </c>
      <c r="G24" s="114">
        <v>309</v>
      </c>
      <c r="H24" s="114">
        <v>193</v>
      </c>
      <c r="I24" s="140">
        <v>304</v>
      </c>
      <c r="J24" s="115">
        <v>-49</v>
      </c>
      <c r="K24" s="116">
        <v>-16.118421052631579</v>
      </c>
    </row>
    <row r="25" spans="1:11" ht="14.1" customHeight="1" x14ac:dyDescent="0.2">
      <c r="A25" s="306">
        <v>25</v>
      </c>
      <c r="B25" s="307" t="s">
        <v>242</v>
      </c>
      <c r="C25" s="308"/>
      <c r="D25" s="113">
        <v>6.0157947739439228</v>
      </c>
      <c r="E25" s="115">
        <v>1135</v>
      </c>
      <c r="F25" s="114">
        <v>380</v>
      </c>
      <c r="G25" s="114">
        <v>853</v>
      </c>
      <c r="H25" s="114">
        <v>504</v>
      </c>
      <c r="I25" s="140">
        <v>830</v>
      </c>
      <c r="J25" s="115">
        <v>305</v>
      </c>
      <c r="K25" s="116">
        <v>36.746987951807228</v>
      </c>
    </row>
    <row r="26" spans="1:11" ht="14.1" customHeight="1" x14ac:dyDescent="0.2">
      <c r="A26" s="306">
        <v>26</v>
      </c>
      <c r="B26" s="307" t="s">
        <v>243</v>
      </c>
      <c r="C26" s="308"/>
      <c r="D26" s="113">
        <v>2.4805215455557321</v>
      </c>
      <c r="E26" s="115">
        <v>468</v>
      </c>
      <c r="F26" s="114">
        <v>256</v>
      </c>
      <c r="G26" s="114">
        <v>546</v>
      </c>
      <c r="H26" s="114">
        <v>256</v>
      </c>
      <c r="I26" s="140">
        <v>461</v>
      </c>
      <c r="J26" s="115">
        <v>7</v>
      </c>
      <c r="K26" s="116">
        <v>1.5184381778741864</v>
      </c>
    </row>
    <row r="27" spans="1:11" ht="14.1" customHeight="1" x14ac:dyDescent="0.2">
      <c r="A27" s="306">
        <v>27</v>
      </c>
      <c r="B27" s="307" t="s">
        <v>244</v>
      </c>
      <c r="C27" s="308"/>
      <c r="D27" s="113">
        <v>1.6430805109450364</v>
      </c>
      <c r="E27" s="115">
        <v>310</v>
      </c>
      <c r="F27" s="114">
        <v>238</v>
      </c>
      <c r="G27" s="114">
        <v>255</v>
      </c>
      <c r="H27" s="114">
        <v>211</v>
      </c>
      <c r="I27" s="140">
        <v>399</v>
      </c>
      <c r="J27" s="115">
        <v>-89</v>
      </c>
      <c r="K27" s="116">
        <v>-22.305764411027567</v>
      </c>
    </row>
    <row r="28" spans="1:11" ht="14.1" customHeight="1" x14ac:dyDescent="0.2">
      <c r="A28" s="306">
        <v>28</v>
      </c>
      <c r="B28" s="307" t="s">
        <v>245</v>
      </c>
      <c r="C28" s="308"/>
      <c r="D28" s="113">
        <v>0.28091376477447394</v>
      </c>
      <c r="E28" s="115">
        <v>53</v>
      </c>
      <c r="F28" s="114">
        <v>23</v>
      </c>
      <c r="G28" s="114">
        <v>45</v>
      </c>
      <c r="H28" s="114">
        <v>28</v>
      </c>
      <c r="I28" s="140">
        <v>76</v>
      </c>
      <c r="J28" s="115">
        <v>-23</v>
      </c>
      <c r="K28" s="116">
        <v>-30.263157894736842</v>
      </c>
    </row>
    <row r="29" spans="1:11" ht="14.1" customHeight="1" x14ac:dyDescent="0.2">
      <c r="A29" s="306">
        <v>29</v>
      </c>
      <c r="B29" s="307" t="s">
        <v>246</v>
      </c>
      <c r="C29" s="308"/>
      <c r="D29" s="113">
        <v>4.0334976413844279</v>
      </c>
      <c r="E29" s="115">
        <v>761</v>
      </c>
      <c r="F29" s="114">
        <v>697</v>
      </c>
      <c r="G29" s="114">
        <v>930</v>
      </c>
      <c r="H29" s="114">
        <v>705</v>
      </c>
      <c r="I29" s="140">
        <v>808</v>
      </c>
      <c r="J29" s="115">
        <v>-47</v>
      </c>
      <c r="K29" s="116">
        <v>-5.8168316831683171</v>
      </c>
    </row>
    <row r="30" spans="1:11" ht="14.1" customHeight="1" x14ac:dyDescent="0.2">
      <c r="A30" s="306" t="s">
        <v>247</v>
      </c>
      <c r="B30" s="307" t="s">
        <v>248</v>
      </c>
      <c r="C30" s="308"/>
      <c r="D30" s="113">
        <v>1.1713573965124291</v>
      </c>
      <c r="E30" s="115">
        <v>221</v>
      </c>
      <c r="F30" s="114">
        <v>152</v>
      </c>
      <c r="G30" s="114">
        <v>304</v>
      </c>
      <c r="H30" s="114">
        <v>180</v>
      </c>
      <c r="I30" s="140">
        <v>212</v>
      </c>
      <c r="J30" s="115">
        <v>9</v>
      </c>
      <c r="K30" s="116">
        <v>4.2452830188679247</v>
      </c>
    </row>
    <row r="31" spans="1:11" ht="14.1" customHeight="1" x14ac:dyDescent="0.2">
      <c r="A31" s="306" t="s">
        <v>249</v>
      </c>
      <c r="B31" s="307" t="s">
        <v>250</v>
      </c>
      <c r="C31" s="308"/>
      <c r="D31" s="113">
        <v>2.787936608893836</v>
      </c>
      <c r="E31" s="115">
        <v>526</v>
      </c>
      <c r="F31" s="114">
        <v>536</v>
      </c>
      <c r="G31" s="114">
        <v>607</v>
      </c>
      <c r="H31" s="114">
        <v>511</v>
      </c>
      <c r="I31" s="140">
        <v>587</v>
      </c>
      <c r="J31" s="115">
        <v>-61</v>
      </c>
      <c r="K31" s="116">
        <v>-10.391822827938672</v>
      </c>
    </row>
    <row r="32" spans="1:11" ht="14.1" customHeight="1" x14ac:dyDescent="0.2">
      <c r="A32" s="306">
        <v>31</v>
      </c>
      <c r="B32" s="307" t="s">
        <v>251</v>
      </c>
      <c r="C32" s="308"/>
      <c r="D32" s="113">
        <v>0.55652726983622203</v>
      </c>
      <c r="E32" s="115">
        <v>105</v>
      </c>
      <c r="F32" s="114">
        <v>60</v>
      </c>
      <c r="G32" s="114">
        <v>68</v>
      </c>
      <c r="H32" s="114">
        <v>71</v>
      </c>
      <c r="I32" s="140">
        <v>78</v>
      </c>
      <c r="J32" s="115">
        <v>27</v>
      </c>
      <c r="K32" s="116">
        <v>34.615384615384613</v>
      </c>
    </row>
    <row r="33" spans="1:11" ht="14.1" customHeight="1" x14ac:dyDescent="0.2">
      <c r="A33" s="306">
        <v>32</v>
      </c>
      <c r="B33" s="307" t="s">
        <v>252</v>
      </c>
      <c r="C33" s="308"/>
      <c r="D33" s="113">
        <v>3.8532888111517463</v>
      </c>
      <c r="E33" s="115">
        <v>727</v>
      </c>
      <c r="F33" s="114">
        <v>243</v>
      </c>
      <c r="G33" s="114">
        <v>475</v>
      </c>
      <c r="H33" s="114">
        <v>436</v>
      </c>
      <c r="I33" s="140">
        <v>648</v>
      </c>
      <c r="J33" s="115">
        <v>79</v>
      </c>
      <c r="K33" s="116">
        <v>12.191358024691358</v>
      </c>
    </row>
    <row r="34" spans="1:11" ht="14.1" customHeight="1" x14ac:dyDescent="0.2">
      <c r="A34" s="306">
        <v>33</v>
      </c>
      <c r="B34" s="307" t="s">
        <v>253</v>
      </c>
      <c r="C34" s="308"/>
      <c r="D34" s="113">
        <v>2.5547251815338949</v>
      </c>
      <c r="E34" s="115">
        <v>482</v>
      </c>
      <c r="F34" s="114">
        <v>204</v>
      </c>
      <c r="G34" s="114">
        <v>424</v>
      </c>
      <c r="H34" s="114">
        <v>408</v>
      </c>
      <c r="I34" s="140">
        <v>536</v>
      </c>
      <c r="J34" s="115">
        <v>-54</v>
      </c>
      <c r="K34" s="116">
        <v>-10.074626865671641</v>
      </c>
    </row>
    <row r="35" spans="1:11" ht="14.1" customHeight="1" x14ac:dyDescent="0.2">
      <c r="A35" s="306">
        <v>34</v>
      </c>
      <c r="B35" s="307" t="s">
        <v>254</v>
      </c>
      <c r="C35" s="308"/>
      <c r="D35" s="113">
        <v>2.0459002491122065</v>
      </c>
      <c r="E35" s="115">
        <v>386</v>
      </c>
      <c r="F35" s="114">
        <v>255</v>
      </c>
      <c r="G35" s="114">
        <v>461</v>
      </c>
      <c r="H35" s="114">
        <v>341</v>
      </c>
      <c r="I35" s="140">
        <v>387</v>
      </c>
      <c r="J35" s="115">
        <v>-1</v>
      </c>
      <c r="K35" s="116">
        <v>-0.25839793281653745</v>
      </c>
    </row>
    <row r="36" spans="1:11" ht="14.1" customHeight="1" x14ac:dyDescent="0.2">
      <c r="A36" s="306">
        <v>41</v>
      </c>
      <c r="B36" s="307" t="s">
        <v>255</v>
      </c>
      <c r="C36" s="308"/>
      <c r="D36" s="113">
        <v>0.44522181586897758</v>
      </c>
      <c r="E36" s="115">
        <v>84</v>
      </c>
      <c r="F36" s="114">
        <v>64</v>
      </c>
      <c r="G36" s="114">
        <v>127</v>
      </c>
      <c r="H36" s="114">
        <v>51</v>
      </c>
      <c r="I36" s="140">
        <v>106</v>
      </c>
      <c r="J36" s="115">
        <v>-22</v>
      </c>
      <c r="K36" s="116">
        <v>-20.754716981132077</v>
      </c>
    </row>
    <row r="37" spans="1:11" ht="14.1" customHeight="1" x14ac:dyDescent="0.2">
      <c r="A37" s="306">
        <v>42</v>
      </c>
      <c r="B37" s="307" t="s">
        <v>256</v>
      </c>
      <c r="C37" s="308"/>
      <c r="D37" s="113">
        <v>0.10070493454179255</v>
      </c>
      <c r="E37" s="115">
        <v>19</v>
      </c>
      <c r="F37" s="114">
        <v>5</v>
      </c>
      <c r="G37" s="114">
        <v>13</v>
      </c>
      <c r="H37" s="114" t="s">
        <v>514</v>
      </c>
      <c r="I37" s="140">
        <v>28</v>
      </c>
      <c r="J37" s="115">
        <v>-9</v>
      </c>
      <c r="K37" s="116">
        <v>-32.142857142857146</v>
      </c>
    </row>
    <row r="38" spans="1:11" ht="14.1" customHeight="1" x14ac:dyDescent="0.2">
      <c r="A38" s="306">
        <v>43</v>
      </c>
      <c r="B38" s="307" t="s">
        <v>257</v>
      </c>
      <c r="C38" s="308"/>
      <c r="D38" s="113">
        <v>1.8550908994540733</v>
      </c>
      <c r="E38" s="115">
        <v>350</v>
      </c>
      <c r="F38" s="114">
        <v>236</v>
      </c>
      <c r="G38" s="114">
        <v>339</v>
      </c>
      <c r="H38" s="114">
        <v>226</v>
      </c>
      <c r="I38" s="140">
        <v>279</v>
      </c>
      <c r="J38" s="115">
        <v>71</v>
      </c>
      <c r="K38" s="116">
        <v>25.448028673835125</v>
      </c>
    </row>
    <row r="39" spans="1:11" ht="14.1" customHeight="1" x14ac:dyDescent="0.2">
      <c r="A39" s="306">
        <v>51</v>
      </c>
      <c r="B39" s="307" t="s">
        <v>258</v>
      </c>
      <c r="C39" s="308"/>
      <c r="D39" s="113">
        <v>10.711824879419092</v>
      </c>
      <c r="E39" s="115">
        <v>2021</v>
      </c>
      <c r="F39" s="114">
        <v>2049</v>
      </c>
      <c r="G39" s="114">
        <v>2237</v>
      </c>
      <c r="H39" s="114">
        <v>1684</v>
      </c>
      <c r="I39" s="140">
        <v>1922</v>
      </c>
      <c r="J39" s="115">
        <v>99</v>
      </c>
      <c r="K39" s="116">
        <v>5.1508844953173778</v>
      </c>
    </row>
    <row r="40" spans="1:11" ht="14.1" customHeight="1" x14ac:dyDescent="0.2">
      <c r="A40" s="306" t="s">
        <v>259</v>
      </c>
      <c r="B40" s="307" t="s">
        <v>260</v>
      </c>
      <c r="C40" s="308"/>
      <c r="D40" s="113">
        <v>7.1871521704563524</v>
      </c>
      <c r="E40" s="115">
        <v>1356</v>
      </c>
      <c r="F40" s="114">
        <v>1210</v>
      </c>
      <c r="G40" s="114">
        <v>1626</v>
      </c>
      <c r="H40" s="114">
        <v>1205</v>
      </c>
      <c r="I40" s="140">
        <v>1256</v>
      </c>
      <c r="J40" s="115">
        <v>100</v>
      </c>
      <c r="K40" s="116">
        <v>7.9617834394904454</v>
      </c>
    </row>
    <row r="41" spans="1:11" ht="14.1" customHeight="1" x14ac:dyDescent="0.2">
      <c r="A41" s="306"/>
      <c r="B41" s="307" t="s">
        <v>261</v>
      </c>
      <c r="C41" s="308"/>
      <c r="D41" s="113">
        <v>6.2808077595802194</v>
      </c>
      <c r="E41" s="115">
        <v>1185</v>
      </c>
      <c r="F41" s="114">
        <v>982</v>
      </c>
      <c r="G41" s="114">
        <v>1331</v>
      </c>
      <c r="H41" s="114">
        <v>1010</v>
      </c>
      <c r="I41" s="140">
        <v>1064</v>
      </c>
      <c r="J41" s="115">
        <v>121</v>
      </c>
      <c r="K41" s="116">
        <v>11.37218045112782</v>
      </c>
    </row>
    <row r="42" spans="1:11" ht="14.1" customHeight="1" x14ac:dyDescent="0.2">
      <c r="A42" s="306">
        <v>52</v>
      </c>
      <c r="B42" s="307" t="s">
        <v>262</v>
      </c>
      <c r="C42" s="308"/>
      <c r="D42" s="113">
        <v>8.7348280065723216</v>
      </c>
      <c r="E42" s="115">
        <v>1648</v>
      </c>
      <c r="F42" s="114">
        <v>1362</v>
      </c>
      <c r="G42" s="114">
        <v>1409</v>
      </c>
      <c r="H42" s="114">
        <v>1394</v>
      </c>
      <c r="I42" s="140">
        <v>1614</v>
      </c>
      <c r="J42" s="115">
        <v>34</v>
      </c>
      <c r="K42" s="116">
        <v>2.1065675340768277</v>
      </c>
    </row>
    <row r="43" spans="1:11" ht="14.1" customHeight="1" x14ac:dyDescent="0.2">
      <c r="A43" s="306" t="s">
        <v>263</v>
      </c>
      <c r="B43" s="307" t="s">
        <v>264</v>
      </c>
      <c r="C43" s="308"/>
      <c r="D43" s="113">
        <v>7.4362643769544707</v>
      </c>
      <c r="E43" s="115">
        <v>1403</v>
      </c>
      <c r="F43" s="114">
        <v>1088</v>
      </c>
      <c r="G43" s="114">
        <v>1230</v>
      </c>
      <c r="H43" s="114">
        <v>1198</v>
      </c>
      <c r="I43" s="140">
        <v>1419</v>
      </c>
      <c r="J43" s="115">
        <v>-16</v>
      </c>
      <c r="K43" s="116">
        <v>-1.1275546159267089</v>
      </c>
    </row>
    <row r="44" spans="1:11" ht="14.1" customHeight="1" x14ac:dyDescent="0.2">
      <c r="A44" s="306">
        <v>53</v>
      </c>
      <c r="B44" s="307" t="s">
        <v>265</v>
      </c>
      <c r="C44" s="308"/>
      <c r="D44" s="113">
        <v>1.7225844066359253</v>
      </c>
      <c r="E44" s="115">
        <v>325</v>
      </c>
      <c r="F44" s="114">
        <v>400</v>
      </c>
      <c r="G44" s="114">
        <v>326</v>
      </c>
      <c r="H44" s="114">
        <v>305</v>
      </c>
      <c r="I44" s="140">
        <v>291</v>
      </c>
      <c r="J44" s="115">
        <v>34</v>
      </c>
      <c r="K44" s="116">
        <v>11.683848797250858</v>
      </c>
    </row>
    <row r="45" spans="1:11" ht="14.1" customHeight="1" x14ac:dyDescent="0.2">
      <c r="A45" s="306" t="s">
        <v>266</v>
      </c>
      <c r="B45" s="307" t="s">
        <v>267</v>
      </c>
      <c r="C45" s="308"/>
      <c r="D45" s="113">
        <v>1.66428154979594</v>
      </c>
      <c r="E45" s="115">
        <v>314</v>
      </c>
      <c r="F45" s="114">
        <v>384</v>
      </c>
      <c r="G45" s="114">
        <v>315</v>
      </c>
      <c r="H45" s="114">
        <v>285</v>
      </c>
      <c r="I45" s="140">
        <v>274</v>
      </c>
      <c r="J45" s="115">
        <v>40</v>
      </c>
      <c r="K45" s="116">
        <v>14.598540145985401</v>
      </c>
    </row>
    <row r="46" spans="1:11" ht="14.1" customHeight="1" x14ac:dyDescent="0.2">
      <c r="A46" s="306">
        <v>54</v>
      </c>
      <c r="B46" s="307" t="s">
        <v>268</v>
      </c>
      <c r="C46" s="308"/>
      <c r="D46" s="113">
        <v>5.6659776329040126</v>
      </c>
      <c r="E46" s="115">
        <v>1069</v>
      </c>
      <c r="F46" s="114">
        <v>801</v>
      </c>
      <c r="G46" s="114">
        <v>843</v>
      </c>
      <c r="H46" s="114">
        <v>770</v>
      </c>
      <c r="I46" s="140">
        <v>978</v>
      </c>
      <c r="J46" s="115">
        <v>91</v>
      </c>
      <c r="K46" s="116">
        <v>9.3047034764826169</v>
      </c>
    </row>
    <row r="47" spans="1:11" ht="14.1" customHeight="1" x14ac:dyDescent="0.2">
      <c r="A47" s="306">
        <v>61</v>
      </c>
      <c r="B47" s="307" t="s">
        <v>269</v>
      </c>
      <c r="C47" s="308"/>
      <c r="D47" s="113">
        <v>2.5229236232575398</v>
      </c>
      <c r="E47" s="115">
        <v>476</v>
      </c>
      <c r="F47" s="114">
        <v>291</v>
      </c>
      <c r="G47" s="114">
        <v>533</v>
      </c>
      <c r="H47" s="114">
        <v>311</v>
      </c>
      <c r="I47" s="140">
        <v>460</v>
      </c>
      <c r="J47" s="115">
        <v>16</v>
      </c>
      <c r="K47" s="116">
        <v>3.4782608695652173</v>
      </c>
    </row>
    <row r="48" spans="1:11" ht="14.1" customHeight="1" x14ac:dyDescent="0.2">
      <c r="A48" s="306">
        <v>62</v>
      </c>
      <c r="B48" s="307" t="s">
        <v>270</v>
      </c>
      <c r="C48" s="308"/>
      <c r="D48" s="113">
        <v>8.1040971007579365</v>
      </c>
      <c r="E48" s="115">
        <v>1529</v>
      </c>
      <c r="F48" s="114">
        <v>1329</v>
      </c>
      <c r="G48" s="114">
        <v>1725</v>
      </c>
      <c r="H48" s="114">
        <v>1183</v>
      </c>
      <c r="I48" s="140">
        <v>1320</v>
      </c>
      <c r="J48" s="115">
        <v>209</v>
      </c>
      <c r="K48" s="116">
        <v>15.833333333333334</v>
      </c>
    </row>
    <row r="49" spans="1:11" ht="14.1" customHeight="1" x14ac:dyDescent="0.2">
      <c r="A49" s="306">
        <v>63</v>
      </c>
      <c r="B49" s="307" t="s">
        <v>271</v>
      </c>
      <c r="C49" s="308"/>
      <c r="D49" s="113">
        <v>4.2667090687443681</v>
      </c>
      <c r="E49" s="115">
        <v>805</v>
      </c>
      <c r="F49" s="114">
        <v>868</v>
      </c>
      <c r="G49" s="114">
        <v>1232</v>
      </c>
      <c r="H49" s="114">
        <v>975</v>
      </c>
      <c r="I49" s="140">
        <v>938</v>
      </c>
      <c r="J49" s="115">
        <v>-133</v>
      </c>
      <c r="K49" s="116">
        <v>-14.17910447761194</v>
      </c>
    </row>
    <row r="50" spans="1:11" ht="14.1" customHeight="1" x14ac:dyDescent="0.2">
      <c r="A50" s="306" t="s">
        <v>272</v>
      </c>
      <c r="B50" s="307" t="s">
        <v>273</v>
      </c>
      <c r="C50" s="308"/>
      <c r="D50" s="113">
        <v>1.0759527216833624</v>
      </c>
      <c r="E50" s="115">
        <v>203</v>
      </c>
      <c r="F50" s="114">
        <v>200</v>
      </c>
      <c r="G50" s="114">
        <v>280</v>
      </c>
      <c r="H50" s="114">
        <v>156</v>
      </c>
      <c r="I50" s="140">
        <v>221</v>
      </c>
      <c r="J50" s="115">
        <v>-18</v>
      </c>
      <c r="K50" s="116">
        <v>-8.1447963800904972</v>
      </c>
    </row>
    <row r="51" spans="1:11" ht="14.1" customHeight="1" x14ac:dyDescent="0.2">
      <c r="A51" s="306" t="s">
        <v>274</v>
      </c>
      <c r="B51" s="307" t="s">
        <v>275</v>
      </c>
      <c r="C51" s="308"/>
      <c r="D51" s="113">
        <v>2.9151428419992578</v>
      </c>
      <c r="E51" s="115">
        <v>550</v>
      </c>
      <c r="F51" s="114">
        <v>614</v>
      </c>
      <c r="G51" s="114">
        <v>889</v>
      </c>
      <c r="H51" s="114">
        <v>774</v>
      </c>
      <c r="I51" s="140">
        <v>654</v>
      </c>
      <c r="J51" s="115">
        <v>-104</v>
      </c>
      <c r="K51" s="116">
        <v>-15.902140672782874</v>
      </c>
    </row>
    <row r="52" spans="1:11" ht="14.1" customHeight="1" x14ac:dyDescent="0.2">
      <c r="A52" s="306">
        <v>71</v>
      </c>
      <c r="B52" s="307" t="s">
        <v>276</v>
      </c>
      <c r="C52" s="308"/>
      <c r="D52" s="113">
        <v>8.9203370965177289</v>
      </c>
      <c r="E52" s="115">
        <v>1683</v>
      </c>
      <c r="F52" s="114">
        <v>1159</v>
      </c>
      <c r="G52" s="114">
        <v>1591</v>
      </c>
      <c r="H52" s="114">
        <v>1178</v>
      </c>
      <c r="I52" s="140">
        <v>1694</v>
      </c>
      <c r="J52" s="115">
        <v>-11</v>
      </c>
      <c r="K52" s="116">
        <v>-0.64935064935064934</v>
      </c>
    </row>
    <row r="53" spans="1:11" ht="14.1" customHeight="1" x14ac:dyDescent="0.2">
      <c r="A53" s="306" t="s">
        <v>277</v>
      </c>
      <c r="B53" s="307" t="s">
        <v>278</v>
      </c>
      <c r="C53" s="308"/>
      <c r="D53" s="113">
        <v>3.0476493348174061</v>
      </c>
      <c r="E53" s="115">
        <v>575</v>
      </c>
      <c r="F53" s="114">
        <v>365</v>
      </c>
      <c r="G53" s="114">
        <v>547</v>
      </c>
      <c r="H53" s="114">
        <v>397</v>
      </c>
      <c r="I53" s="140">
        <v>545</v>
      </c>
      <c r="J53" s="115">
        <v>30</v>
      </c>
      <c r="K53" s="116">
        <v>5.5045871559633026</v>
      </c>
    </row>
    <row r="54" spans="1:11" ht="14.1" customHeight="1" x14ac:dyDescent="0.2">
      <c r="A54" s="306" t="s">
        <v>279</v>
      </c>
      <c r="B54" s="307" t="s">
        <v>280</v>
      </c>
      <c r="C54" s="308"/>
      <c r="D54" s="113">
        <v>4.9345417925478348</v>
      </c>
      <c r="E54" s="115">
        <v>931</v>
      </c>
      <c r="F54" s="114">
        <v>700</v>
      </c>
      <c r="G54" s="114">
        <v>948</v>
      </c>
      <c r="H54" s="114">
        <v>669</v>
      </c>
      <c r="I54" s="140">
        <v>970</v>
      </c>
      <c r="J54" s="115">
        <v>-39</v>
      </c>
      <c r="K54" s="116">
        <v>-4.0206185567010309</v>
      </c>
    </row>
    <row r="55" spans="1:11" ht="14.1" customHeight="1" x14ac:dyDescent="0.2">
      <c r="A55" s="306">
        <v>72</v>
      </c>
      <c r="B55" s="307" t="s">
        <v>281</v>
      </c>
      <c r="C55" s="308"/>
      <c r="D55" s="113">
        <v>2.220808819632162</v>
      </c>
      <c r="E55" s="115">
        <v>419</v>
      </c>
      <c r="F55" s="114">
        <v>238</v>
      </c>
      <c r="G55" s="114">
        <v>362</v>
      </c>
      <c r="H55" s="114">
        <v>209</v>
      </c>
      <c r="I55" s="140">
        <v>350</v>
      </c>
      <c r="J55" s="115">
        <v>69</v>
      </c>
      <c r="K55" s="116">
        <v>19.714285714285715</v>
      </c>
    </row>
    <row r="56" spans="1:11" ht="14.1" customHeight="1" x14ac:dyDescent="0.2">
      <c r="A56" s="306" t="s">
        <v>282</v>
      </c>
      <c r="B56" s="307" t="s">
        <v>283</v>
      </c>
      <c r="C56" s="308"/>
      <c r="D56" s="113">
        <v>0.80033921662161445</v>
      </c>
      <c r="E56" s="115">
        <v>151</v>
      </c>
      <c r="F56" s="114">
        <v>105</v>
      </c>
      <c r="G56" s="114">
        <v>160</v>
      </c>
      <c r="H56" s="114">
        <v>55</v>
      </c>
      <c r="I56" s="140">
        <v>137</v>
      </c>
      <c r="J56" s="115">
        <v>14</v>
      </c>
      <c r="K56" s="116">
        <v>10.218978102189782</v>
      </c>
    </row>
    <row r="57" spans="1:11" ht="14.1" customHeight="1" x14ac:dyDescent="0.2">
      <c r="A57" s="306" t="s">
        <v>284</v>
      </c>
      <c r="B57" s="307" t="s">
        <v>285</v>
      </c>
      <c r="C57" s="308"/>
      <c r="D57" s="113">
        <v>0.93284570943976253</v>
      </c>
      <c r="E57" s="115">
        <v>176</v>
      </c>
      <c r="F57" s="114">
        <v>92</v>
      </c>
      <c r="G57" s="114">
        <v>112</v>
      </c>
      <c r="H57" s="114">
        <v>104</v>
      </c>
      <c r="I57" s="140">
        <v>166</v>
      </c>
      <c r="J57" s="115">
        <v>10</v>
      </c>
      <c r="K57" s="116">
        <v>6.024096385542169</v>
      </c>
    </row>
    <row r="58" spans="1:11" ht="14.1" customHeight="1" x14ac:dyDescent="0.2">
      <c r="A58" s="306">
        <v>73</v>
      </c>
      <c r="B58" s="307" t="s">
        <v>286</v>
      </c>
      <c r="C58" s="308"/>
      <c r="D58" s="113">
        <v>0.95404674829066627</v>
      </c>
      <c r="E58" s="115">
        <v>180</v>
      </c>
      <c r="F58" s="114">
        <v>174</v>
      </c>
      <c r="G58" s="114">
        <v>325</v>
      </c>
      <c r="H58" s="114">
        <v>168</v>
      </c>
      <c r="I58" s="140">
        <v>192</v>
      </c>
      <c r="J58" s="115">
        <v>-12</v>
      </c>
      <c r="K58" s="116">
        <v>-6.25</v>
      </c>
    </row>
    <row r="59" spans="1:11" ht="14.1" customHeight="1" x14ac:dyDescent="0.2">
      <c r="A59" s="306" t="s">
        <v>287</v>
      </c>
      <c r="B59" s="307" t="s">
        <v>288</v>
      </c>
      <c r="C59" s="308"/>
      <c r="D59" s="113">
        <v>0.79503895690888848</v>
      </c>
      <c r="E59" s="115">
        <v>150</v>
      </c>
      <c r="F59" s="114">
        <v>139</v>
      </c>
      <c r="G59" s="114">
        <v>256</v>
      </c>
      <c r="H59" s="114">
        <v>145</v>
      </c>
      <c r="I59" s="140">
        <v>155</v>
      </c>
      <c r="J59" s="115">
        <v>-5</v>
      </c>
      <c r="K59" s="116">
        <v>-3.225806451612903</v>
      </c>
    </row>
    <row r="60" spans="1:11" ht="14.1" customHeight="1" x14ac:dyDescent="0.2">
      <c r="A60" s="306">
        <v>81</v>
      </c>
      <c r="B60" s="307" t="s">
        <v>289</v>
      </c>
      <c r="C60" s="308"/>
      <c r="D60" s="113">
        <v>5.3426617904277309</v>
      </c>
      <c r="E60" s="115">
        <v>1008</v>
      </c>
      <c r="F60" s="114">
        <v>1054</v>
      </c>
      <c r="G60" s="114">
        <v>1150</v>
      </c>
      <c r="H60" s="114">
        <v>659</v>
      </c>
      <c r="I60" s="140">
        <v>836</v>
      </c>
      <c r="J60" s="115">
        <v>172</v>
      </c>
      <c r="K60" s="116">
        <v>20.574162679425836</v>
      </c>
    </row>
    <row r="61" spans="1:11" ht="14.1" customHeight="1" x14ac:dyDescent="0.2">
      <c r="A61" s="306" t="s">
        <v>290</v>
      </c>
      <c r="B61" s="307" t="s">
        <v>291</v>
      </c>
      <c r="C61" s="308"/>
      <c r="D61" s="113">
        <v>1.9080934965813325</v>
      </c>
      <c r="E61" s="115">
        <v>360</v>
      </c>
      <c r="F61" s="114">
        <v>219</v>
      </c>
      <c r="G61" s="114">
        <v>499</v>
      </c>
      <c r="H61" s="114">
        <v>214</v>
      </c>
      <c r="I61" s="140">
        <v>313</v>
      </c>
      <c r="J61" s="115">
        <v>47</v>
      </c>
      <c r="K61" s="116">
        <v>15.015974440894569</v>
      </c>
    </row>
    <row r="62" spans="1:11" ht="14.1" customHeight="1" x14ac:dyDescent="0.2">
      <c r="A62" s="306" t="s">
        <v>292</v>
      </c>
      <c r="B62" s="307" t="s">
        <v>293</v>
      </c>
      <c r="C62" s="308"/>
      <c r="D62" s="113">
        <v>1.5370753166905178</v>
      </c>
      <c r="E62" s="115">
        <v>290</v>
      </c>
      <c r="F62" s="114">
        <v>530</v>
      </c>
      <c r="G62" s="114">
        <v>342</v>
      </c>
      <c r="H62" s="114">
        <v>236</v>
      </c>
      <c r="I62" s="140">
        <v>210</v>
      </c>
      <c r="J62" s="115">
        <v>80</v>
      </c>
      <c r="K62" s="116">
        <v>38.095238095238095</v>
      </c>
    </row>
    <row r="63" spans="1:11" ht="14.1" customHeight="1" x14ac:dyDescent="0.2">
      <c r="A63" s="306"/>
      <c r="B63" s="307" t="s">
        <v>294</v>
      </c>
      <c r="C63" s="308"/>
      <c r="D63" s="113">
        <v>1.2720623310542216</v>
      </c>
      <c r="E63" s="115">
        <v>240</v>
      </c>
      <c r="F63" s="114">
        <v>440</v>
      </c>
      <c r="G63" s="114">
        <v>287</v>
      </c>
      <c r="H63" s="114">
        <v>203</v>
      </c>
      <c r="I63" s="140">
        <v>184</v>
      </c>
      <c r="J63" s="115">
        <v>56</v>
      </c>
      <c r="K63" s="116">
        <v>30.434782608695652</v>
      </c>
    </row>
    <row r="64" spans="1:11" ht="14.1" customHeight="1" x14ac:dyDescent="0.2">
      <c r="A64" s="306" t="s">
        <v>295</v>
      </c>
      <c r="B64" s="307" t="s">
        <v>296</v>
      </c>
      <c r="C64" s="308"/>
      <c r="D64" s="113">
        <v>0.70493454179254789</v>
      </c>
      <c r="E64" s="115">
        <v>133</v>
      </c>
      <c r="F64" s="114">
        <v>119</v>
      </c>
      <c r="G64" s="114">
        <v>96</v>
      </c>
      <c r="H64" s="114">
        <v>91</v>
      </c>
      <c r="I64" s="140">
        <v>115</v>
      </c>
      <c r="J64" s="115">
        <v>18</v>
      </c>
      <c r="K64" s="116">
        <v>15.652173913043478</v>
      </c>
    </row>
    <row r="65" spans="1:11" ht="14.1" customHeight="1" x14ac:dyDescent="0.2">
      <c r="A65" s="306" t="s">
        <v>297</v>
      </c>
      <c r="B65" s="307" t="s">
        <v>298</v>
      </c>
      <c r="C65" s="308"/>
      <c r="D65" s="113">
        <v>0.39221921874171833</v>
      </c>
      <c r="E65" s="115">
        <v>74</v>
      </c>
      <c r="F65" s="114">
        <v>88</v>
      </c>
      <c r="G65" s="114">
        <v>89</v>
      </c>
      <c r="H65" s="114">
        <v>42</v>
      </c>
      <c r="I65" s="140">
        <v>81</v>
      </c>
      <c r="J65" s="115">
        <v>-7</v>
      </c>
      <c r="K65" s="116">
        <v>-8.6419753086419746</v>
      </c>
    </row>
    <row r="66" spans="1:11" ht="14.1" customHeight="1" x14ac:dyDescent="0.2">
      <c r="A66" s="306">
        <v>82</v>
      </c>
      <c r="B66" s="307" t="s">
        <v>299</v>
      </c>
      <c r="C66" s="308"/>
      <c r="D66" s="113">
        <v>1.7967880426140881</v>
      </c>
      <c r="E66" s="115">
        <v>339</v>
      </c>
      <c r="F66" s="114">
        <v>321</v>
      </c>
      <c r="G66" s="114">
        <v>619</v>
      </c>
      <c r="H66" s="114">
        <v>315</v>
      </c>
      <c r="I66" s="140">
        <v>327</v>
      </c>
      <c r="J66" s="115">
        <v>12</v>
      </c>
      <c r="K66" s="116">
        <v>3.669724770642202</v>
      </c>
    </row>
    <row r="67" spans="1:11" ht="14.1" customHeight="1" x14ac:dyDescent="0.2">
      <c r="A67" s="306" t="s">
        <v>300</v>
      </c>
      <c r="B67" s="307" t="s">
        <v>301</v>
      </c>
      <c r="C67" s="308"/>
      <c r="D67" s="113">
        <v>0.98054804685429586</v>
      </c>
      <c r="E67" s="115">
        <v>185</v>
      </c>
      <c r="F67" s="114">
        <v>190</v>
      </c>
      <c r="G67" s="114">
        <v>381</v>
      </c>
      <c r="H67" s="114">
        <v>190</v>
      </c>
      <c r="I67" s="140">
        <v>193</v>
      </c>
      <c r="J67" s="115">
        <v>-8</v>
      </c>
      <c r="K67" s="116">
        <v>-4.1450777202072535</v>
      </c>
    </row>
    <row r="68" spans="1:11" ht="14.1" customHeight="1" x14ac:dyDescent="0.2">
      <c r="A68" s="306" t="s">
        <v>302</v>
      </c>
      <c r="B68" s="307" t="s">
        <v>303</v>
      </c>
      <c r="C68" s="308"/>
      <c r="D68" s="113">
        <v>0.45582233529442945</v>
      </c>
      <c r="E68" s="115">
        <v>86</v>
      </c>
      <c r="F68" s="114">
        <v>84</v>
      </c>
      <c r="G68" s="114">
        <v>146</v>
      </c>
      <c r="H68" s="114">
        <v>87</v>
      </c>
      <c r="I68" s="140">
        <v>76</v>
      </c>
      <c r="J68" s="115">
        <v>10</v>
      </c>
      <c r="K68" s="116">
        <v>13.157894736842104</v>
      </c>
    </row>
    <row r="69" spans="1:11" ht="14.1" customHeight="1" x14ac:dyDescent="0.2">
      <c r="A69" s="306">
        <v>83</v>
      </c>
      <c r="B69" s="307" t="s">
        <v>304</v>
      </c>
      <c r="C69" s="308"/>
      <c r="D69" s="113">
        <v>3.243758944188265</v>
      </c>
      <c r="E69" s="115">
        <v>612</v>
      </c>
      <c r="F69" s="114">
        <v>572</v>
      </c>
      <c r="G69" s="114">
        <v>1443</v>
      </c>
      <c r="H69" s="114">
        <v>418</v>
      </c>
      <c r="I69" s="140">
        <v>561</v>
      </c>
      <c r="J69" s="115">
        <v>51</v>
      </c>
      <c r="K69" s="116">
        <v>9.0909090909090917</v>
      </c>
    </row>
    <row r="70" spans="1:11" ht="14.1" customHeight="1" x14ac:dyDescent="0.2">
      <c r="A70" s="306" t="s">
        <v>305</v>
      </c>
      <c r="B70" s="307" t="s">
        <v>306</v>
      </c>
      <c r="C70" s="308"/>
      <c r="D70" s="113">
        <v>2.7720358297556582</v>
      </c>
      <c r="E70" s="115">
        <v>523</v>
      </c>
      <c r="F70" s="114">
        <v>488</v>
      </c>
      <c r="G70" s="114">
        <v>1326</v>
      </c>
      <c r="H70" s="114">
        <v>339</v>
      </c>
      <c r="I70" s="140">
        <v>456</v>
      </c>
      <c r="J70" s="115">
        <v>67</v>
      </c>
      <c r="K70" s="116">
        <v>14.692982456140351</v>
      </c>
    </row>
    <row r="71" spans="1:11" ht="14.1" customHeight="1" x14ac:dyDescent="0.2">
      <c r="A71" s="306"/>
      <c r="B71" s="307" t="s">
        <v>307</v>
      </c>
      <c r="C71" s="308"/>
      <c r="D71" s="113">
        <v>1.8020883023268139</v>
      </c>
      <c r="E71" s="115">
        <v>340</v>
      </c>
      <c r="F71" s="114">
        <v>269</v>
      </c>
      <c r="G71" s="114">
        <v>972</v>
      </c>
      <c r="H71" s="114">
        <v>188</v>
      </c>
      <c r="I71" s="140">
        <v>278</v>
      </c>
      <c r="J71" s="115">
        <v>62</v>
      </c>
      <c r="K71" s="116">
        <v>22.302158273381295</v>
      </c>
    </row>
    <row r="72" spans="1:11" ht="14.1" customHeight="1" x14ac:dyDescent="0.2">
      <c r="A72" s="306">
        <v>84</v>
      </c>
      <c r="B72" s="307" t="s">
        <v>308</v>
      </c>
      <c r="C72" s="308"/>
      <c r="D72" s="113">
        <v>1.250861292203318</v>
      </c>
      <c r="E72" s="115">
        <v>236</v>
      </c>
      <c r="F72" s="114">
        <v>206</v>
      </c>
      <c r="G72" s="114">
        <v>434</v>
      </c>
      <c r="H72" s="114">
        <v>177</v>
      </c>
      <c r="I72" s="140">
        <v>275</v>
      </c>
      <c r="J72" s="115">
        <v>-39</v>
      </c>
      <c r="K72" s="116">
        <v>-14.181818181818182</v>
      </c>
    </row>
    <row r="73" spans="1:11" ht="14.1" customHeight="1" x14ac:dyDescent="0.2">
      <c r="A73" s="306" t="s">
        <v>309</v>
      </c>
      <c r="B73" s="307" t="s">
        <v>310</v>
      </c>
      <c r="C73" s="308"/>
      <c r="D73" s="113">
        <v>0.33921662161445909</v>
      </c>
      <c r="E73" s="115">
        <v>64</v>
      </c>
      <c r="F73" s="114">
        <v>41</v>
      </c>
      <c r="G73" s="114">
        <v>162</v>
      </c>
      <c r="H73" s="114">
        <v>18</v>
      </c>
      <c r="I73" s="140">
        <v>66</v>
      </c>
      <c r="J73" s="115">
        <v>-2</v>
      </c>
      <c r="K73" s="116">
        <v>-3.0303030303030303</v>
      </c>
    </row>
    <row r="74" spans="1:11" ht="14.1" customHeight="1" x14ac:dyDescent="0.2">
      <c r="A74" s="306" t="s">
        <v>311</v>
      </c>
      <c r="B74" s="307" t="s">
        <v>312</v>
      </c>
      <c r="C74" s="308"/>
      <c r="D74" s="113">
        <v>0.10070493454179255</v>
      </c>
      <c r="E74" s="115">
        <v>19</v>
      </c>
      <c r="F74" s="114">
        <v>15</v>
      </c>
      <c r="G74" s="114">
        <v>37</v>
      </c>
      <c r="H74" s="114">
        <v>13</v>
      </c>
      <c r="I74" s="140">
        <v>22</v>
      </c>
      <c r="J74" s="115">
        <v>-3</v>
      </c>
      <c r="K74" s="116">
        <v>-13.636363636363637</v>
      </c>
    </row>
    <row r="75" spans="1:11" ht="14.1" customHeight="1" x14ac:dyDescent="0.2">
      <c r="A75" s="306" t="s">
        <v>313</v>
      </c>
      <c r="B75" s="307" t="s">
        <v>314</v>
      </c>
      <c r="C75" s="308"/>
      <c r="D75" s="113">
        <v>0.48232363385805904</v>
      </c>
      <c r="E75" s="115">
        <v>91</v>
      </c>
      <c r="F75" s="114">
        <v>98</v>
      </c>
      <c r="G75" s="114">
        <v>103</v>
      </c>
      <c r="H75" s="114">
        <v>99</v>
      </c>
      <c r="I75" s="140">
        <v>110</v>
      </c>
      <c r="J75" s="115">
        <v>-19</v>
      </c>
      <c r="K75" s="116">
        <v>-17.272727272727273</v>
      </c>
    </row>
    <row r="76" spans="1:11" ht="14.1" customHeight="1" x14ac:dyDescent="0.2">
      <c r="A76" s="306">
        <v>91</v>
      </c>
      <c r="B76" s="307" t="s">
        <v>315</v>
      </c>
      <c r="C76" s="308"/>
      <c r="D76" s="113" t="s">
        <v>514</v>
      </c>
      <c r="E76" s="115" t="s">
        <v>514</v>
      </c>
      <c r="F76" s="114">
        <v>9</v>
      </c>
      <c r="G76" s="114">
        <v>20</v>
      </c>
      <c r="H76" s="114">
        <v>13</v>
      </c>
      <c r="I76" s="140" t="s">
        <v>514</v>
      </c>
      <c r="J76" s="115" t="s">
        <v>514</v>
      </c>
      <c r="K76" s="116" t="s">
        <v>514</v>
      </c>
    </row>
    <row r="77" spans="1:11" ht="14.1" customHeight="1" x14ac:dyDescent="0.2">
      <c r="A77" s="306">
        <v>92</v>
      </c>
      <c r="B77" s="307" t="s">
        <v>316</v>
      </c>
      <c r="C77" s="308"/>
      <c r="D77" s="113">
        <v>0.92224519001431071</v>
      </c>
      <c r="E77" s="115">
        <v>174</v>
      </c>
      <c r="F77" s="114">
        <v>129</v>
      </c>
      <c r="G77" s="114">
        <v>143</v>
      </c>
      <c r="H77" s="114">
        <v>139</v>
      </c>
      <c r="I77" s="140">
        <v>193</v>
      </c>
      <c r="J77" s="115">
        <v>-19</v>
      </c>
      <c r="K77" s="116">
        <v>-9.8445595854922274</v>
      </c>
    </row>
    <row r="78" spans="1:11" ht="14.1" customHeight="1" x14ac:dyDescent="0.2">
      <c r="A78" s="306">
        <v>93</v>
      </c>
      <c r="B78" s="307" t="s">
        <v>317</v>
      </c>
      <c r="C78" s="308"/>
      <c r="D78" s="113">
        <v>0.1590077913817777</v>
      </c>
      <c r="E78" s="115">
        <v>30</v>
      </c>
      <c r="F78" s="114">
        <v>16</v>
      </c>
      <c r="G78" s="114">
        <v>35</v>
      </c>
      <c r="H78" s="114">
        <v>20</v>
      </c>
      <c r="I78" s="140">
        <v>25</v>
      </c>
      <c r="J78" s="115">
        <v>5</v>
      </c>
      <c r="K78" s="116">
        <v>20</v>
      </c>
    </row>
    <row r="79" spans="1:11" ht="14.1" customHeight="1" x14ac:dyDescent="0.2">
      <c r="A79" s="306">
        <v>94</v>
      </c>
      <c r="B79" s="307" t="s">
        <v>318</v>
      </c>
      <c r="C79" s="308"/>
      <c r="D79" s="113">
        <v>0.19610960937085917</v>
      </c>
      <c r="E79" s="115">
        <v>37</v>
      </c>
      <c r="F79" s="114">
        <v>25</v>
      </c>
      <c r="G79" s="114">
        <v>57</v>
      </c>
      <c r="H79" s="114">
        <v>58</v>
      </c>
      <c r="I79" s="140">
        <v>106</v>
      </c>
      <c r="J79" s="115">
        <v>-69</v>
      </c>
      <c r="K79" s="116">
        <v>-65.094339622641513</v>
      </c>
    </row>
    <row r="80" spans="1:11" ht="14.1" customHeight="1" x14ac:dyDescent="0.2">
      <c r="A80" s="306" t="s">
        <v>319</v>
      </c>
      <c r="B80" s="307" t="s">
        <v>320</v>
      </c>
      <c r="C80" s="308"/>
      <c r="D80" s="113" t="s">
        <v>514</v>
      </c>
      <c r="E80" s="115" t="s">
        <v>514</v>
      </c>
      <c r="F80" s="114">
        <v>0</v>
      </c>
      <c r="G80" s="114">
        <v>0</v>
      </c>
      <c r="H80" s="114" t="s">
        <v>514</v>
      </c>
      <c r="I80" s="140" t="s">
        <v>514</v>
      </c>
      <c r="J80" s="115" t="s">
        <v>514</v>
      </c>
      <c r="K80" s="116" t="s">
        <v>514</v>
      </c>
    </row>
    <row r="81" spans="1:11" ht="14.1" customHeight="1" x14ac:dyDescent="0.2">
      <c r="A81" s="310" t="s">
        <v>321</v>
      </c>
      <c r="B81" s="311" t="s">
        <v>334</v>
      </c>
      <c r="C81" s="312"/>
      <c r="D81" s="125">
        <v>0.10070493454179255</v>
      </c>
      <c r="E81" s="143">
        <v>19</v>
      </c>
      <c r="F81" s="144">
        <v>8</v>
      </c>
      <c r="G81" s="144">
        <v>82</v>
      </c>
      <c r="H81" s="144">
        <v>18</v>
      </c>
      <c r="I81" s="145">
        <v>23</v>
      </c>
      <c r="J81" s="143">
        <v>-4</v>
      </c>
      <c r="K81" s="146">
        <v>-17.391304347826086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18466</v>
      </c>
      <c r="E11" s="114">
        <v>15667</v>
      </c>
      <c r="F11" s="114">
        <v>18509</v>
      </c>
      <c r="G11" s="114">
        <v>13546</v>
      </c>
      <c r="H11" s="140">
        <v>17251</v>
      </c>
      <c r="I11" s="115">
        <v>1215</v>
      </c>
      <c r="J11" s="116">
        <v>7.0430699669584369</v>
      </c>
    </row>
    <row r="12" spans="1:15" s="110" customFormat="1" ht="24.95" customHeight="1" x14ac:dyDescent="0.2">
      <c r="A12" s="193" t="s">
        <v>132</v>
      </c>
      <c r="B12" s="194" t="s">
        <v>133</v>
      </c>
      <c r="C12" s="113">
        <v>1.5217155854001949</v>
      </c>
      <c r="D12" s="115">
        <v>281</v>
      </c>
      <c r="E12" s="114">
        <v>483</v>
      </c>
      <c r="F12" s="114">
        <v>460</v>
      </c>
      <c r="G12" s="114">
        <v>306</v>
      </c>
      <c r="H12" s="140">
        <v>195</v>
      </c>
      <c r="I12" s="115">
        <v>86</v>
      </c>
      <c r="J12" s="116">
        <v>44.102564102564102</v>
      </c>
    </row>
    <row r="13" spans="1:15" s="110" customFormat="1" ht="24.95" customHeight="1" x14ac:dyDescent="0.2">
      <c r="A13" s="193" t="s">
        <v>134</v>
      </c>
      <c r="B13" s="199" t="s">
        <v>214</v>
      </c>
      <c r="C13" s="113">
        <v>1.2238708978663491</v>
      </c>
      <c r="D13" s="115">
        <v>226</v>
      </c>
      <c r="E13" s="114">
        <v>116</v>
      </c>
      <c r="F13" s="114">
        <v>137</v>
      </c>
      <c r="G13" s="114">
        <v>121</v>
      </c>
      <c r="H13" s="140">
        <v>201</v>
      </c>
      <c r="I13" s="115">
        <v>25</v>
      </c>
      <c r="J13" s="116">
        <v>12.437810945273633</v>
      </c>
    </row>
    <row r="14" spans="1:15" s="287" customFormat="1" ht="24.95" customHeight="1" x14ac:dyDescent="0.2">
      <c r="A14" s="193" t="s">
        <v>215</v>
      </c>
      <c r="B14" s="199" t="s">
        <v>137</v>
      </c>
      <c r="C14" s="113">
        <v>13.684609552691432</v>
      </c>
      <c r="D14" s="115">
        <v>2527</v>
      </c>
      <c r="E14" s="114">
        <v>1290</v>
      </c>
      <c r="F14" s="114">
        <v>1858</v>
      </c>
      <c r="G14" s="114">
        <v>1212</v>
      </c>
      <c r="H14" s="140">
        <v>2198</v>
      </c>
      <c r="I14" s="115">
        <v>329</v>
      </c>
      <c r="J14" s="116">
        <v>14.968152866242038</v>
      </c>
      <c r="K14" s="110"/>
      <c r="L14" s="110"/>
      <c r="M14" s="110"/>
      <c r="N14" s="110"/>
      <c r="O14" s="110"/>
    </row>
    <row r="15" spans="1:15" s="110" customFormat="1" ht="24.95" customHeight="1" x14ac:dyDescent="0.2">
      <c r="A15" s="193" t="s">
        <v>216</v>
      </c>
      <c r="B15" s="199" t="s">
        <v>217</v>
      </c>
      <c r="C15" s="113">
        <v>4.0019495288638582</v>
      </c>
      <c r="D15" s="115">
        <v>739</v>
      </c>
      <c r="E15" s="114">
        <v>386</v>
      </c>
      <c r="F15" s="114">
        <v>653</v>
      </c>
      <c r="G15" s="114">
        <v>391</v>
      </c>
      <c r="H15" s="140">
        <v>503</v>
      </c>
      <c r="I15" s="115">
        <v>236</v>
      </c>
      <c r="J15" s="116">
        <v>46.918489065606359</v>
      </c>
    </row>
    <row r="16" spans="1:15" s="287" customFormat="1" ht="24.95" customHeight="1" x14ac:dyDescent="0.2">
      <c r="A16" s="193" t="s">
        <v>218</v>
      </c>
      <c r="B16" s="199" t="s">
        <v>141</v>
      </c>
      <c r="C16" s="113">
        <v>8.3883894725441355</v>
      </c>
      <c r="D16" s="115">
        <v>1549</v>
      </c>
      <c r="E16" s="114">
        <v>744</v>
      </c>
      <c r="F16" s="114">
        <v>958</v>
      </c>
      <c r="G16" s="114">
        <v>658</v>
      </c>
      <c r="H16" s="140">
        <v>1474</v>
      </c>
      <c r="I16" s="115">
        <v>75</v>
      </c>
      <c r="J16" s="116">
        <v>5.0881953867028491</v>
      </c>
      <c r="K16" s="110"/>
      <c r="L16" s="110"/>
      <c r="M16" s="110"/>
      <c r="N16" s="110"/>
      <c r="O16" s="110"/>
    </row>
    <row r="17" spans="1:15" s="110" customFormat="1" ht="24.95" customHeight="1" x14ac:dyDescent="0.2">
      <c r="A17" s="193" t="s">
        <v>142</v>
      </c>
      <c r="B17" s="199" t="s">
        <v>220</v>
      </c>
      <c r="C17" s="113">
        <v>1.2942705512834398</v>
      </c>
      <c r="D17" s="115">
        <v>239</v>
      </c>
      <c r="E17" s="114">
        <v>160</v>
      </c>
      <c r="F17" s="114">
        <v>247</v>
      </c>
      <c r="G17" s="114">
        <v>163</v>
      </c>
      <c r="H17" s="140">
        <v>221</v>
      </c>
      <c r="I17" s="115">
        <v>18</v>
      </c>
      <c r="J17" s="116">
        <v>8.1447963800904972</v>
      </c>
    </row>
    <row r="18" spans="1:15" s="287" customFormat="1" ht="24.95" customHeight="1" x14ac:dyDescent="0.2">
      <c r="A18" s="201" t="s">
        <v>144</v>
      </c>
      <c r="B18" s="202" t="s">
        <v>145</v>
      </c>
      <c r="C18" s="113">
        <v>7.8468536770280517</v>
      </c>
      <c r="D18" s="115">
        <v>1449</v>
      </c>
      <c r="E18" s="114">
        <v>1417</v>
      </c>
      <c r="F18" s="114">
        <v>1272</v>
      </c>
      <c r="G18" s="114">
        <v>1079</v>
      </c>
      <c r="H18" s="140">
        <v>1613</v>
      </c>
      <c r="I18" s="115">
        <v>-164</v>
      </c>
      <c r="J18" s="116">
        <v>-10.167389956602603</v>
      </c>
      <c r="K18" s="110"/>
      <c r="L18" s="110"/>
      <c r="M18" s="110"/>
      <c r="N18" s="110"/>
      <c r="O18" s="110"/>
    </row>
    <row r="19" spans="1:15" s="110" customFormat="1" ht="24.95" customHeight="1" x14ac:dyDescent="0.2">
      <c r="A19" s="193" t="s">
        <v>146</v>
      </c>
      <c r="B19" s="199" t="s">
        <v>147</v>
      </c>
      <c r="C19" s="113">
        <v>17.529513700855627</v>
      </c>
      <c r="D19" s="115">
        <v>3237</v>
      </c>
      <c r="E19" s="114">
        <v>2655</v>
      </c>
      <c r="F19" s="114">
        <v>3113</v>
      </c>
      <c r="G19" s="114">
        <v>2282</v>
      </c>
      <c r="H19" s="140">
        <v>2850</v>
      </c>
      <c r="I19" s="115">
        <v>387</v>
      </c>
      <c r="J19" s="116">
        <v>13.578947368421053</v>
      </c>
    </row>
    <row r="20" spans="1:15" s="287" customFormat="1" ht="24.95" customHeight="1" x14ac:dyDescent="0.2">
      <c r="A20" s="193" t="s">
        <v>148</v>
      </c>
      <c r="B20" s="199" t="s">
        <v>149</v>
      </c>
      <c r="C20" s="113">
        <v>14.70269684826167</v>
      </c>
      <c r="D20" s="115">
        <v>2715</v>
      </c>
      <c r="E20" s="114">
        <v>2600</v>
      </c>
      <c r="F20" s="114">
        <v>2580</v>
      </c>
      <c r="G20" s="114">
        <v>2124</v>
      </c>
      <c r="H20" s="140">
        <v>2482</v>
      </c>
      <c r="I20" s="115">
        <v>233</v>
      </c>
      <c r="J20" s="116">
        <v>9.3875906526994353</v>
      </c>
      <c r="K20" s="110"/>
      <c r="L20" s="110"/>
      <c r="M20" s="110"/>
      <c r="N20" s="110"/>
      <c r="O20" s="110"/>
    </row>
    <row r="21" spans="1:15" s="110" customFormat="1" ht="24.95" customHeight="1" x14ac:dyDescent="0.2">
      <c r="A21" s="201" t="s">
        <v>150</v>
      </c>
      <c r="B21" s="202" t="s">
        <v>151</v>
      </c>
      <c r="C21" s="113">
        <v>8.5291887793783161</v>
      </c>
      <c r="D21" s="115">
        <v>1575</v>
      </c>
      <c r="E21" s="114">
        <v>1391</v>
      </c>
      <c r="F21" s="114">
        <v>1878</v>
      </c>
      <c r="G21" s="114">
        <v>1387</v>
      </c>
      <c r="H21" s="140">
        <v>1408</v>
      </c>
      <c r="I21" s="115">
        <v>167</v>
      </c>
      <c r="J21" s="116">
        <v>11.860795454545455</v>
      </c>
    </row>
    <row r="22" spans="1:15" s="110" customFormat="1" ht="24.95" customHeight="1" x14ac:dyDescent="0.2">
      <c r="A22" s="201" t="s">
        <v>152</v>
      </c>
      <c r="B22" s="199" t="s">
        <v>153</v>
      </c>
      <c r="C22" s="113">
        <v>2.1715585400194954</v>
      </c>
      <c r="D22" s="115">
        <v>401</v>
      </c>
      <c r="E22" s="114">
        <v>281</v>
      </c>
      <c r="F22" s="114">
        <v>342</v>
      </c>
      <c r="G22" s="114">
        <v>312</v>
      </c>
      <c r="H22" s="140">
        <v>390</v>
      </c>
      <c r="I22" s="115">
        <v>11</v>
      </c>
      <c r="J22" s="116">
        <v>2.8205128205128207</v>
      </c>
    </row>
    <row r="23" spans="1:15" s="110" customFormat="1" ht="24.95" customHeight="1" x14ac:dyDescent="0.2">
      <c r="A23" s="193" t="s">
        <v>154</v>
      </c>
      <c r="B23" s="199" t="s">
        <v>155</v>
      </c>
      <c r="C23" s="113">
        <v>1.7112531138308242</v>
      </c>
      <c r="D23" s="115">
        <v>316</v>
      </c>
      <c r="E23" s="114">
        <v>218</v>
      </c>
      <c r="F23" s="114">
        <v>241</v>
      </c>
      <c r="G23" s="114">
        <v>190</v>
      </c>
      <c r="H23" s="140">
        <v>276</v>
      </c>
      <c r="I23" s="115">
        <v>40</v>
      </c>
      <c r="J23" s="116">
        <v>14.492753623188406</v>
      </c>
    </row>
    <row r="24" spans="1:15" s="110" customFormat="1" ht="24.95" customHeight="1" x14ac:dyDescent="0.2">
      <c r="A24" s="193" t="s">
        <v>156</v>
      </c>
      <c r="B24" s="199" t="s">
        <v>221</v>
      </c>
      <c r="C24" s="113">
        <v>5.6319722733672695</v>
      </c>
      <c r="D24" s="115">
        <v>1040</v>
      </c>
      <c r="E24" s="114">
        <v>706</v>
      </c>
      <c r="F24" s="114">
        <v>962</v>
      </c>
      <c r="G24" s="114">
        <v>785</v>
      </c>
      <c r="H24" s="140">
        <v>933</v>
      </c>
      <c r="I24" s="115">
        <v>107</v>
      </c>
      <c r="J24" s="116">
        <v>11.468381564844588</v>
      </c>
    </row>
    <row r="25" spans="1:15" s="110" customFormat="1" ht="24.95" customHeight="1" x14ac:dyDescent="0.2">
      <c r="A25" s="193" t="s">
        <v>222</v>
      </c>
      <c r="B25" s="204" t="s">
        <v>159</v>
      </c>
      <c r="C25" s="113">
        <v>7.0074731939781216</v>
      </c>
      <c r="D25" s="115">
        <v>1294</v>
      </c>
      <c r="E25" s="114">
        <v>1507</v>
      </c>
      <c r="F25" s="114">
        <v>1244</v>
      </c>
      <c r="G25" s="114">
        <v>1029</v>
      </c>
      <c r="H25" s="140">
        <v>1328</v>
      </c>
      <c r="I25" s="115">
        <v>-34</v>
      </c>
      <c r="J25" s="116">
        <v>-2.5602409638554215</v>
      </c>
    </row>
    <row r="26" spans="1:15" s="110" customFormat="1" ht="24.95" customHeight="1" x14ac:dyDescent="0.2">
      <c r="A26" s="201">
        <v>782.78300000000002</v>
      </c>
      <c r="B26" s="203" t="s">
        <v>160</v>
      </c>
      <c r="C26" s="113">
        <v>3.3791833640203617</v>
      </c>
      <c r="D26" s="115">
        <v>624</v>
      </c>
      <c r="E26" s="114">
        <v>714</v>
      </c>
      <c r="F26" s="114">
        <v>623</v>
      </c>
      <c r="G26" s="114">
        <v>657</v>
      </c>
      <c r="H26" s="140">
        <v>656</v>
      </c>
      <c r="I26" s="115">
        <v>-32</v>
      </c>
      <c r="J26" s="116">
        <v>-4.8780487804878048</v>
      </c>
    </row>
    <row r="27" spans="1:15" s="110" customFormat="1" ht="24.95" customHeight="1" x14ac:dyDescent="0.2">
      <c r="A27" s="193" t="s">
        <v>161</v>
      </c>
      <c r="B27" s="199" t="s">
        <v>162</v>
      </c>
      <c r="C27" s="113">
        <v>1.7654066933824326</v>
      </c>
      <c r="D27" s="115">
        <v>326</v>
      </c>
      <c r="E27" s="114">
        <v>244</v>
      </c>
      <c r="F27" s="114">
        <v>350</v>
      </c>
      <c r="G27" s="114">
        <v>249</v>
      </c>
      <c r="H27" s="140">
        <v>334</v>
      </c>
      <c r="I27" s="115">
        <v>-8</v>
      </c>
      <c r="J27" s="116">
        <v>-2.3952095808383231</v>
      </c>
    </row>
    <row r="28" spans="1:15" s="110" customFormat="1" ht="24.95" customHeight="1" x14ac:dyDescent="0.2">
      <c r="A28" s="193" t="s">
        <v>163</v>
      </c>
      <c r="B28" s="199" t="s">
        <v>164</v>
      </c>
      <c r="C28" s="113">
        <v>2.2906964150330338</v>
      </c>
      <c r="D28" s="115">
        <v>423</v>
      </c>
      <c r="E28" s="114">
        <v>261</v>
      </c>
      <c r="F28" s="114">
        <v>965</v>
      </c>
      <c r="G28" s="114">
        <v>230</v>
      </c>
      <c r="H28" s="140">
        <v>481</v>
      </c>
      <c r="I28" s="115">
        <v>-58</v>
      </c>
      <c r="J28" s="116">
        <v>-12.058212058212058</v>
      </c>
    </row>
    <row r="29" spans="1:15" s="110" customFormat="1" ht="24.95" customHeight="1" x14ac:dyDescent="0.2">
      <c r="A29" s="193">
        <v>86</v>
      </c>
      <c r="B29" s="199" t="s">
        <v>165</v>
      </c>
      <c r="C29" s="113">
        <v>4.7330228528105707</v>
      </c>
      <c r="D29" s="115">
        <v>874</v>
      </c>
      <c r="E29" s="114">
        <v>737</v>
      </c>
      <c r="F29" s="114">
        <v>870</v>
      </c>
      <c r="G29" s="114">
        <v>597</v>
      </c>
      <c r="H29" s="140">
        <v>730</v>
      </c>
      <c r="I29" s="115">
        <v>144</v>
      </c>
      <c r="J29" s="116">
        <v>19.726027397260275</v>
      </c>
    </row>
    <row r="30" spans="1:15" s="110" customFormat="1" ht="24.95" customHeight="1" x14ac:dyDescent="0.2">
      <c r="A30" s="193">
        <v>87.88</v>
      </c>
      <c r="B30" s="204" t="s">
        <v>166</v>
      </c>
      <c r="C30" s="113">
        <v>3.7799198527022635</v>
      </c>
      <c r="D30" s="115">
        <v>698</v>
      </c>
      <c r="E30" s="114">
        <v>621</v>
      </c>
      <c r="F30" s="114">
        <v>1075</v>
      </c>
      <c r="G30" s="114">
        <v>562</v>
      </c>
      <c r="H30" s="140">
        <v>721</v>
      </c>
      <c r="I30" s="115">
        <v>-23</v>
      </c>
      <c r="J30" s="116">
        <v>-3.19001386962552</v>
      </c>
    </row>
    <row r="31" spans="1:15" s="110" customFormat="1" ht="24.95" customHeight="1" x14ac:dyDescent="0.2">
      <c r="A31" s="193" t="s">
        <v>167</v>
      </c>
      <c r="B31" s="199" t="s">
        <v>168</v>
      </c>
      <c r="C31" s="113">
        <v>2.4910646593739845</v>
      </c>
      <c r="D31" s="115">
        <v>460</v>
      </c>
      <c r="E31" s="114">
        <v>426</v>
      </c>
      <c r="F31" s="114">
        <v>539</v>
      </c>
      <c r="G31" s="114">
        <v>424</v>
      </c>
      <c r="H31" s="140">
        <v>455</v>
      </c>
      <c r="I31" s="115">
        <v>5</v>
      </c>
      <c r="J31" s="116">
        <v>1.098901098901099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1.5217155854001949</v>
      </c>
      <c r="D34" s="115">
        <v>281</v>
      </c>
      <c r="E34" s="114">
        <v>483</v>
      </c>
      <c r="F34" s="114">
        <v>460</v>
      </c>
      <c r="G34" s="114">
        <v>306</v>
      </c>
      <c r="H34" s="140">
        <v>195</v>
      </c>
      <c r="I34" s="115">
        <v>86</v>
      </c>
      <c r="J34" s="116">
        <v>44.102564102564102</v>
      </c>
    </row>
    <row r="35" spans="1:10" s="110" customFormat="1" ht="24.95" customHeight="1" x14ac:dyDescent="0.2">
      <c r="A35" s="292" t="s">
        <v>171</v>
      </c>
      <c r="B35" s="293" t="s">
        <v>172</v>
      </c>
      <c r="C35" s="113">
        <v>22.755334127585833</v>
      </c>
      <c r="D35" s="115">
        <v>4202</v>
      </c>
      <c r="E35" s="114">
        <v>2823</v>
      </c>
      <c r="F35" s="114">
        <v>3267</v>
      </c>
      <c r="G35" s="114">
        <v>2412</v>
      </c>
      <c r="H35" s="140">
        <v>4012</v>
      </c>
      <c r="I35" s="115">
        <v>190</v>
      </c>
      <c r="J35" s="116">
        <v>4.7357926221335989</v>
      </c>
    </row>
    <row r="36" spans="1:10" s="110" customFormat="1" ht="24.95" customHeight="1" x14ac:dyDescent="0.2">
      <c r="A36" s="294" t="s">
        <v>173</v>
      </c>
      <c r="B36" s="295" t="s">
        <v>174</v>
      </c>
      <c r="C36" s="125">
        <v>75.722950287013973</v>
      </c>
      <c r="D36" s="143">
        <v>13983</v>
      </c>
      <c r="E36" s="144">
        <v>12361</v>
      </c>
      <c r="F36" s="144">
        <v>14782</v>
      </c>
      <c r="G36" s="144">
        <v>10828</v>
      </c>
      <c r="H36" s="145">
        <v>13044</v>
      </c>
      <c r="I36" s="143">
        <v>939</v>
      </c>
      <c r="J36" s="146">
        <v>7.1987120515179397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18466</v>
      </c>
      <c r="F11" s="264">
        <v>15667</v>
      </c>
      <c r="G11" s="264">
        <v>18509</v>
      </c>
      <c r="H11" s="264">
        <v>13546</v>
      </c>
      <c r="I11" s="265">
        <v>17251</v>
      </c>
      <c r="J11" s="263">
        <v>1215</v>
      </c>
      <c r="K11" s="266">
        <v>7.0430699669584369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21.027834939889527</v>
      </c>
      <c r="E13" s="115">
        <v>3883</v>
      </c>
      <c r="F13" s="114">
        <v>4164</v>
      </c>
      <c r="G13" s="114">
        <v>4473</v>
      </c>
      <c r="H13" s="114">
        <v>3371</v>
      </c>
      <c r="I13" s="140">
        <v>3872</v>
      </c>
      <c r="J13" s="115">
        <v>11</v>
      </c>
      <c r="K13" s="116">
        <v>0.28409090909090912</v>
      </c>
    </row>
    <row r="14" spans="1:17" ht="15.95" customHeight="1" x14ac:dyDescent="0.2">
      <c r="A14" s="306" t="s">
        <v>230</v>
      </c>
      <c r="B14" s="307"/>
      <c r="C14" s="308"/>
      <c r="D14" s="113">
        <v>61.231452399003572</v>
      </c>
      <c r="E14" s="115">
        <v>11307</v>
      </c>
      <c r="F14" s="114">
        <v>9184</v>
      </c>
      <c r="G14" s="114">
        <v>11055</v>
      </c>
      <c r="H14" s="114">
        <v>7969</v>
      </c>
      <c r="I14" s="140">
        <v>10049</v>
      </c>
      <c r="J14" s="115">
        <v>1258</v>
      </c>
      <c r="K14" s="116">
        <v>12.518658572992338</v>
      </c>
    </row>
    <row r="15" spans="1:17" ht="15.95" customHeight="1" x14ac:dyDescent="0.2">
      <c r="A15" s="306" t="s">
        <v>231</v>
      </c>
      <c r="B15" s="307"/>
      <c r="C15" s="308"/>
      <c r="D15" s="113">
        <v>9.3848153362937285</v>
      </c>
      <c r="E15" s="115">
        <v>1733</v>
      </c>
      <c r="F15" s="114">
        <v>1261</v>
      </c>
      <c r="G15" s="114">
        <v>1431</v>
      </c>
      <c r="H15" s="114">
        <v>1119</v>
      </c>
      <c r="I15" s="140">
        <v>1686</v>
      </c>
      <c r="J15" s="115">
        <v>47</v>
      </c>
      <c r="K15" s="116">
        <v>2.7876631079478056</v>
      </c>
    </row>
    <row r="16" spans="1:17" ht="15.95" customHeight="1" x14ac:dyDescent="0.2">
      <c r="A16" s="306" t="s">
        <v>232</v>
      </c>
      <c r="B16" s="307"/>
      <c r="C16" s="308"/>
      <c r="D16" s="113">
        <v>8.2096826600238284</v>
      </c>
      <c r="E16" s="115">
        <v>1516</v>
      </c>
      <c r="F16" s="114">
        <v>1045</v>
      </c>
      <c r="G16" s="114">
        <v>1477</v>
      </c>
      <c r="H16" s="114">
        <v>1074</v>
      </c>
      <c r="I16" s="140">
        <v>1608</v>
      </c>
      <c r="J16" s="115">
        <v>-92</v>
      </c>
      <c r="K16" s="116">
        <v>-5.721393034825871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1.3375934149247266</v>
      </c>
      <c r="E18" s="115">
        <v>247</v>
      </c>
      <c r="F18" s="114">
        <v>376</v>
      </c>
      <c r="G18" s="114">
        <v>425</v>
      </c>
      <c r="H18" s="114">
        <v>288</v>
      </c>
      <c r="I18" s="140">
        <v>162</v>
      </c>
      <c r="J18" s="115">
        <v>85</v>
      </c>
      <c r="K18" s="116">
        <v>52.469135802469133</v>
      </c>
    </row>
    <row r="19" spans="1:11" ht="14.1" customHeight="1" x14ac:dyDescent="0.2">
      <c r="A19" s="306" t="s">
        <v>235</v>
      </c>
      <c r="B19" s="307" t="s">
        <v>236</v>
      </c>
      <c r="C19" s="308"/>
      <c r="D19" s="113">
        <v>0.87187263078089461</v>
      </c>
      <c r="E19" s="115">
        <v>161</v>
      </c>
      <c r="F19" s="114">
        <v>301</v>
      </c>
      <c r="G19" s="114">
        <v>344</v>
      </c>
      <c r="H19" s="114">
        <v>211</v>
      </c>
      <c r="I19" s="140">
        <v>106</v>
      </c>
      <c r="J19" s="115">
        <v>55</v>
      </c>
      <c r="K19" s="116">
        <v>51.886792452830186</v>
      </c>
    </row>
    <row r="20" spans="1:11" ht="14.1" customHeight="1" x14ac:dyDescent="0.2">
      <c r="A20" s="306">
        <v>12</v>
      </c>
      <c r="B20" s="307" t="s">
        <v>237</v>
      </c>
      <c r="C20" s="308"/>
      <c r="D20" s="113">
        <v>1.4134084262969782</v>
      </c>
      <c r="E20" s="115">
        <v>261</v>
      </c>
      <c r="F20" s="114">
        <v>517</v>
      </c>
      <c r="G20" s="114">
        <v>290</v>
      </c>
      <c r="H20" s="114">
        <v>161</v>
      </c>
      <c r="I20" s="140">
        <v>261</v>
      </c>
      <c r="J20" s="115">
        <v>0</v>
      </c>
      <c r="K20" s="116">
        <v>0</v>
      </c>
    </row>
    <row r="21" spans="1:11" ht="14.1" customHeight="1" x14ac:dyDescent="0.2">
      <c r="A21" s="306">
        <v>21</v>
      </c>
      <c r="B21" s="307" t="s">
        <v>238</v>
      </c>
      <c r="C21" s="308"/>
      <c r="D21" s="113">
        <v>0.23286039207191594</v>
      </c>
      <c r="E21" s="115">
        <v>43</v>
      </c>
      <c r="F21" s="114">
        <v>41</v>
      </c>
      <c r="G21" s="114">
        <v>39</v>
      </c>
      <c r="H21" s="114">
        <v>21</v>
      </c>
      <c r="I21" s="140">
        <v>46</v>
      </c>
      <c r="J21" s="115">
        <v>-3</v>
      </c>
      <c r="K21" s="116">
        <v>-6.5217391304347823</v>
      </c>
    </row>
    <row r="22" spans="1:11" ht="14.1" customHeight="1" x14ac:dyDescent="0.2">
      <c r="A22" s="306">
        <v>22</v>
      </c>
      <c r="B22" s="307" t="s">
        <v>239</v>
      </c>
      <c r="C22" s="308"/>
      <c r="D22" s="113">
        <v>1.0559948012563631</v>
      </c>
      <c r="E22" s="115">
        <v>195</v>
      </c>
      <c r="F22" s="114">
        <v>163</v>
      </c>
      <c r="G22" s="114">
        <v>297</v>
      </c>
      <c r="H22" s="114">
        <v>208</v>
      </c>
      <c r="I22" s="140">
        <v>237</v>
      </c>
      <c r="J22" s="115">
        <v>-42</v>
      </c>
      <c r="K22" s="116">
        <v>-17.721518987341771</v>
      </c>
    </row>
    <row r="23" spans="1:11" ht="14.1" customHeight="1" x14ac:dyDescent="0.2">
      <c r="A23" s="306">
        <v>23</v>
      </c>
      <c r="B23" s="307" t="s">
        <v>240</v>
      </c>
      <c r="C23" s="308"/>
      <c r="D23" s="113">
        <v>0.47113614209899274</v>
      </c>
      <c r="E23" s="115">
        <v>87</v>
      </c>
      <c r="F23" s="114">
        <v>59</v>
      </c>
      <c r="G23" s="114">
        <v>137</v>
      </c>
      <c r="H23" s="114">
        <v>71</v>
      </c>
      <c r="I23" s="140">
        <v>95</v>
      </c>
      <c r="J23" s="115">
        <v>-8</v>
      </c>
      <c r="K23" s="116">
        <v>-8.4210526315789469</v>
      </c>
    </row>
    <row r="24" spans="1:11" ht="14.1" customHeight="1" x14ac:dyDescent="0.2">
      <c r="A24" s="306">
        <v>24</v>
      </c>
      <c r="B24" s="307" t="s">
        <v>241</v>
      </c>
      <c r="C24" s="308"/>
      <c r="D24" s="113">
        <v>1.5650384490414817</v>
      </c>
      <c r="E24" s="115">
        <v>289</v>
      </c>
      <c r="F24" s="114">
        <v>244</v>
      </c>
      <c r="G24" s="114">
        <v>244</v>
      </c>
      <c r="H24" s="114">
        <v>194</v>
      </c>
      <c r="I24" s="140">
        <v>322</v>
      </c>
      <c r="J24" s="115">
        <v>-33</v>
      </c>
      <c r="K24" s="116">
        <v>-10.248447204968944</v>
      </c>
    </row>
    <row r="25" spans="1:11" ht="14.1" customHeight="1" x14ac:dyDescent="0.2">
      <c r="A25" s="306">
        <v>25</v>
      </c>
      <c r="B25" s="307" t="s">
        <v>242</v>
      </c>
      <c r="C25" s="308"/>
      <c r="D25" s="113">
        <v>6.6283981371168634</v>
      </c>
      <c r="E25" s="115">
        <v>1224</v>
      </c>
      <c r="F25" s="114">
        <v>482</v>
      </c>
      <c r="G25" s="114">
        <v>628</v>
      </c>
      <c r="H25" s="114">
        <v>486</v>
      </c>
      <c r="I25" s="140">
        <v>792</v>
      </c>
      <c r="J25" s="115">
        <v>432</v>
      </c>
      <c r="K25" s="116">
        <v>54.545454545454547</v>
      </c>
    </row>
    <row r="26" spans="1:11" ht="14.1" customHeight="1" x14ac:dyDescent="0.2">
      <c r="A26" s="306">
        <v>26</v>
      </c>
      <c r="B26" s="307" t="s">
        <v>243</v>
      </c>
      <c r="C26" s="308"/>
      <c r="D26" s="113">
        <v>2.5289721650601105</v>
      </c>
      <c r="E26" s="115">
        <v>467</v>
      </c>
      <c r="F26" s="114">
        <v>318</v>
      </c>
      <c r="G26" s="114">
        <v>370</v>
      </c>
      <c r="H26" s="114">
        <v>250</v>
      </c>
      <c r="I26" s="140">
        <v>416</v>
      </c>
      <c r="J26" s="115">
        <v>51</v>
      </c>
      <c r="K26" s="116">
        <v>12.259615384615385</v>
      </c>
    </row>
    <row r="27" spans="1:11" ht="14.1" customHeight="1" x14ac:dyDescent="0.2">
      <c r="A27" s="306">
        <v>27</v>
      </c>
      <c r="B27" s="307" t="s">
        <v>244</v>
      </c>
      <c r="C27" s="308"/>
      <c r="D27" s="113">
        <v>1.819560272934041</v>
      </c>
      <c r="E27" s="115">
        <v>336</v>
      </c>
      <c r="F27" s="114">
        <v>204</v>
      </c>
      <c r="G27" s="114">
        <v>257</v>
      </c>
      <c r="H27" s="114">
        <v>201</v>
      </c>
      <c r="I27" s="140">
        <v>360</v>
      </c>
      <c r="J27" s="115">
        <v>-24</v>
      </c>
      <c r="K27" s="116">
        <v>-6.666666666666667</v>
      </c>
    </row>
    <row r="28" spans="1:11" ht="14.1" customHeight="1" x14ac:dyDescent="0.2">
      <c r="A28" s="306">
        <v>28</v>
      </c>
      <c r="B28" s="307" t="s">
        <v>245</v>
      </c>
      <c r="C28" s="308"/>
      <c r="D28" s="113">
        <v>0.21661431820643345</v>
      </c>
      <c r="E28" s="115">
        <v>40</v>
      </c>
      <c r="F28" s="114">
        <v>35</v>
      </c>
      <c r="G28" s="114">
        <v>45</v>
      </c>
      <c r="H28" s="114">
        <v>23</v>
      </c>
      <c r="I28" s="140">
        <v>76</v>
      </c>
      <c r="J28" s="115">
        <v>-36</v>
      </c>
      <c r="K28" s="116">
        <v>-47.368421052631582</v>
      </c>
    </row>
    <row r="29" spans="1:11" ht="14.1" customHeight="1" x14ac:dyDescent="0.2">
      <c r="A29" s="306">
        <v>29</v>
      </c>
      <c r="B29" s="307" t="s">
        <v>246</v>
      </c>
      <c r="C29" s="308"/>
      <c r="D29" s="113">
        <v>4.955052528972165</v>
      </c>
      <c r="E29" s="115">
        <v>915</v>
      </c>
      <c r="F29" s="114">
        <v>681</v>
      </c>
      <c r="G29" s="114">
        <v>887</v>
      </c>
      <c r="H29" s="114">
        <v>684</v>
      </c>
      <c r="I29" s="140">
        <v>823</v>
      </c>
      <c r="J29" s="115">
        <v>92</v>
      </c>
      <c r="K29" s="116">
        <v>11.178614823815311</v>
      </c>
    </row>
    <row r="30" spans="1:11" ht="14.1" customHeight="1" x14ac:dyDescent="0.2">
      <c r="A30" s="306" t="s">
        <v>247</v>
      </c>
      <c r="B30" s="307" t="s">
        <v>248</v>
      </c>
      <c r="C30" s="308"/>
      <c r="D30" s="113">
        <v>1.4296545001624608</v>
      </c>
      <c r="E30" s="115">
        <v>264</v>
      </c>
      <c r="F30" s="114">
        <v>197</v>
      </c>
      <c r="G30" s="114">
        <v>243</v>
      </c>
      <c r="H30" s="114">
        <v>167</v>
      </c>
      <c r="I30" s="140">
        <v>219</v>
      </c>
      <c r="J30" s="115">
        <v>45</v>
      </c>
      <c r="K30" s="116">
        <v>20.547945205479451</v>
      </c>
    </row>
    <row r="31" spans="1:11" ht="14.1" customHeight="1" x14ac:dyDescent="0.2">
      <c r="A31" s="306" t="s">
        <v>249</v>
      </c>
      <c r="B31" s="307" t="s">
        <v>250</v>
      </c>
      <c r="C31" s="308"/>
      <c r="D31" s="113">
        <v>3.4441676594822916</v>
      </c>
      <c r="E31" s="115">
        <v>636</v>
      </c>
      <c r="F31" s="114">
        <v>475</v>
      </c>
      <c r="G31" s="114">
        <v>630</v>
      </c>
      <c r="H31" s="114">
        <v>507</v>
      </c>
      <c r="I31" s="140">
        <v>591</v>
      </c>
      <c r="J31" s="115">
        <v>45</v>
      </c>
      <c r="K31" s="116">
        <v>7.6142131979695433</v>
      </c>
    </row>
    <row r="32" spans="1:11" ht="14.1" customHeight="1" x14ac:dyDescent="0.2">
      <c r="A32" s="306">
        <v>31</v>
      </c>
      <c r="B32" s="307" t="s">
        <v>251</v>
      </c>
      <c r="C32" s="308"/>
      <c r="D32" s="113">
        <v>0.39532113072674102</v>
      </c>
      <c r="E32" s="115">
        <v>73</v>
      </c>
      <c r="F32" s="114">
        <v>41</v>
      </c>
      <c r="G32" s="114">
        <v>62</v>
      </c>
      <c r="H32" s="114">
        <v>50</v>
      </c>
      <c r="I32" s="140">
        <v>48</v>
      </c>
      <c r="J32" s="115">
        <v>25</v>
      </c>
      <c r="K32" s="116">
        <v>52.083333333333336</v>
      </c>
    </row>
    <row r="33" spans="1:11" ht="14.1" customHeight="1" x14ac:dyDescent="0.2">
      <c r="A33" s="306">
        <v>32</v>
      </c>
      <c r="B33" s="307" t="s">
        <v>252</v>
      </c>
      <c r="C33" s="308"/>
      <c r="D33" s="113">
        <v>2.4152496480017329</v>
      </c>
      <c r="E33" s="115">
        <v>446</v>
      </c>
      <c r="F33" s="114">
        <v>497</v>
      </c>
      <c r="G33" s="114">
        <v>400</v>
      </c>
      <c r="H33" s="114">
        <v>420</v>
      </c>
      <c r="I33" s="140">
        <v>589</v>
      </c>
      <c r="J33" s="115">
        <v>-143</v>
      </c>
      <c r="K33" s="116">
        <v>-24.27843803056027</v>
      </c>
    </row>
    <row r="34" spans="1:11" ht="14.1" customHeight="1" x14ac:dyDescent="0.2">
      <c r="A34" s="306">
        <v>33</v>
      </c>
      <c r="B34" s="307" t="s">
        <v>253</v>
      </c>
      <c r="C34" s="308"/>
      <c r="D34" s="113">
        <v>1.9603595797682227</v>
      </c>
      <c r="E34" s="115">
        <v>362</v>
      </c>
      <c r="F34" s="114">
        <v>454</v>
      </c>
      <c r="G34" s="114">
        <v>363</v>
      </c>
      <c r="H34" s="114">
        <v>278</v>
      </c>
      <c r="I34" s="140">
        <v>446</v>
      </c>
      <c r="J34" s="115">
        <v>-84</v>
      </c>
      <c r="K34" s="116">
        <v>-18.834080717488789</v>
      </c>
    </row>
    <row r="35" spans="1:11" ht="14.1" customHeight="1" x14ac:dyDescent="0.2">
      <c r="A35" s="306">
        <v>34</v>
      </c>
      <c r="B35" s="307" t="s">
        <v>254</v>
      </c>
      <c r="C35" s="308"/>
      <c r="D35" s="113">
        <v>2.247373551391747</v>
      </c>
      <c r="E35" s="115">
        <v>415</v>
      </c>
      <c r="F35" s="114">
        <v>299</v>
      </c>
      <c r="G35" s="114">
        <v>337</v>
      </c>
      <c r="H35" s="114">
        <v>312</v>
      </c>
      <c r="I35" s="140">
        <v>353</v>
      </c>
      <c r="J35" s="115">
        <v>62</v>
      </c>
      <c r="K35" s="116">
        <v>17.563739376770538</v>
      </c>
    </row>
    <row r="36" spans="1:11" ht="14.1" customHeight="1" x14ac:dyDescent="0.2">
      <c r="A36" s="306">
        <v>41</v>
      </c>
      <c r="B36" s="307" t="s">
        <v>255</v>
      </c>
      <c r="C36" s="308"/>
      <c r="D36" s="113">
        <v>0.49279757391963608</v>
      </c>
      <c r="E36" s="115">
        <v>91</v>
      </c>
      <c r="F36" s="114">
        <v>69</v>
      </c>
      <c r="G36" s="114">
        <v>81</v>
      </c>
      <c r="H36" s="114">
        <v>74</v>
      </c>
      <c r="I36" s="140">
        <v>123</v>
      </c>
      <c r="J36" s="115">
        <v>-32</v>
      </c>
      <c r="K36" s="116">
        <v>-26.016260162601625</v>
      </c>
    </row>
    <row r="37" spans="1:11" ht="14.1" customHeight="1" x14ac:dyDescent="0.2">
      <c r="A37" s="306">
        <v>42</v>
      </c>
      <c r="B37" s="307" t="s">
        <v>256</v>
      </c>
      <c r="C37" s="308"/>
      <c r="D37" s="113">
        <v>9.2061085237734208E-2</v>
      </c>
      <c r="E37" s="115">
        <v>17</v>
      </c>
      <c r="F37" s="114">
        <v>13</v>
      </c>
      <c r="G37" s="114" t="s">
        <v>514</v>
      </c>
      <c r="H37" s="114">
        <v>13</v>
      </c>
      <c r="I37" s="140">
        <v>23</v>
      </c>
      <c r="J37" s="115">
        <v>-6</v>
      </c>
      <c r="K37" s="116">
        <v>-26.086956521739129</v>
      </c>
    </row>
    <row r="38" spans="1:11" ht="14.1" customHeight="1" x14ac:dyDescent="0.2">
      <c r="A38" s="306">
        <v>43</v>
      </c>
      <c r="B38" s="307" t="s">
        <v>257</v>
      </c>
      <c r="C38" s="308"/>
      <c r="D38" s="113">
        <v>1.7004223979205026</v>
      </c>
      <c r="E38" s="115">
        <v>314</v>
      </c>
      <c r="F38" s="114">
        <v>181</v>
      </c>
      <c r="G38" s="114">
        <v>242</v>
      </c>
      <c r="H38" s="114">
        <v>183</v>
      </c>
      <c r="I38" s="140">
        <v>297</v>
      </c>
      <c r="J38" s="115">
        <v>17</v>
      </c>
      <c r="K38" s="116">
        <v>5.7239057239057241</v>
      </c>
    </row>
    <row r="39" spans="1:11" ht="14.1" customHeight="1" x14ac:dyDescent="0.2">
      <c r="A39" s="306">
        <v>51</v>
      </c>
      <c r="B39" s="307" t="s">
        <v>258</v>
      </c>
      <c r="C39" s="308"/>
      <c r="D39" s="113">
        <v>11.388497779703238</v>
      </c>
      <c r="E39" s="115">
        <v>2103</v>
      </c>
      <c r="F39" s="114">
        <v>2022</v>
      </c>
      <c r="G39" s="114">
        <v>2238</v>
      </c>
      <c r="H39" s="114">
        <v>1723</v>
      </c>
      <c r="I39" s="140">
        <v>1989</v>
      </c>
      <c r="J39" s="115">
        <v>114</v>
      </c>
      <c r="K39" s="116">
        <v>5.7315233785822022</v>
      </c>
    </row>
    <row r="40" spans="1:11" ht="14.1" customHeight="1" x14ac:dyDescent="0.2">
      <c r="A40" s="306" t="s">
        <v>259</v>
      </c>
      <c r="B40" s="307" t="s">
        <v>260</v>
      </c>
      <c r="C40" s="308"/>
      <c r="D40" s="113">
        <v>7.2944871656016463</v>
      </c>
      <c r="E40" s="115">
        <v>1347</v>
      </c>
      <c r="F40" s="114">
        <v>1322</v>
      </c>
      <c r="G40" s="114">
        <v>1597</v>
      </c>
      <c r="H40" s="114">
        <v>1225</v>
      </c>
      <c r="I40" s="140">
        <v>1442</v>
      </c>
      <c r="J40" s="115">
        <v>-95</v>
      </c>
      <c r="K40" s="116">
        <v>-6.5880721220527043</v>
      </c>
    </row>
    <row r="41" spans="1:11" ht="14.1" customHeight="1" x14ac:dyDescent="0.2">
      <c r="A41" s="306"/>
      <c r="B41" s="307" t="s">
        <v>261</v>
      </c>
      <c r="C41" s="308"/>
      <c r="D41" s="113">
        <v>6.2493230802556052</v>
      </c>
      <c r="E41" s="115">
        <v>1154</v>
      </c>
      <c r="F41" s="114">
        <v>1100</v>
      </c>
      <c r="G41" s="114">
        <v>1304</v>
      </c>
      <c r="H41" s="114">
        <v>1039</v>
      </c>
      <c r="I41" s="140">
        <v>1235</v>
      </c>
      <c r="J41" s="115">
        <v>-81</v>
      </c>
      <c r="K41" s="116">
        <v>-6.5587044534412957</v>
      </c>
    </row>
    <row r="42" spans="1:11" ht="14.1" customHeight="1" x14ac:dyDescent="0.2">
      <c r="A42" s="306">
        <v>52</v>
      </c>
      <c r="B42" s="307" t="s">
        <v>262</v>
      </c>
      <c r="C42" s="308"/>
      <c r="D42" s="113">
        <v>7.7547925917903173</v>
      </c>
      <c r="E42" s="115">
        <v>1432</v>
      </c>
      <c r="F42" s="114">
        <v>1488</v>
      </c>
      <c r="G42" s="114">
        <v>1197</v>
      </c>
      <c r="H42" s="114">
        <v>1113</v>
      </c>
      <c r="I42" s="140">
        <v>1280</v>
      </c>
      <c r="J42" s="115">
        <v>152</v>
      </c>
      <c r="K42" s="116">
        <v>11.875</v>
      </c>
    </row>
    <row r="43" spans="1:11" ht="14.1" customHeight="1" x14ac:dyDescent="0.2">
      <c r="A43" s="306" t="s">
        <v>263</v>
      </c>
      <c r="B43" s="307" t="s">
        <v>264</v>
      </c>
      <c r="C43" s="308"/>
      <c r="D43" s="113">
        <v>6.7908588757716881</v>
      </c>
      <c r="E43" s="115">
        <v>1254</v>
      </c>
      <c r="F43" s="114">
        <v>1229</v>
      </c>
      <c r="G43" s="114">
        <v>1082</v>
      </c>
      <c r="H43" s="114">
        <v>994</v>
      </c>
      <c r="I43" s="140">
        <v>1148</v>
      </c>
      <c r="J43" s="115">
        <v>106</v>
      </c>
      <c r="K43" s="116">
        <v>9.2334494773519165</v>
      </c>
    </row>
    <row r="44" spans="1:11" ht="14.1" customHeight="1" x14ac:dyDescent="0.2">
      <c r="A44" s="306">
        <v>53</v>
      </c>
      <c r="B44" s="307" t="s">
        <v>265</v>
      </c>
      <c r="C44" s="308"/>
      <c r="D44" s="113">
        <v>1.5108848694898733</v>
      </c>
      <c r="E44" s="115">
        <v>279</v>
      </c>
      <c r="F44" s="114">
        <v>331</v>
      </c>
      <c r="G44" s="114">
        <v>296</v>
      </c>
      <c r="H44" s="114">
        <v>237</v>
      </c>
      <c r="I44" s="140">
        <v>278</v>
      </c>
      <c r="J44" s="115">
        <v>1</v>
      </c>
      <c r="K44" s="116">
        <v>0.35971223021582732</v>
      </c>
    </row>
    <row r="45" spans="1:11" ht="14.1" customHeight="1" x14ac:dyDescent="0.2">
      <c r="A45" s="306" t="s">
        <v>266</v>
      </c>
      <c r="B45" s="307" t="s">
        <v>267</v>
      </c>
      <c r="C45" s="308"/>
      <c r="D45" s="113">
        <v>1.4188237842521392</v>
      </c>
      <c r="E45" s="115">
        <v>262</v>
      </c>
      <c r="F45" s="114">
        <v>322</v>
      </c>
      <c r="G45" s="114">
        <v>283</v>
      </c>
      <c r="H45" s="114">
        <v>224</v>
      </c>
      <c r="I45" s="140">
        <v>272</v>
      </c>
      <c r="J45" s="115">
        <v>-10</v>
      </c>
      <c r="K45" s="116">
        <v>-3.6764705882352939</v>
      </c>
    </row>
    <row r="46" spans="1:11" ht="14.1" customHeight="1" x14ac:dyDescent="0.2">
      <c r="A46" s="306">
        <v>54</v>
      </c>
      <c r="B46" s="307" t="s">
        <v>268</v>
      </c>
      <c r="C46" s="308"/>
      <c r="D46" s="113">
        <v>4.5868081880212284</v>
      </c>
      <c r="E46" s="115">
        <v>847</v>
      </c>
      <c r="F46" s="114">
        <v>821</v>
      </c>
      <c r="G46" s="114">
        <v>783</v>
      </c>
      <c r="H46" s="114">
        <v>721</v>
      </c>
      <c r="I46" s="140">
        <v>789</v>
      </c>
      <c r="J46" s="115">
        <v>58</v>
      </c>
      <c r="K46" s="116">
        <v>7.3510773130544997</v>
      </c>
    </row>
    <row r="47" spans="1:11" ht="14.1" customHeight="1" x14ac:dyDescent="0.2">
      <c r="A47" s="306">
        <v>61</v>
      </c>
      <c r="B47" s="307" t="s">
        <v>269</v>
      </c>
      <c r="C47" s="308"/>
      <c r="D47" s="113">
        <v>2.8755550741904039</v>
      </c>
      <c r="E47" s="115">
        <v>531</v>
      </c>
      <c r="F47" s="114">
        <v>340</v>
      </c>
      <c r="G47" s="114">
        <v>470</v>
      </c>
      <c r="H47" s="114">
        <v>366</v>
      </c>
      <c r="I47" s="140">
        <v>513</v>
      </c>
      <c r="J47" s="115">
        <v>18</v>
      </c>
      <c r="K47" s="116">
        <v>3.5087719298245612</v>
      </c>
    </row>
    <row r="48" spans="1:11" ht="14.1" customHeight="1" x14ac:dyDescent="0.2">
      <c r="A48" s="306">
        <v>62</v>
      </c>
      <c r="B48" s="307" t="s">
        <v>270</v>
      </c>
      <c r="C48" s="308"/>
      <c r="D48" s="113">
        <v>8.6158345066608906</v>
      </c>
      <c r="E48" s="115">
        <v>1591</v>
      </c>
      <c r="F48" s="114">
        <v>1477</v>
      </c>
      <c r="G48" s="114">
        <v>1646</v>
      </c>
      <c r="H48" s="114">
        <v>1230</v>
      </c>
      <c r="I48" s="140">
        <v>1433</v>
      </c>
      <c r="J48" s="115">
        <v>158</v>
      </c>
      <c r="K48" s="116">
        <v>11.025819958129798</v>
      </c>
    </row>
    <row r="49" spans="1:11" ht="14.1" customHeight="1" x14ac:dyDescent="0.2">
      <c r="A49" s="306">
        <v>63</v>
      </c>
      <c r="B49" s="307" t="s">
        <v>271</v>
      </c>
      <c r="C49" s="308"/>
      <c r="D49" s="113">
        <v>5.4099425972056752</v>
      </c>
      <c r="E49" s="115">
        <v>999</v>
      </c>
      <c r="F49" s="114">
        <v>888</v>
      </c>
      <c r="G49" s="114">
        <v>1289</v>
      </c>
      <c r="H49" s="114">
        <v>856</v>
      </c>
      <c r="I49" s="140">
        <v>843</v>
      </c>
      <c r="J49" s="115">
        <v>156</v>
      </c>
      <c r="K49" s="116">
        <v>18.505338078291814</v>
      </c>
    </row>
    <row r="50" spans="1:11" ht="14.1" customHeight="1" x14ac:dyDescent="0.2">
      <c r="A50" s="306" t="s">
        <v>272</v>
      </c>
      <c r="B50" s="307" t="s">
        <v>273</v>
      </c>
      <c r="C50" s="308"/>
      <c r="D50" s="113">
        <v>1.353839488790209</v>
      </c>
      <c r="E50" s="115">
        <v>250</v>
      </c>
      <c r="F50" s="114">
        <v>173</v>
      </c>
      <c r="G50" s="114">
        <v>249</v>
      </c>
      <c r="H50" s="114">
        <v>160</v>
      </c>
      <c r="I50" s="140">
        <v>200</v>
      </c>
      <c r="J50" s="115">
        <v>50</v>
      </c>
      <c r="K50" s="116">
        <v>25</v>
      </c>
    </row>
    <row r="51" spans="1:11" ht="14.1" customHeight="1" x14ac:dyDescent="0.2">
      <c r="A51" s="306" t="s">
        <v>274</v>
      </c>
      <c r="B51" s="307" t="s">
        <v>275</v>
      </c>
      <c r="C51" s="308"/>
      <c r="D51" s="113">
        <v>3.5795516083613128</v>
      </c>
      <c r="E51" s="115">
        <v>661</v>
      </c>
      <c r="F51" s="114">
        <v>649</v>
      </c>
      <c r="G51" s="114">
        <v>973</v>
      </c>
      <c r="H51" s="114">
        <v>635</v>
      </c>
      <c r="I51" s="140">
        <v>566</v>
      </c>
      <c r="J51" s="115">
        <v>95</v>
      </c>
      <c r="K51" s="116">
        <v>16.784452296819786</v>
      </c>
    </row>
    <row r="52" spans="1:11" ht="14.1" customHeight="1" x14ac:dyDescent="0.2">
      <c r="A52" s="306">
        <v>71</v>
      </c>
      <c r="B52" s="307" t="s">
        <v>276</v>
      </c>
      <c r="C52" s="308"/>
      <c r="D52" s="113">
        <v>9.1952778078630999</v>
      </c>
      <c r="E52" s="115">
        <v>1698</v>
      </c>
      <c r="F52" s="114">
        <v>1202</v>
      </c>
      <c r="G52" s="114">
        <v>1402</v>
      </c>
      <c r="H52" s="114">
        <v>1143</v>
      </c>
      <c r="I52" s="140">
        <v>1659</v>
      </c>
      <c r="J52" s="115">
        <v>39</v>
      </c>
      <c r="K52" s="116">
        <v>2.3508137432188065</v>
      </c>
    </row>
    <row r="53" spans="1:11" ht="14.1" customHeight="1" x14ac:dyDescent="0.2">
      <c r="A53" s="306" t="s">
        <v>277</v>
      </c>
      <c r="B53" s="307" t="s">
        <v>278</v>
      </c>
      <c r="C53" s="308"/>
      <c r="D53" s="113">
        <v>2.9838622332936207</v>
      </c>
      <c r="E53" s="115">
        <v>551</v>
      </c>
      <c r="F53" s="114">
        <v>426</v>
      </c>
      <c r="G53" s="114">
        <v>452</v>
      </c>
      <c r="H53" s="114">
        <v>375</v>
      </c>
      <c r="I53" s="140">
        <v>556</v>
      </c>
      <c r="J53" s="115">
        <v>-5</v>
      </c>
      <c r="K53" s="116">
        <v>-0.89928057553956831</v>
      </c>
    </row>
    <row r="54" spans="1:11" ht="14.1" customHeight="1" x14ac:dyDescent="0.2">
      <c r="A54" s="306" t="s">
        <v>279</v>
      </c>
      <c r="B54" s="307" t="s">
        <v>280</v>
      </c>
      <c r="C54" s="308"/>
      <c r="D54" s="113">
        <v>5.3828658074298712</v>
      </c>
      <c r="E54" s="115">
        <v>994</v>
      </c>
      <c r="F54" s="114">
        <v>689</v>
      </c>
      <c r="G54" s="114">
        <v>823</v>
      </c>
      <c r="H54" s="114">
        <v>657</v>
      </c>
      <c r="I54" s="140">
        <v>908</v>
      </c>
      <c r="J54" s="115">
        <v>86</v>
      </c>
      <c r="K54" s="116">
        <v>9.4713656387665193</v>
      </c>
    </row>
    <row r="55" spans="1:11" ht="14.1" customHeight="1" x14ac:dyDescent="0.2">
      <c r="A55" s="306">
        <v>72</v>
      </c>
      <c r="B55" s="307" t="s">
        <v>281</v>
      </c>
      <c r="C55" s="308"/>
      <c r="D55" s="113">
        <v>2.4639878695981805</v>
      </c>
      <c r="E55" s="115">
        <v>455</v>
      </c>
      <c r="F55" s="114">
        <v>252</v>
      </c>
      <c r="G55" s="114">
        <v>318</v>
      </c>
      <c r="H55" s="114">
        <v>247</v>
      </c>
      <c r="I55" s="140">
        <v>400</v>
      </c>
      <c r="J55" s="115">
        <v>55</v>
      </c>
      <c r="K55" s="116">
        <v>13.75</v>
      </c>
    </row>
    <row r="56" spans="1:11" ht="14.1" customHeight="1" x14ac:dyDescent="0.2">
      <c r="A56" s="306" t="s">
        <v>282</v>
      </c>
      <c r="B56" s="307" t="s">
        <v>283</v>
      </c>
      <c r="C56" s="308"/>
      <c r="D56" s="113">
        <v>1.0126719376150763</v>
      </c>
      <c r="E56" s="115">
        <v>187</v>
      </c>
      <c r="F56" s="114">
        <v>112</v>
      </c>
      <c r="G56" s="114">
        <v>141</v>
      </c>
      <c r="H56" s="114">
        <v>94</v>
      </c>
      <c r="I56" s="140">
        <v>192</v>
      </c>
      <c r="J56" s="115">
        <v>-5</v>
      </c>
      <c r="K56" s="116">
        <v>-2.6041666666666665</v>
      </c>
    </row>
    <row r="57" spans="1:11" ht="14.1" customHeight="1" x14ac:dyDescent="0.2">
      <c r="A57" s="306" t="s">
        <v>284</v>
      </c>
      <c r="B57" s="307" t="s">
        <v>285</v>
      </c>
      <c r="C57" s="308"/>
      <c r="D57" s="113">
        <v>0.97476443192895046</v>
      </c>
      <c r="E57" s="115">
        <v>180</v>
      </c>
      <c r="F57" s="114">
        <v>106</v>
      </c>
      <c r="G57" s="114">
        <v>111</v>
      </c>
      <c r="H57" s="114">
        <v>111</v>
      </c>
      <c r="I57" s="140">
        <v>148</v>
      </c>
      <c r="J57" s="115">
        <v>32</v>
      </c>
      <c r="K57" s="116">
        <v>21.621621621621621</v>
      </c>
    </row>
    <row r="58" spans="1:11" ht="14.1" customHeight="1" x14ac:dyDescent="0.2">
      <c r="A58" s="306">
        <v>73</v>
      </c>
      <c r="B58" s="307" t="s">
        <v>286</v>
      </c>
      <c r="C58" s="308"/>
      <c r="D58" s="113">
        <v>1.0126719376150763</v>
      </c>
      <c r="E58" s="115">
        <v>187</v>
      </c>
      <c r="F58" s="114">
        <v>151</v>
      </c>
      <c r="G58" s="114">
        <v>214</v>
      </c>
      <c r="H58" s="114">
        <v>129</v>
      </c>
      <c r="I58" s="140">
        <v>182</v>
      </c>
      <c r="J58" s="115">
        <v>5</v>
      </c>
      <c r="K58" s="116">
        <v>2.7472527472527473</v>
      </c>
    </row>
    <row r="59" spans="1:11" ht="14.1" customHeight="1" x14ac:dyDescent="0.2">
      <c r="A59" s="306" t="s">
        <v>287</v>
      </c>
      <c r="B59" s="307" t="s">
        <v>288</v>
      </c>
      <c r="C59" s="308"/>
      <c r="D59" s="113">
        <v>0.73648868190187367</v>
      </c>
      <c r="E59" s="115">
        <v>136</v>
      </c>
      <c r="F59" s="114">
        <v>118</v>
      </c>
      <c r="G59" s="114">
        <v>154</v>
      </c>
      <c r="H59" s="114">
        <v>105</v>
      </c>
      <c r="I59" s="140">
        <v>139</v>
      </c>
      <c r="J59" s="115">
        <v>-3</v>
      </c>
      <c r="K59" s="116">
        <v>-2.1582733812949639</v>
      </c>
    </row>
    <row r="60" spans="1:11" ht="14.1" customHeight="1" x14ac:dyDescent="0.2">
      <c r="A60" s="306">
        <v>81</v>
      </c>
      <c r="B60" s="307" t="s">
        <v>289</v>
      </c>
      <c r="C60" s="308"/>
      <c r="D60" s="113">
        <v>5.285389364236976</v>
      </c>
      <c r="E60" s="115">
        <v>976</v>
      </c>
      <c r="F60" s="114">
        <v>865</v>
      </c>
      <c r="G60" s="114">
        <v>983</v>
      </c>
      <c r="H60" s="114">
        <v>679</v>
      </c>
      <c r="I60" s="140">
        <v>860</v>
      </c>
      <c r="J60" s="115">
        <v>116</v>
      </c>
      <c r="K60" s="116">
        <v>13.488372093023257</v>
      </c>
    </row>
    <row r="61" spans="1:11" ht="14.1" customHeight="1" x14ac:dyDescent="0.2">
      <c r="A61" s="306" t="s">
        <v>290</v>
      </c>
      <c r="B61" s="307" t="s">
        <v>291</v>
      </c>
      <c r="C61" s="308"/>
      <c r="D61" s="113">
        <v>1.8574677786201668</v>
      </c>
      <c r="E61" s="115">
        <v>343</v>
      </c>
      <c r="F61" s="114">
        <v>235</v>
      </c>
      <c r="G61" s="114">
        <v>355</v>
      </c>
      <c r="H61" s="114">
        <v>219</v>
      </c>
      <c r="I61" s="140">
        <v>332</v>
      </c>
      <c r="J61" s="115">
        <v>11</v>
      </c>
      <c r="K61" s="116">
        <v>3.3132530120481927</v>
      </c>
    </row>
    <row r="62" spans="1:11" ht="14.1" customHeight="1" x14ac:dyDescent="0.2">
      <c r="A62" s="306" t="s">
        <v>292</v>
      </c>
      <c r="B62" s="307" t="s">
        <v>293</v>
      </c>
      <c r="C62" s="308"/>
      <c r="D62" s="113">
        <v>1.456731289938265</v>
      </c>
      <c r="E62" s="115">
        <v>269</v>
      </c>
      <c r="F62" s="114">
        <v>387</v>
      </c>
      <c r="G62" s="114">
        <v>345</v>
      </c>
      <c r="H62" s="114">
        <v>208</v>
      </c>
      <c r="I62" s="140">
        <v>226</v>
      </c>
      <c r="J62" s="115">
        <v>43</v>
      </c>
      <c r="K62" s="116">
        <v>19.026548672566371</v>
      </c>
    </row>
    <row r="63" spans="1:11" ht="14.1" customHeight="1" x14ac:dyDescent="0.2">
      <c r="A63" s="306"/>
      <c r="B63" s="307" t="s">
        <v>294</v>
      </c>
      <c r="C63" s="308"/>
      <c r="D63" s="113">
        <v>1.256363045597314</v>
      </c>
      <c r="E63" s="115">
        <v>232</v>
      </c>
      <c r="F63" s="114">
        <v>319</v>
      </c>
      <c r="G63" s="114">
        <v>286</v>
      </c>
      <c r="H63" s="114">
        <v>177</v>
      </c>
      <c r="I63" s="140">
        <v>194</v>
      </c>
      <c r="J63" s="115">
        <v>38</v>
      </c>
      <c r="K63" s="116">
        <v>19.587628865979383</v>
      </c>
    </row>
    <row r="64" spans="1:11" ht="14.1" customHeight="1" x14ac:dyDescent="0.2">
      <c r="A64" s="306" t="s">
        <v>295</v>
      </c>
      <c r="B64" s="307" t="s">
        <v>296</v>
      </c>
      <c r="C64" s="308"/>
      <c r="D64" s="113">
        <v>0.74731939781219536</v>
      </c>
      <c r="E64" s="115">
        <v>138</v>
      </c>
      <c r="F64" s="114">
        <v>99</v>
      </c>
      <c r="G64" s="114">
        <v>88</v>
      </c>
      <c r="H64" s="114">
        <v>96</v>
      </c>
      <c r="I64" s="140">
        <v>118</v>
      </c>
      <c r="J64" s="115">
        <v>20</v>
      </c>
      <c r="K64" s="116">
        <v>16.949152542372882</v>
      </c>
    </row>
    <row r="65" spans="1:11" ht="14.1" customHeight="1" x14ac:dyDescent="0.2">
      <c r="A65" s="306" t="s">
        <v>297</v>
      </c>
      <c r="B65" s="307" t="s">
        <v>298</v>
      </c>
      <c r="C65" s="308"/>
      <c r="D65" s="113">
        <v>0.38449041481641938</v>
      </c>
      <c r="E65" s="115">
        <v>71</v>
      </c>
      <c r="F65" s="114">
        <v>61</v>
      </c>
      <c r="G65" s="114">
        <v>92</v>
      </c>
      <c r="H65" s="114">
        <v>63</v>
      </c>
      <c r="I65" s="140">
        <v>62</v>
      </c>
      <c r="J65" s="115">
        <v>9</v>
      </c>
      <c r="K65" s="116">
        <v>14.516129032258064</v>
      </c>
    </row>
    <row r="66" spans="1:11" ht="14.1" customHeight="1" x14ac:dyDescent="0.2">
      <c r="A66" s="306">
        <v>82</v>
      </c>
      <c r="B66" s="307" t="s">
        <v>299</v>
      </c>
      <c r="C66" s="308"/>
      <c r="D66" s="113">
        <v>2.0686667388714395</v>
      </c>
      <c r="E66" s="115">
        <v>382</v>
      </c>
      <c r="F66" s="114">
        <v>354</v>
      </c>
      <c r="G66" s="114">
        <v>535</v>
      </c>
      <c r="H66" s="114">
        <v>331</v>
      </c>
      <c r="I66" s="140">
        <v>393</v>
      </c>
      <c r="J66" s="115">
        <v>-11</v>
      </c>
      <c r="K66" s="116">
        <v>-2.7989821882951653</v>
      </c>
    </row>
    <row r="67" spans="1:11" ht="14.1" customHeight="1" x14ac:dyDescent="0.2">
      <c r="A67" s="306" t="s">
        <v>300</v>
      </c>
      <c r="B67" s="307" t="s">
        <v>301</v>
      </c>
      <c r="C67" s="308"/>
      <c r="D67" s="113">
        <v>1.1534712444492581</v>
      </c>
      <c r="E67" s="115">
        <v>213</v>
      </c>
      <c r="F67" s="114">
        <v>216</v>
      </c>
      <c r="G67" s="114">
        <v>319</v>
      </c>
      <c r="H67" s="114">
        <v>203</v>
      </c>
      <c r="I67" s="140">
        <v>243</v>
      </c>
      <c r="J67" s="115">
        <v>-30</v>
      </c>
      <c r="K67" s="116">
        <v>-12.345679012345679</v>
      </c>
    </row>
    <row r="68" spans="1:11" ht="14.1" customHeight="1" x14ac:dyDescent="0.2">
      <c r="A68" s="306" t="s">
        <v>302</v>
      </c>
      <c r="B68" s="307" t="s">
        <v>303</v>
      </c>
      <c r="C68" s="308"/>
      <c r="D68" s="113">
        <v>0.59027401711253114</v>
      </c>
      <c r="E68" s="115">
        <v>109</v>
      </c>
      <c r="F68" s="114">
        <v>88</v>
      </c>
      <c r="G68" s="114">
        <v>127</v>
      </c>
      <c r="H68" s="114">
        <v>84</v>
      </c>
      <c r="I68" s="140">
        <v>88</v>
      </c>
      <c r="J68" s="115">
        <v>21</v>
      </c>
      <c r="K68" s="116">
        <v>23.863636363636363</v>
      </c>
    </row>
    <row r="69" spans="1:11" ht="14.1" customHeight="1" x14ac:dyDescent="0.2">
      <c r="A69" s="306">
        <v>83</v>
      </c>
      <c r="B69" s="307" t="s">
        <v>304</v>
      </c>
      <c r="C69" s="308"/>
      <c r="D69" s="113">
        <v>3.4441676594822916</v>
      </c>
      <c r="E69" s="115">
        <v>636</v>
      </c>
      <c r="F69" s="114">
        <v>441</v>
      </c>
      <c r="G69" s="114">
        <v>1252</v>
      </c>
      <c r="H69" s="114">
        <v>461</v>
      </c>
      <c r="I69" s="140">
        <v>588</v>
      </c>
      <c r="J69" s="115">
        <v>48</v>
      </c>
      <c r="K69" s="116">
        <v>8.1632653061224492</v>
      </c>
    </row>
    <row r="70" spans="1:11" ht="14.1" customHeight="1" x14ac:dyDescent="0.2">
      <c r="A70" s="306" t="s">
        <v>305</v>
      </c>
      <c r="B70" s="307" t="s">
        <v>306</v>
      </c>
      <c r="C70" s="308"/>
      <c r="D70" s="113">
        <v>2.9134625798765299</v>
      </c>
      <c r="E70" s="115">
        <v>538</v>
      </c>
      <c r="F70" s="114">
        <v>361</v>
      </c>
      <c r="G70" s="114">
        <v>1150</v>
      </c>
      <c r="H70" s="114">
        <v>377</v>
      </c>
      <c r="I70" s="140">
        <v>471</v>
      </c>
      <c r="J70" s="115">
        <v>67</v>
      </c>
      <c r="K70" s="116">
        <v>14.225053078556263</v>
      </c>
    </row>
    <row r="71" spans="1:11" ht="14.1" customHeight="1" x14ac:dyDescent="0.2">
      <c r="A71" s="306"/>
      <c r="B71" s="307" t="s">
        <v>307</v>
      </c>
      <c r="C71" s="308"/>
      <c r="D71" s="113">
        <v>1.9928517274991877</v>
      </c>
      <c r="E71" s="115">
        <v>368</v>
      </c>
      <c r="F71" s="114">
        <v>203</v>
      </c>
      <c r="G71" s="114">
        <v>839</v>
      </c>
      <c r="H71" s="114">
        <v>214</v>
      </c>
      <c r="I71" s="140">
        <v>295</v>
      </c>
      <c r="J71" s="115">
        <v>73</v>
      </c>
      <c r="K71" s="116">
        <v>24.745762711864408</v>
      </c>
    </row>
    <row r="72" spans="1:11" ht="14.1" customHeight="1" x14ac:dyDescent="0.2">
      <c r="A72" s="306">
        <v>84</v>
      </c>
      <c r="B72" s="307" t="s">
        <v>308</v>
      </c>
      <c r="C72" s="308"/>
      <c r="D72" s="113">
        <v>1.386331636521174</v>
      </c>
      <c r="E72" s="115">
        <v>256</v>
      </c>
      <c r="F72" s="114">
        <v>160</v>
      </c>
      <c r="G72" s="114">
        <v>468</v>
      </c>
      <c r="H72" s="114">
        <v>159</v>
      </c>
      <c r="I72" s="140">
        <v>218</v>
      </c>
      <c r="J72" s="115">
        <v>38</v>
      </c>
      <c r="K72" s="116">
        <v>17.431192660550458</v>
      </c>
    </row>
    <row r="73" spans="1:11" ht="14.1" customHeight="1" x14ac:dyDescent="0.2">
      <c r="A73" s="306" t="s">
        <v>309</v>
      </c>
      <c r="B73" s="307" t="s">
        <v>310</v>
      </c>
      <c r="C73" s="308"/>
      <c r="D73" s="113">
        <v>0.28701397162352432</v>
      </c>
      <c r="E73" s="115">
        <v>53</v>
      </c>
      <c r="F73" s="114">
        <v>14</v>
      </c>
      <c r="G73" s="114">
        <v>250</v>
      </c>
      <c r="H73" s="114">
        <v>19</v>
      </c>
      <c r="I73" s="140">
        <v>43</v>
      </c>
      <c r="J73" s="115">
        <v>10</v>
      </c>
      <c r="K73" s="116">
        <v>23.255813953488371</v>
      </c>
    </row>
    <row r="74" spans="1:11" ht="14.1" customHeight="1" x14ac:dyDescent="0.2">
      <c r="A74" s="306" t="s">
        <v>311</v>
      </c>
      <c r="B74" s="307" t="s">
        <v>312</v>
      </c>
      <c r="C74" s="308"/>
      <c r="D74" s="113">
        <v>0.12455323296869923</v>
      </c>
      <c r="E74" s="115">
        <v>23</v>
      </c>
      <c r="F74" s="114">
        <v>10</v>
      </c>
      <c r="G74" s="114">
        <v>44</v>
      </c>
      <c r="H74" s="114">
        <v>14</v>
      </c>
      <c r="I74" s="140">
        <v>16</v>
      </c>
      <c r="J74" s="115">
        <v>7</v>
      </c>
      <c r="K74" s="116">
        <v>43.75</v>
      </c>
    </row>
    <row r="75" spans="1:11" ht="14.1" customHeight="1" x14ac:dyDescent="0.2">
      <c r="A75" s="306" t="s">
        <v>313</v>
      </c>
      <c r="B75" s="307" t="s">
        <v>314</v>
      </c>
      <c r="C75" s="308"/>
      <c r="D75" s="113">
        <v>0.62276616484349612</v>
      </c>
      <c r="E75" s="115">
        <v>115</v>
      </c>
      <c r="F75" s="114">
        <v>78</v>
      </c>
      <c r="G75" s="114">
        <v>91</v>
      </c>
      <c r="H75" s="114">
        <v>94</v>
      </c>
      <c r="I75" s="140">
        <v>106</v>
      </c>
      <c r="J75" s="115">
        <v>9</v>
      </c>
      <c r="K75" s="116">
        <v>8.4905660377358494</v>
      </c>
    </row>
    <row r="76" spans="1:11" ht="14.1" customHeight="1" x14ac:dyDescent="0.2">
      <c r="A76" s="306">
        <v>91</v>
      </c>
      <c r="B76" s="307" t="s">
        <v>315</v>
      </c>
      <c r="C76" s="308"/>
      <c r="D76" s="113" t="s">
        <v>514</v>
      </c>
      <c r="E76" s="115" t="s">
        <v>514</v>
      </c>
      <c r="F76" s="114" t="s">
        <v>514</v>
      </c>
      <c r="G76" s="114">
        <v>8</v>
      </c>
      <c r="H76" s="114">
        <v>10</v>
      </c>
      <c r="I76" s="140">
        <v>12</v>
      </c>
      <c r="J76" s="115" t="s">
        <v>514</v>
      </c>
      <c r="K76" s="116" t="s">
        <v>514</v>
      </c>
    </row>
    <row r="77" spans="1:11" ht="14.1" customHeight="1" x14ac:dyDescent="0.2">
      <c r="A77" s="306">
        <v>92</v>
      </c>
      <c r="B77" s="307" t="s">
        <v>316</v>
      </c>
      <c r="C77" s="308"/>
      <c r="D77" s="113">
        <v>0.83396512509476872</v>
      </c>
      <c r="E77" s="115">
        <v>154</v>
      </c>
      <c r="F77" s="114">
        <v>140</v>
      </c>
      <c r="G77" s="114">
        <v>144</v>
      </c>
      <c r="H77" s="114">
        <v>122</v>
      </c>
      <c r="I77" s="140">
        <v>183</v>
      </c>
      <c r="J77" s="115">
        <v>-29</v>
      </c>
      <c r="K77" s="116">
        <v>-15.846994535519126</v>
      </c>
    </row>
    <row r="78" spans="1:11" ht="14.1" customHeight="1" x14ac:dyDescent="0.2">
      <c r="A78" s="306">
        <v>93</v>
      </c>
      <c r="B78" s="307" t="s">
        <v>317</v>
      </c>
      <c r="C78" s="308"/>
      <c r="D78" s="113">
        <v>0.1191378750135384</v>
      </c>
      <c r="E78" s="115">
        <v>22</v>
      </c>
      <c r="F78" s="114">
        <v>12</v>
      </c>
      <c r="G78" s="114">
        <v>39</v>
      </c>
      <c r="H78" s="114">
        <v>16</v>
      </c>
      <c r="I78" s="140">
        <v>26</v>
      </c>
      <c r="J78" s="115">
        <v>-4</v>
      </c>
      <c r="K78" s="116">
        <v>-15.384615384615385</v>
      </c>
    </row>
    <row r="79" spans="1:11" ht="14.1" customHeight="1" x14ac:dyDescent="0.2">
      <c r="A79" s="306">
        <v>94</v>
      </c>
      <c r="B79" s="307" t="s">
        <v>318</v>
      </c>
      <c r="C79" s="308"/>
      <c r="D79" s="113">
        <v>0.31409076139932851</v>
      </c>
      <c r="E79" s="115">
        <v>58</v>
      </c>
      <c r="F79" s="114">
        <v>22</v>
      </c>
      <c r="G79" s="114">
        <v>42</v>
      </c>
      <c r="H79" s="114">
        <v>73</v>
      </c>
      <c r="I79" s="140">
        <v>100</v>
      </c>
      <c r="J79" s="115">
        <v>-42</v>
      </c>
      <c r="K79" s="116">
        <v>-42</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0.14621466478934259</v>
      </c>
      <c r="E81" s="143">
        <v>27</v>
      </c>
      <c r="F81" s="144">
        <v>13</v>
      </c>
      <c r="G81" s="144">
        <v>73</v>
      </c>
      <c r="H81" s="144">
        <v>13</v>
      </c>
      <c r="I81" s="145">
        <v>36</v>
      </c>
      <c r="J81" s="143">
        <v>-9</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164984</v>
      </c>
      <c r="C10" s="114">
        <v>89140</v>
      </c>
      <c r="D10" s="114">
        <v>75844</v>
      </c>
      <c r="E10" s="114">
        <v>126390</v>
      </c>
      <c r="F10" s="114">
        <v>36886</v>
      </c>
      <c r="G10" s="114">
        <v>21520</v>
      </c>
      <c r="H10" s="114">
        <v>35632</v>
      </c>
      <c r="I10" s="115">
        <v>50488</v>
      </c>
      <c r="J10" s="114">
        <v>30436</v>
      </c>
      <c r="K10" s="114">
        <v>20052</v>
      </c>
      <c r="L10" s="423">
        <v>11689</v>
      </c>
      <c r="M10" s="424">
        <v>11926</v>
      </c>
    </row>
    <row r="11" spans="1:13" ht="11.1" customHeight="1" x14ac:dyDescent="0.2">
      <c r="A11" s="422" t="s">
        <v>388</v>
      </c>
      <c r="B11" s="115">
        <v>167736</v>
      </c>
      <c r="C11" s="114">
        <v>91304</v>
      </c>
      <c r="D11" s="114">
        <v>76432</v>
      </c>
      <c r="E11" s="114">
        <v>127825</v>
      </c>
      <c r="F11" s="114">
        <v>38228</v>
      </c>
      <c r="G11" s="114">
        <v>21517</v>
      </c>
      <c r="H11" s="114">
        <v>36679</v>
      </c>
      <c r="I11" s="115">
        <v>51626</v>
      </c>
      <c r="J11" s="114">
        <v>31025</v>
      </c>
      <c r="K11" s="114">
        <v>20601</v>
      </c>
      <c r="L11" s="423">
        <v>11391</v>
      </c>
      <c r="M11" s="424">
        <v>8897</v>
      </c>
    </row>
    <row r="12" spans="1:13" ht="11.1" customHeight="1" x14ac:dyDescent="0.2">
      <c r="A12" s="422" t="s">
        <v>389</v>
      </c>
      <c r="B12" s="115">
        <v>170890</v>
      </c>
      <c r="C12" s="114">
        <v>93227</v>
      </c>
      <c r="D12" s="114">
        <v>77663</v>
      </c>
      <c r="E12" s="114">
        <v>130460</v>
      </c>
      <c r="F12" s="114">
        <v>38709</v>
      </c>
      <c r="G12" s="114">
        <v>23371</v>
      </c>
      <c r="H12" s="114">
        <v>37462</v>
      </c>
      <c r="I12" s="115">
        <v>52353</v>
      </c>
      <c r="J12" s="114">
        <v>31050</v>
      </c>
      <c r="K12" s="114">
        <v>21303</v>
      </c>
      <c r="L12" s="423">
        <v>16591</v>
      </c>
      <c r="M12" s="424">
        <v>14029</v>
      </c>
    </row>
    <row r="13" spans="1:13" s="110" customFormat="1" ht="11.1" customHeight="1" x14ac:dyDescent="0.2">
      <c r="A13" s="422" t="s">
        <v>390</v>
      </c>
      <c r="B13" s="115">
        <v>170923</v>
      </c>
      <c r="C13" s="114">
        <v>92492</v>
      </c>
      <c r="D13" s="114">
        <v>78431</v>
      </c>
      <c r="E13" s="114">
        <v>128798</v>
      </c>
      <c r="F13" s="114">
        <v>40409</v>
      </c>
      <c r="G13" s="114">
        <v>23145</v>
      </c>
      <c r="H13" s="114">
        <v>37651</v>
      </c>
      <c r="I13" s="115">
        <v>52820</v>
      </c>
      <c r="J13" s="114">
        <v>31481</v>
      </c>
      <c r="K13" s="114">
        <v>21339</v>
      </c>
      <c r="L13" s="423">
        <v>10440</v>
      </c>
      <c r="M13" s="424">
        <v>11616</v>
      </c>
    </row>
    <row r="14" spans="1:13" ht="15" customHeight="1" x14ac:dyDescent="0.2">
      <c r="A14" s="422" t="s">
        <v>391</v>
      </c>
      <c r="B14" s="115">
        <v>172770</v>
      </c>
      <c r="C14" s="114">
        <v>93735</v>
      </c>
      <c r="D14" s="114">
        <v>79035</v>
      </c>
      <c r="E14" s="114">
        <v>127365</v>
      </c>
      <c r="F14" s="114">
        <v>43927</v>
      </c>
      <c r="G14" s="114">
        <v>22716</v>
      </c>
      <c r="H14" s="114">
        <v>38675</v>
      </c>
      <c r="I14" s="115">
        <v>52492</v>
      </c>
      <c r="J14" s="114">
        <v>30876</v>
      </c>
      <c r="K14" s="114">
        <v>21616</v>
      </c>
      <c r="L14" s="423">
        <v>14565</v>
      </c>
      <c r="M14" s="424">
        <v>13565</v>
      </c>
    </row>
    <row r="15" spans="1:13" ht="11.1" customHeight="1" x14ac:dyDescent="0.2">
      <c r="A15" s="422" t="s">
        <v>388</v>
      </c>
      <c r="B15" s="115">
        <v>174432</v>
      </c>
      <c r="C15" s="114">
        <v>94979</v>
      </c>
      <c r="D15" s="114">
        <v>79453</v>
      </c>
      <c r="E15" s="114">
        <v>128457</v>
      </c>
      <c r="F15" s="114">
        <v>44507</v>
      </c>
      <c r="G15" s="114">
        <v>22568</v>
      </c>
      <c r="H15" s="114">
        <v>39568</v>
      </c>
      <c r="I15" s="115">
        <v>53438</v>
      </c>
      <c r="J15" s="114">
        <v>31357</v>
      </c>
      <c r="K15" s="114">
        <v>22081</v>
      </c>
      <c r="L15" s="423">
        <v>12167</v>
      </c>
      <c r="M15" s="424">
        <v>10815</v>
      </c>
    </row>
    <row r="16" spans="1:13" ht="11.1" customHeight="1" x14ac:dyDescent="0.2">
      <c r="A16" s="422" t="s">
        <v>389</v>
      </c>
      <c r="B16" s="115">
        <v>178201</v>
      </c>
      <c r="C16" s="114">
        <v>97101</v>
      </c>
      <c r="D16" s="114">
        <v>81100</v>
      </c>
      <c r="E16" s="114">
        <v>132385</v>
      </c>
      <c r="F16" s="114">
        <v>45309</v>
      </c>
      <c r="G16" s="114">
        <v>24926</v>
      </c>
      <c r="H16" s="114">
        <v>40354</v>
      </c>
      <c r="I16" s="115">
        <v>53671</v>
      </c>
      <c r="J16" s="114">
        <v>31069</v>
      </c>
      <c r="K16" s="114">
        <v>22602</v>
      </c>
      <c r="L16" s="423">
        <v>19990</v>
      </c>
      <c r="M16" s="424">
        <v>16501</v>
      </c>
    </row>
    <row r="17" spans="1:13" s="110" customFormat="1" ht="11.1" customHeight="1" x14ac:dyDescent="0.2">
      <c r="A17" s="422" t="s">
        <v>390</v>
      </c>
      <c r="B17" s="115">
        <v>176648</v>
      </c>
      <c r="C17" s="114">
        <v>95580</v>
      </c>
      <c r="D17" s="114">
        <v>81068</v>
      </c>
      <c r="E17" s="114">
        <v>131527</v>
      </c>
      <c r="F17" s="114">
        <v>44995</v>
      </c>
      <c r="G17" s="114">
        <v>23590</v>
      </c>
      <c r="H17" s="114">
        <v>40675</v>
      </c>
      <c r="I17" s="115">
        <v>53804</v>
      </c>
      <c r="J17" s="114">
        <v>31309</v>
      </c>
      <c r="K17" s="114">
        <v>22495</v>
      </c>
      <c r="L17" s="423">
        <v>11135</v>
      </c>
      <c r="M17" s="424">
        <v>12164</v>
      </c>
    </row>
    <row r="18" spans="1:13" ht="15" customHeight="1" x14ac:dyDescent="0.2">
      <c r="A18" s="422" t="s">
        <v>392</v>
      </c>
      <c r="B18" s="115">
        <v>178124</v>
      </c>
      <c r="C18" s="114">
        <v>96556</v>
      </c>
      <c r="D18" s="114">
        <v>81568</v>
      </c>
      <c r="E18" s="114">
        <v>131760</v>
      </c>
      <c r="F18" s="114">
        <v>46206</v>
      </c>
      <c r="G18" s="114">
        <v>23082</v>
      </c>
      <c r="H18" s="114">
        <v>41636</v>
      </c>
      <c r="I18" s="115">
        <v>52885</v>
      </c>
      <c r="J18" s="114">
        <v>30653</v>
      </c>
      <c r="K18" s="114">
        <v>22232</v>
      </c>
      <c r="L18" s="423">
        <v>15068</v>
      </c>
      <c r="M18" s="424">
        <v>14039</v>
      </c>
    </row>
    <row r="19" spans="1:13" ht="11.1" customHeight="1" x14ac:dyDescent="0.2">
      <c r="A19" s="422" t="s">
        <v>388</v>
      </c>
      <c r="B19" s="115">
        <v>179672</v>
      </c>
      <c r="C19" s="114">
        <v>97619</v>
      </c>
      <c r="D19" s="114">
        <v>82053</v>
      </c>
      <c r="E19" s="114">
        <v>132353</v>
      </c>
      <c r="F19" s="114">
        <v>47171</v>
      </c>
      <c r="G19" s="114">
        <v>22560</v>
      </c>
      <c r="H19" s="114">
        <v>42642</v>
      </c>
      <c r="I19" s="115">
        <v>54051</v>
      </c>
      <c r="J19" s="114">
        <v>31239</v>
      </c>
      <c r="K19" s="114">
        <v>22812</v>
      </c>
      <c r="L19" s="423">
        <v>12411</v>
      </c>
      <c r="M19" s="424">
        <v>11287</v>
      </c>
    </row>
    <row r="20" spans="1:13" ht="11.1" customHeight="1" x14ac:dyDescent="0.2">
      <c r="A20" s="422" t="s">
        <v>389</v>
      </c>
      <c r="B20" s="115">
        <v>183134</v>
      </c>
      <c r="C20" s="114">
        <v>99632</v>
      </c>
      <c r="D20" s="114">
        <v>83502</v>
      </c>
      <c r="E20" s="114">
        <v>135240</v>
      </c>
      <c r="F20" s="114">
        <v>47803</v>
      </c>
      <c r="G20" s="114">
        <v>24620</v>
      </c>
      <c r="H20" s="114">
        <v>43582</v>
      </c>
      <c r="I20" s="115">
        <v>54707</v>
      </c>
      <c r="J20" s="114">
        <v>31151</v>
      </c>
      <c r="K20" s="114">
        <v>23556</v>
      </c>
      <c r="L20" s="423">
        <v>19111</v>
      </c>
      <c r="M20" s="424">
        <v>15972</v>
      </c>
    </row>
    <row r="21" spans="1:13" s="110" customFormat="1" ht="11.1" customHeight="1" x14ac:dyDescent="0.2">
      <c r="A21" s="422" t="s">
        <v>390</v>
      </c>
      <c r="B21" s="115">
        <v>181464</v>
      </c>
      <c r="C21" s="114">
        <v>97816</v>
      </c>
      <c r="D21" s="114">
        <v>83648</v>
      </c>
      <c r="E21" s="114">
        <v>133223</v>
      </c>
      <c r="F21" s="114">
        <v>48194</v>
      </c>
      <c r="G21" s="114">
        <v>23811</v>
      </c>
      <c r="H21" s="114">
        <v>43772</v>
      </c>
      <c r="I21" s="115">
        <v>55069</v>
      </c>
      <c r="J21" s="114">
        <v>31522</v>
      </c>
      <c r="K21" s="114">
        <v>23547</v>
      </c>
      <c r="L21" s="423">
        <v>10841</v>
      </c>
      <c r="M21" s="424">
        <v>12958</v>
      </c>
    </row>
    <row r="22" spans="1:13" ht="15" customHeight="1" x14ac:dyDescent="0.2">
      <c r="A22" s="422" t="s">
        <v>393</v>
      </c>
      <c r="B22" s="115">
        <v>181168</v>
      </c>
      <c r="C22" s="114">
        <v>97835</v>
      </c>
      <c r="D22" s="114">
        <v>83333</v>
      </c>
      <c r="E22" s="114">
        <v>132981</v>
      </c>
      <c r="F22" s="114">
        <v>47943</v>
      </c>
      <c r="G22" s="114">
        <v>22565</v>
      </c>
      <c r="H22" s="114">
        <v>44452</v>
      </c>
      <c r="I22" s="115">
        <v>54716</v>
      </c>
      <c r="J22" s="114">
        <v>31224</v>
      </c>
      <c r="K22" s="114">
        <v>23492</v>
      </c>
      <c r="L22" s="423">
        <v>13380</v>
      </c>
      <c r="M22" s="424">
        <v>13393</v>
      </c>
    </row>
    <row r="23" spans="1:13" ht="11.1" customHeight="1" x14ac:dyDescent="0.2">
      <c r="A23" s="422" t="s">
        <v>388</v>
      </c>
      <c r="B23" s="115">
        <v>183207</v>
      </c>
      <c r="C23" s="114">
        <v>99706</v>
      </c>
      <c r="D23" s="114">
        <v>83501</v>
      </c>
      <c r="E23" s="114">
        <v>134300</v>
      </c>
      <c r="F23" s="114">
        <v>48635</v>
      </c>
      <c r="G23" s="114">
        <v>22209</v>
      </c>
      <c r="H23" s="114">
        <v>45744</v>
      </c>
      <c r="I23" s="115">
        <v>55794</v>
      </c>
      <c r="J23" s="114">
        <v>31721</v>
      </c>
      <c r="K23" s="114">
        <v>24073</v>
      </c>
      <c r="L23" s="423">
        <v>11956</v>
      </c>
      <c r="M23" s="424">
        <v>10608</v>
      </c>
    </row>
    <row r="24" spans="1:13" ht="11.1" customHeight="1" x14ac:dyDescent="0.2">
      <c r="A24" s="422" t="s">
        <v>389</v>
      </c>
      <c r="B24" s="115">
        <v>186968</v>
      </c>
      <c r="C24" s="114">
        <v>101633</v>
      </c>
      <c r="D24" s="114">
        <v>85335</v>
      </c>
      <c r="E24" s="114">
        <v>135473</v>
      </c>
      <c r="F24" s="114">
        <v>49870</v>
      </c>
      <c r="G24" s="114">
        <v>23988</v>
      </c>
      <c r="H24" s="114">
        <v>46841</v>
      </c>
      <c r="I24" s="115">
        <v>56369</v>
      </c>
      <c r="J24" s="114">
        <v>31501</v>
      </c>
      <c r="K24" s="114">
        <v>24868</v>
      </c>
      <c r="L24" s="423">
        <v>18154</v>
      </c>
      <c r="M24" s="424">
        <v>15255</v>
      </c>
    </row>
    <row r="25" spans="1:13" s="110" customFormat="1" ht="11.1" customHeight="1" x14ac:dyDescent="0.2">
      <c r="A25" s="422" t="s">
        <v>390</v>
      </c>
      <c r="B25" s="115">
        <v>184436</v>
      </c>
      <c r="C25" s="114">
        <v>99378</v>
      </c>
      <c r="D25" s="114">
        <v>85058</v>
      </c>
      <c r="E25" s="114">
        <v>132814</v>
      </c>
      <c r="F25" s="114">
        <v>49989</v>
      </c>
      <c r="G25" s="114">
        <v>23032</v>
      </c>
      <c r="H25" s="114">
        <v>47059</v>
      </c>
      <c r="I25" s="115">
        <v>56633</v>
      </c>
      <c r="J25" s="114">
        <v>31833</v>
      </c>
      <c r="K25" s="114">
        <v>24800</v>
      </c>
      <c r="L25" s="423">
        <v>10509</v>
      </c>
      <c r="M25" s="424">
        <v>13007</v>
      </c>
    </row>
    <row r="26" spans="1:13" ht="15" customHeight="1" x14ac:dyDescent="0.2">
      <c r="A26" s="422" t="s">
        <v>394</v>
      </c>
      <c r="B26" s="115">
        <v>185910</v>
      </c>
      <c r="C26" s="114">
        <v>100532</v>
      </c>
      <c r="D26" s="114">
        <v>85378</v>
      </c>
      <c r="E26" s="114">
        <v>133785</v>
      </c>
      <c r="F26" s="114">
        <v>50509</v>
      </c>
      <c r="G26" s="114">
        <v>22563</v>
      </c>
      <c r="H26" s="114">
        <v>48116</v>
      </c>
      <c r="I26" s="115">
        <v>56132</v>
      </c>
      <c r="J26" s="114">
        <v>31544</v>
      </c>
      <c r="K26" s="114">
        <v>24588</v>
      </c>
      <c r="L26" s="423">
        <v>14908</v>
      </c>
      <c r="M26" s="424">
        <v>13657</v>
      </c>
    </row>
    <row r="27" spans="1:13" ht="11.1" customHeight="1" x14ac:dyDescent="0.2">
      <c r="A27" s="422" t="s">
        <v>388</v>
      </c>
      <c r="B27" s="115">
        <v>188101</v>
      </c>
      <c r="C27" s="114">
        <v>102179</v>
      </c>
      <c r="D27" s="114">
        <v>85922</v>
      </c>
      <c r="E27" s="114">
        <v>135368</v>
      </c>
      <c r="F27" s="114">
        <v>51110</v>
      </c>
      <c r="G27" s="114">
        <v>22574</v>
      </c>
      <c r="H27" s="114">
        <v>49293</v>
      </c>
      <c r="I27" s="115">
        <v>57136</v>
      </c>
      <c r="J27" s="114">
        <v>31995</v>
      </c>
      <c r="K27" s="114">
        <v>25141</v>
      </c>
      <c r="L27" s="423">
        <v>13123</v>
      </c>
      <c r="M27" s="424">
        <v>11530</v>
      </c>
    </row>
    <row r="28" spans="1:13" ht="11.1" customHeight="1" x14ac:dyDescent="0.2">
      <c r="A28" s="422" t="s">
        <v>389</v>
      </c>
      <c r="B28" s="115">
        <v>191884</v>
      </c>
      <c r="C28" s="114">
        <v>104287</v>
      </c>
      <c r="D28" s="114">
        <v>87597</v>
      </c>
      <c r="E28" s="114">
        <v>139461</v>
      </c>
      <c r="F28" s="114">
        <v>52299</v>
      </c>
      <c r="G28" s="114">
        <v>24346</v>
      </c>
      <c r="H28" s="114">
        <v>50115</v>
      </c>
      <c r="I28" s="115">
        <v>57435</v>
      </c>
      <c r="J28" s="114">
        <v>31616</v>
      </c>
      <c r="K28" s="114">
        <v>25819</v>
      </c>
      <c r="L28" s="423">
        <v>18524</v>
      </c>
      <c r="M28" s="424">
        <v>15826</v>
      </c>
    </row>
    <row r="29" spans="1:13" s="110" customFormat="1" ht="11.1" customHeight="1" x14ac:dyDescent="0.2">
      <c r="A29" s="422" t="s">
        <v>390</v>
      </c>
      <c r="B29" s="115">
        <v>190988</v>
      </c>
      <c r="C29" s="114">
        <v>103072</v>
      </c>
      <c r="D29" s="114">
        <v>87916</v>
      </c>
      <c r="E29" s="114">
        <v>138381</v>
      </c>
      <c r="F29" s="114">
        <v>52581</v>
      </c>
      <c r="G29" s="114">
        <v>23541</v>
      </c>
      <c r="H29" s="114">
        <v>50697</v>
      </c>
      <c r="I29" s="115">
        <v>57497</v>
      </c>
      <c r="J29" s="114">
        <v>31772</v>
      </c>
      <c r="K29" s="114">
        <v>25725</v>
      </c>
      <c r="L29" s="423">
        <v>11347</v>
      </c>
      <c r="M29" s="424">
        <v>13014</v>
      </c>
    </row>
    <row r="30" spans="1:13" ht="15" customHeight="1" x14ac:dyDescent="0.2">
      <c r="A30" s="422" t="s">
        <v>395</v>
      </c>
      <c r="B30" s="115">
        <v>192783</v>
      </c>
      <c r="C30" s="114">
        <v>104123</v>
      </c>
      <c r="D30" s="114">
        <v>88660</v>
      </c>
      <c r="E30" s="114">
        <v>139476</v>
      </c>
      <c r="F30" s="114">
        <v>53292</v>
      </c>
      <c r="G30" s="114">
        <v>23049</v>
      </c>
      <c r="H30" s="114">
        <v>51686</v>
      </c>
      <c r="I30" s="115">
        <v>56301</v>
      </c>
      <c r="J30" s="114">
        <v>30995</v>
      </c>
      <c r="K30" s="114">
        <v>25306</v>
      </c>
      <c r="L30" s="423">
        <v>16427</v>
      </c>
      <c r="M30" s="424">
        <v>14838</v>
      </c>
    </row>
    <row r="31" spans="1:13" ht="11.1" customHeight="1" x14ac:dyDescent="0.2">
      <c r="A31" s="422" t="s">
        <v>388</v>
      </c>
      <c r="B31" s="115">
        <v>194115</v>
      </c>
      <c r="C31" s="114">
        <v>105177</v>
      </c>
      <c r="D31" s="114">
        <v>88938</v>
      </c>
      <c r="E31" s="114">
        <v>140225</v>
      </c>
      <c r="F31" s="114">
        <v>53878</v>
      </c>
      <c r="G31" s="114">
        <v>22576</v>
      </c>
      <c r="H31" s="114">
        <v>52727</v>
      </c>
      <c r="I31" s="115">
        <v>57369</v>
      </c>
      <c r="J31" s="114">
        <v>31377</v>
      </c>
      <c r="K31" s="114">
        <v>25992</v>
      </c>
      <c r="L31" s="423">
        <v>13242</v>
      </c>
      <c r="M31" s="424">
        <v>11815</v>
      </c>
    </row>
    <row r="32" spans="1:13" ht="11.1" customHeight="1" x14ac:dyDescent="0.2">
      <c r="A32" s="422" t="s">
        <v>389</v>
      </c>
      <c r="B32" s="115">
        <v>198065</v>
      </c>
      <c r="C32" s="114">
        <v>107525</v>
      </c>
      <c r="D32" s="114">
        <v>90540</v>
      </c>
      <c r="E32" s="114">
        <v>143026</v>
      </c>
      <c r="F32" s="114">
        <v>55030</v>
      </c>
      <c r="G32" s="114">
        <v>24383</v>
      </c>
      <c r="H32" s="114">
        <v>53641</v>
      </c>
      <c r="I32" s="115">
        <v>57390</v>
      </c>
      <c r="J32" s="114">
        <v>30807</v>
      </c>
      <c r="K32" s="114">
        <v>26583</v>
      </c>
      <c r="L32" s="423">
        <v>19346</v>
      </c>
      <c r="M32" s="424">
        <v>16060</v>
      </c>
    </row>
    <row r="33" spans="1:13" s="110" customFormat="1" ht="11.1" customHeight="1" x14ac:dyDescent="0.2">
      <c r="A33" s="422" t="s">
        <v>390</v>
      </c>
      <c r="B33" s="115">
        <v>196623</v>
      </c>
      <c r="C33" s="114">
        <v>106226</v>
      </c>
      <c r="D33" s="114">
        <v>90397</v>
      </c>
      <c r="E33" s="114">
        <v>141187</v>
      </c>
      <c r="F33" s="114">
        <v>55431</v>
      </c>
      <c r="G33" s="114">
        <v>23651</v>
      </c>
      <c r="H33" s="114">
        <v>54063</v>
      </c>
      <c r="I33" s="115">
        <v>57726</v>
      </c>
      <c r="J33" s="114">
        <v>31328</v>
      </c>
      <c r="K33" s="114">
        <v>26398</v>
      </c>
      <c r="L33" s="423">
        <v>12668</v>
      </c>
      <c r="M33" s="424">
        <v>13818</v>
      </c>
    </row>
    <row r="34" spans="1:13" ht="15" customHeight="1" x14ac:dyDescent="0.2">
      <c r="A34" s="422" t="s">
        <v>396</v>
      </c>
      <c r="B34" s="115">
        <v>197992</v>
      </c>
      <c r="C34" s="114">
        <v>107153</v>
      </c>
      <c r="D34" s="114">
        <v>90839</v>
      </c>
      <c r="E34" s="114">
        <v>142166</v>
      </c>
      <c r="F34" s="114">
        <v>55824</v>
      </c>
      <c r="G34" s="114">
        <v>23051</v>
      </c>
      <c r="H34" s="114">
        <v>55051</v>
      </c>
      <c r="I34" s="115">
        <v>57298</v>
      </c>
      <c r="J34" s="114">
        <v>30771</v>
      </c>
      <c r="K34" s="114">
        <v>26527</v>
      </c>
      <c r="L34" s="423">
        <v>16637</v>
      </c>
      <c r="M34" s="424">
        <v>15099</v>
      </c>
    </row>
    <row r="35" spans="1:13" ht="11.1" customHeight="1" x14ac:dyDescent="0.2">
      <c r="A35" s="422" t="s">
        <v>388</v>
      </c>
      <c r="B35" s="115">
        <v>200196</v>
      </c>
      <c r="C35" s="114">
        <v>108803</v>
      </c>
      <c r="D35" s="114">
        <v>91393</v>
      </c>
      <c r="E35" s="114">
        <v>143635</v>
      </c>
      <c r="F35" s="114">
        <v>56560</v>
      </c>
      <c r="G35" s="114">
        <v>22687</v>
      </c>
      <c r="H35" s="114">
        <v>56272</v>
      </c>
      <c r="I35" s="115">
        <v>58235</v>
      </c>
      <c r="J35" s="114">
        <v>30968</v>
      </c>
      <c r="K35" s="114">
        <v>27267</v>
      </c>
      <c r="L35" s="423">
        <v>14248</v>
      </c>
      <c r="M35" s="424">
        <v>12570</v>
      </c>
    </row>
    <row r="36" spans="1:13" ht="11.1" customHeight="1" x14ac:dyDescent="0.2">
      <c r="A36" s="422" t="s">
        <v>389</v>
      </c>
      <c r="B36" s="115">
        <v>204065</v>
      </c>
      <c r="C36" s="114">
        <v>110884</v>
      </c>
      <c r="D36" s="114">
        <v>93181</v>
      </c>
      <c r="E36" s="114">
        <v>146595</v>
      </c>
      <c r="F36" s="114">
        <v>57470</v>
      </c>
      <c r="G36" s="114">
        <v>24667</v>
      </c>
      <c r="H36" s="114">
        <v>57292</v>
      </c>
      <c r="I36" s="115">
        <v>58843</v>
      </c>
      <c r="J36" s="114">
        <v>30786</v>
      </c>
      <c r="K36" s="114">
        <v>28057</v>
      </c>
      <c r="L36" s="423">
        <v>20098</v>
      </c>
      <c r="M36" s="424">
        <v>17499</v>
      </c>
    </row>
    <row r="37" spans="1:13" s="110" customFormat="1" ht="11.1" customHeight="1" x14ac:dyDescent="0.2">
      <c r="A37" s="422" t="s">
        <v>390</v>
      </c>
      <c r="B37" s="115">
        <v>202938</v>
      </c>
      <c r="C37" s="114">
        <v>109708</v>
      </c>
      <c r="D37" s="114">
        <v>93230</v>
      </c>
      <c r="E37" s="114">
        <v>145422</v>
      </c>
      <c r="F37" s="114">
        <v>57516</v>
      </c>
      <c r="G37" s="114">
        <v>24079</v>
      </c>
      <c r="H37" s="114">
        <v>57583</v>
      </c>
      <c r="I37" s="115">
        <v>58641</v>
      </c>
      <c r="J37" s="114">
        <v>30821</v>
      </c>
      <c r="K37" s="114">
        <v>27820</v>
      </c>
      <c r="L37" s="423">
        <v>14131</v>
      </c>
      <c r="M37" s="424">
        <v>15415</v>
      </c>
    </row>
    <row r="38" spans="1:13" ht="15" customHeight="1" x14ac:dyDescent="0.2">
      <c r="A38" s="425" t="s">
        <v>397</v>
      </c>
      <c r="B38" s="115">
        <v>203952</v>
      </c>
      <c r="C38" s="114">
        <v>110515</v>
      </c>
      <c r="D38" s="114">
        <v>93437</v>
      </c>
      <c r="E38" s="114">
        <v>145979</v>
      </c>
      <c r="F38" s="114">
        <v>57973</v>
      </c>
      <c r="G38" s="114">
        <v>23258</v>
      </c>
      <c r="H38" s="114">
        <v>58563</v>
      </c>
      <c r="I38" s="115">
        <v>58012</v>
      </c>
      <c r="J38" s="114">
        <v>30351</v>
      </c>
      <c r="K38" s="114">
        <v>27661</v>
      </c>
      <c r="L38" s="423">
        <v>17136</v>
      </c>
      <c r="M38" s="424">
        <v>16350</v>
      </c>
    </row>
    <row r="39" spans="1:13" ht="11.1" customHeight="1" x14ac:dyDescent="0.2">
      <c r="A39" s="422" t="s">
        <v>388</v>
      </c>
      <c r="B39" s="115">
        <v>205613</v>
      </c>
      <c r="C39" s="114">
        <v>111936</v>
      </c>
      <c r="D39" s="114">
        <v>93677</v>
      </c>
      <c r="E39" s="114">
        <v>147114</v>
      </c>
      <c r="F39" s="114">
        <v>58499</v>
      </c>
      <c r="G39" s="114">
        <v>22908</v>
      </c>
      <c r="H39" s="114">
        <v>59835</v>
      </c>
      <c r="I39" s="115">
        <v>58971</v>
      </c>
      <c r="J39" s="114">
        <v>30748</v>
      </c>
      <c r="K39" s="114">
        <v>28223</v>
      </c>
      <c r="L39" s="423">
        <v>15230</v>
      </c>
      <c r="M39" s="424">
        <v>13612</v>
      </c>
    </row>
    <row r="40" spans="1:13" ht="11.1" customHeight="1" x14ac:dyDescent="0.2">
      <c r="A40" s="425" t="s">
        <v>389</v>
      </c>
      <c r="B40" s="115">
        <v>208866</v>
      </c>
      <c r="C40" s="114">
        <v>113750</v>
      </c>
      <c r="D40" s="114">
        <v>95116</v>
      </c>
      <c r="E40" s="114">
        <v>149145</v>
      </c>
      <c r="F40" s="114">
        <v>59721</v>
      </c>
      <c r="G40" s="114">
        <v>24863</v>
      </c>
      <c r="H40" s="114">
        <v>60633</v>
      </c>
      <c r="I40" s="115">
        <v>59274</v>
      </c>
      <c r="J40" s="114">
        <v>30413</v>
      </c>
      <c r="K40" s="114">
        <v>28861</v>
      </c>
      <c r="L40" s="423">
        <v>23017</v>
      </c>
      <c r="M40" s="424">
        <v>20357</v>
      </c>
    </row>
    <row r="41" spans="1:13" s="110" customFormat="1" ht="11.1" customHeight="1" x14ac:dyDescent="0.2">
      <c r="A41" s="422" t="s">
        <v>390</v>
      </c>
      <c r="B41" s="115">
        <v>207860</v>
      </c>
      <c r="C41" s="114">
        <v>112429</v>
      </c>
      <c r="D41" s="114">
        <v>95431</v>
      </c>
      <c r="E41" s="114">
        <v>147717</v>
      </c>
      <c r="F41" s="114">
        <v>60143</v>
      </c>
      <c r="G41" s="114">
        <v>24446</v>
      </c>
      <c r="H41" s="114">
        <v>60962</v>
      </c>
      <c r="I41" s="115">
        <v>59550</v>
      </c>
      <c r="J41" s="114">
        <v>30548</v>
      </c>
      <c r="K41" s="114">
        <v>29002</v>
      </c>
      <c r="L41" s="423">
        <v>14298</v>
      </c>
      <c r="M41" s="424">
        <v>15769</v>
      </c>
    </row>
    <row r="42" spans="1:13" ht="15" customHeight="1" x14ac:dyDescent="0.2">
      <c r="A42" s="422" t="s">
        <v>398</v>
      </c>
      <c r="B42" s="115">
        <v>209585</v>
      </c>
      <c r="C42" s="114">
        <v>113667</v>
      </c>
      <c r="D42" s="114">
        <v>95918</v>
      </c>
      <c r="E42" s="114">
        <v>148930</v>
      </c>
      <c r="F42" s="114">
        <v>60655</v>
      </c>
      <c r="G42" s="114">
        <v>23798</v>
      </c>
      <c r="H42" s="114">
        <v>62266</v>
      </c>
      <c r="I42" s="115">
        <v>58965</v>
      </c>
      <c r="J42" s="114">
        <v>30051</v>
      </c>
      <c r="K42" s="114">
        <v>28914</v>
      </c>
      <c r="L42" s="423">
        <v>18264</v>
      </c>
      <c r="M42" s="424">
        <v>16348</v>
      </c>
    </row>
    <row r="43" spans="1:13" ht="11.1" customHeight="1" x14ac:dyDescent="0.2">
      <c r="A43" s="422" t="s">
        <v>388</v>
      </c>
      <c r="B43" s="115">
        <v>211631</v>
      </c>
      <c r="C43" s="114">
        <v>115368</v>
      </c>
      <c r="D43" s="114">
        <v>96263</v>
      </c>
      <c r="E43" s="114">
        <v>150482</v>
      </c>
      <c r="F43" s="114">
        <v>61149</v>
      </c>
      <c r="G43" s="114">
        <v>23473</v>
      </c>
      <c r="H43" s="114">
        <v>63726</v>
      </c>
      <c r="I43" s="115">
        <v>60073</v>
      </c>
      <c r="J43" s="114">
        <v>30410</v>
      </c>
      <c r="K43" s="114">
        <v>29663</v>
      </c>
      <c r="L43" s="423">
        <v>16092</v>
      </c>
      <c r="M43" s="424">
        <v>14290</v>
      </c>
    </row>
    <row r="44" spans="1:13" ht="11.1" customHeight="1" x14ac:dyDescent="0.2">
      <c r="A44" s="422" t="s">
        <v>389</v>
      </c>
      <c r="B44" s="115">
        <v>214802</v>
      </c>
      <c r="C44" s="114">
        <v>117180</v>
      </c>
      <c r="D44" s="114">
        <v>97622</v>
      </c>
      <c r="E44" s="114">
        <v>152775</v>
      </c>
      <c r="F44" s="114">
        <v>62027</v>
      </c>
      <c r="G44" s="114">
        <v>25098</v>
      </c>
      <c r="H44" s="114">
        <v>64817</v>
      </c>
      <c r="I44" s="115">
        <v>60000</v>
      </c>
      <c r="J44" s="114">
        <v>29788</v>
      </c>
      <c r="K44" s="114">
        <v>30212</v>
      </c>
      <c r="L44" s="423">
        <v>22094</v>
      </c>
      <c r="M44" s="424">
        <v>19412</v>
      </c>
    </row>
    <row r="45" spans="1:13" s="110" customFormat="1" ht="11.1" customHeight="1" x14ac:dyDescent="0.2">
      <c r="A45" s="422" t="s">
        <v>390</v>
      </c>
      <c r="B45" s="115">
        <v>214311</v>
      </c>
      <c r="C45" s="114">
        <v>116378</v>
      </c>
      <c r="D45" s="114">
        <v>97933</v>
      </c>
      <c r="E45" s="114">
        <v>151955</v>
      </c>
      <c r="F45" s="114">
        <v>62356</v>
      </c>
      <c r="G45" s="114">
        <v>24665</v>
      </c>
      <c r="H45" s="114">
        <v>65139</v>
      </c>
      <c r="I45" s="115">
        <v>59737</v>
      </c>
      <c r="J45" s="114">
        <v>29683</v>
      </c>
      <c r="K45" s="114">
        <v>30054</v>
      </c>
      <c r="L45" s="423">
        <v>14482</v>
      </c>
      <c r="M45" s="424">
        <v>15379</v>
      </c>
    </row>
    <row r="46" spans="1:13" ht="15" customHeight="1" x14ac:dyDescent="0.2">
      <c r="A46" s="422" t="s">
        <v>399</v>
      </c>
      <c r="B46" s="115">
        <v>215214</v>
      </c>
      <c r="C46" s="114">
        <v>117041</v>
      </c>
      <c r="D46" s="114">
        <v>98173</v>
      </c>
      <c r="E46" s="114">
        <v>152451</v>
      </c>
      <c r="F46" s="114">
        <v>62763</v>
      </c>
      <c r="G46" s="114">
        <v>24190</v>
      </c>
      <c r="H46" s="114">
        <v>65979</v>
      </c>
      <c r="I46" s="115">
        <v>59433</v>
      </c>
      <c r="J46" s="114">
        <v>29294</v>
      </c>
      <c r="K46" s="114">
        <v>30139</v>
      </c>
      <c r="L46" s="423">
        <v>18163</v>
      </c>
      <c r="M46" s="424">
        <v>17251</v>
      </c>
    </row>
    <row r="47" spans="1:13" ht="11.1" customHeight="1" x14ac:dyDescent="0.2">
      <c r="A47" s="422" t="s">
        <v>388</v>
      </c>
      <c r="B47" s="115">
        <v>216339</v>
      </c>
      <c r="C47" s="114">
        <v>118131</v>
      </c>
      <c r="D47" s="114">
        <v>98208</v>
      </c>
      <c r="E47" s="114">
        <v>153128</v>
      </c>
      <c r="F47" s="114">
        <v>63211</v>
      </c>
      <c r="G47" s="114">
        <v>23812</v>
      </c>
      <c r="H47" s="114">
        <v>67099</v>
      </c>
      <c r="I47" s="115">
        <v>60459</v>
      </c>
      <c r="J47" s="114">
        <v>29617</v>
      </c>
      <c r="K47" s="114">
        <v>30842</v>
      </c>
      <c r="L47" s="423">
        <v>14391</v>
      </c>
      <c r="M47" s="424">
        <v>13546</v>
      </c>
    </row>
    <row r="48" spans="1:13" ht="11.1" customHeight="1" x14ac:dyDescent="0.2">
      <c r="A48" s="422" t="s">
        <v>389</v>
      </c>
      <c r="B48" s="115">
        <v>218288</v>
      </c>
      <c r="C48" s="114">
        <v>118962</v>
      </c>
      <c r="D48" s="114">
        <v>99326</v>
      </c>
      <c r="E48" s="114">
        <v>154361</v>
      </c>
      <c r="F48" s="114">
        <v>63927</v>
      </c>
      <c r="G48" s="114">
        <v>25405</v>
      </c>
      <c r="H48" s="114">
        <v>67574</v>
      </c>
      <c r="I48" s="115">
        <v>60168</v>
      </c>
      <c r="J48" s="114">
        <v>29042</v>
      </c>
      <c r="K48" s="114">
        <v>31126</v>
      </c>
      <c r="L48" s="423">
        <v>20651</v>
      </c>
      <c r="M48" s="424">
        <v>18509</v>
      </c>
    </row>
    <row r="49" spans="1:17" s="110" customFormat="1" ht="11.1" customHeight="1" x14ac:dyDescent="0.2">
      <c r="A49" s="422" t="s">
        <v>390</v>
      </c>
      <c r="B49" s="115">
        <v>217300</v>
      </c>
      <c r="C49" s="114">
        <v>117843</v>
      </c>
      <c r="D49" s="114">
        <v>99457</v>
      </c>
      <c r="E49" s="114">
        <v>152954</v>
      </c>
      <c r="F49" s="114">
        <v>64346</v>
      </c>
      <c r="G49" s="114">
        <v>25043</v>
      </c>
      <c r="H49" s="114">
        <v>67764</v>
      </c>
      <c r="I49" s="115">
        <v>59975</v>
      </c>
      <c r="J49" s="114">
        <v>29019</v>
      </c>
      <c r="K49" s="114">
        <v>30956</v>
      </c>
      <c r="L49" s="423">
        <v>14420</v>
      </c>
      <c r="M49" s="424">
        <v>15667</v>
      </c>
    </row>
    <row r="50" spans="1:17" ht="15" customHeight="1" x14ac:dyDescent="0.2">
      <c r="A50" s="422" t="s">
        <v>400</v>
      </c>
      <c r="B50" s="143">
        <v>218456</v>
      </c>
      <c r="C50" s="144">
        <v>119095</v>
      </c>
      <c r="D50" s="144">
        <v>99361</v>
      </c>
      <c r="E50" s="144">
        <v>153863</v>
      </c>
      <c r="F50" s="144">
        <v>64593</v>
      </c>
      <c r="G50" s="144">
        <v>24412</v>
      </c>
      <c r="H50" s="144">
        <v>68650</v>
      </c>
      <c r="I50" s="143">
        <v>58342</v>
      </c>
      <c r="J50" s="144">
        <v>28230</v>
      </c>
      <c r="K50" s="144">
        <v>30112</v>
      </c>
      <c r="L50" s="426">
        <v>18867</v>
      </c>
      <c r="M50" s="427">
        <v>18466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1.5064075757153346</v>
      </c>
      <c r="C6" s="480">
        <f>'Tabelle 3.3'!J11</f>
        <v>-1.8356805141924519</v>
      </c>
      <c r="D6" s="481">
        <f t="shared" ref="D6:E9" si="0">IF(OR(AND(B6&gt;=-50,B6&lt;=50),ISNUMBER(B6)=FALSE),B6,"")</f>
        <v>1.5064075757153346</v>
      </c>
      <c r="E6" s="481">
        <f t="shared" si="0"/>
        <v>-1.8356805141924519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1.5064075757153346</v>
      </c>
      <c r="C14" s="480">
        <f>'Tabelle 3.3'!J11</f>
        <v>-1.8356805141924519</v>
      </c>
      <c r="D14" s="481">
        <f>IF(OR(AND(B14&gt;=-50,B14&lt;=50),ISNUMBER(B14)=FALSE),B14,"")</f>
        <v>1.5064075757153346</v>
      </c>
      <c r="E14" s="481">
        <f>IF(OR(AND(C14&gt;=-50,C14&lt;=50),ISNUMBER(C14)=FALSE),C14,"")</f>
        <v>-1.8356805141924519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7.7012835472578764</v>
      </c>
      <c r="C15" s="480">
        <f>'Tabelle 3.3'!J12</f>
        <v>8.0393765381460209</v>
      </c>
      <c r="D15" s="481">
        <f t="shared" ref="D15:E45" si="3">IF(OR(AND(B15&gt;=-50,B15&lt;=50),ISNUMBER(B15)=FALSE),B15,"")</f>
        <v>7.7012835472578764</v>
      </c>
      <c r="E15" s="481">
        <f t="shared" si="3"/>
        <v>8.0393765381460209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7.7143882310728378</v>
      </c>
      <c r="C16" s="480">
        <f>'Tabelle 3.3'!J13</f>
        <v>6.1224489795918364</v>
      </c>
      <c r="D16" s="481">
        <f t="shared" si="3"/>
        <v>7.7143882310728378</v>
      </c>
      <c r="E16" s="481">
        <f t="shared" si="3"/>
        <v>6.1224489795918364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-2.0244664583471845</v>
      </c>
      <c r="C17" s="480">
        <f>'Tabelle 3.3'!J14</f>
        <v>-4.9306975687343781</v>
      </c>
      <c r="D17" s="481">
        <f t="shared" si="3"/>
        <v>-2.0244664583471845</v>
      </c>
      <c r="E17" s="481">
        <f t="shared" si="3"/>
        <v>-4.9306975687343781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1.8712470325373551</v>
      </c>
      <c r="C18" s="480">
        <f>'Tabelle 3.3'!J15</f>
        <v>0.23137436372049977</v>
      </c>
      <c r="D18" s="481">
        <f t="shared" si="3"/>
        <v>1.8712470325373551</v>
      </c>
      <c r="E18" s="481">
        <f t="shared" si="3"/>
        <v>0.23137436372049977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-3.5593394194276335</v>
      </c>
      <c r="C19" s="480">
        <f>'Tabelle 3.3'!J16</f>
        <v>-7.728065078442766</v>
      </c>
      <c r="D19" s="481">
        <f t="shared" si="3"/>
        <v>-3.5593394194276335</v>
      </c>
      <c r="E19" s="481">
        <f t="shared" si="3"/>
        <v>-7.728065078442766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-1.4314928425357873</v>
      </c>
      <c r="C20" s="480">
        <f>'Tabelle 3.3'!J17</f>
        <v>-17.148362235067438</v>
      </c>
      <c r="D20" s="481">
        <f t="shared" si="3"/>
        <v>-1.4314928425357873</v>
      </c>
      <c r="E20" s="481">
        <f t="shared" si="3"/>
        <v>-17.148362235067438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4.2735042735042734</v>
      </c>
      <c r="C21" s="480">
        <f>'Tabelle 3.3'!J18</f>
        <v>2.0951114067176588</v>
      </c>
      <c r="D21" s="481">
        <f t="shared" si="3"/>
        <v>4.2735042735042734</v>
      </c>
      <c r="E21" s="481">
        <f t="shared" si="3"/>
        <v>2.0951114067176588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1.0342563204552917</v>
      </c>
      <c r="C22" s="480">
        <f>'Tabelle 3.3'!J19</f>
        <v>-1.7202481669486747</v>
      </c>
      <c r="D22" s="481">
        <f t="shared" si="3"/>
        <v>1.0342563204552917</v>
      </c>
      <c r="E22" s="481">
        <f t="shared" si="3"/>
        <v>-1.7202481669486747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5.3370712226600725</v>
      </c>
      <c r="C23" s="480">
        <f>'Tabelle 3.3'!J20</f>
        <v>2.3725834797891037</v>
      </c>
      <c r="D23" s="481">
        <f t="shared" si="3"/>
        <v>5.3370712226600725</v>
      </c>
      <c r="E23" s="481">
        <f t="shared" si="3"/>
        <v>2.3725834797891037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-2.4218270999386879</v>
      </c>
      <c r="C24" s="480">
        <f>'Tabelle 3.3'!J21</f>
        <v>-5.9365921434886948</v>
      </c>
      <c r="D24" s="481">
        <f t="shared" si="3"/>
        <v>-2.4218270999386879</v>
      </c>
      <c r="E24" s="481">
        <f t="shared" si="3"/>
        <v>-5.9365921434886948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-14.353750496097367</v>
      </c>
      <c r="C25" s="480">
        <f>'Tabelle 3.3'!J22</f>
        <v>-1.7941454202077431</v>
      </c>
      <c r="D25" s="481">
        <f t="shared" si="3"/>
        <v>-14.353750496097367</v>
      </c>
      <c r="E25" s="481">
        <f t="shared" si="3"/>
        <v>-1.7941454202077431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2.5073129962390306</v>
      </c>
      <c r="C26" s="480">
        <f>'Tabelle 3.3'!J23</f>
        <v>-9.3237704918032787</v>
      </c>
      <c r="D26" s="481">
        <f t="shared" si="3"/>
        <v>2.5073129962390306</v>
      </c>
      <c r="E26" s="481">
        <f t="shared" si="3"/>
        <v>-9.3237704918032787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2.9254060873679228</v>
      </c>
      <c r="C27" s="480">
        <f>'Tabelle 3.3'!J24</f>
        <v>0.17245095925846088</v>
      </c>
      <c r="D27" s="481">
        <f t="shared" si="3"/>
        <v>2.9254060873679228</v>
      </c>
      <c r="E27" s="481">
        <f t="shared" si="3"/>
        <v>0.17245095925846088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3.8696904247660187</v>
      </c>
      <c r="C28" s="480">
        <f>'Tabelle 3.3'!J25</f>
        <v>-4.6632919159380277</v>
      </c>
      <c r="D28" s="481">
        <f t="shared" si="3"/>
        <v>3.8696904247660187</v>
      </c>
      <c r="E28" s="481">
        <f t="shared" si="3"/>
        <v>-4.6632919159380277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-12.475149105367793</v>
      </c>
      <c r="C29" s="480">
        <f>'Tabelle 3.3'!J26</f>
        <v>-35.294117647058826</v>
      </c>
      <c r="D29" s="481">
        <f t="shared" si="3"/>
        <v>-12.475149105367793</v>
      </c>
      <c r="E29" s="481">
        <f t="shared" si="3"/>
        <v>-35.294117647058826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3.4358047016274864</v>
      </c>
      <c r="C30" s="480">
        <f>'Tabelle 3.3'!J27</f>
        <v>7.9910380881254666</v>
      </c>
      <c r="D30" s="481">
        <f t="shared" si="3"/>
        <v>3.4358047016274864</v>
      </c>
      <c r="E30" s="481">
        <f t="shared" si="3"/>
        <v>7.9910380881254666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3.4349565457304454</v>
      </c>
      <c r="C31" s="480">
        <f>'Tabelle 3.3'!J28</f>
        <v>3.7174721189591078</v>
      </c>
      <c r="D31" s="481">
        <f t="shared" si="3"/>
        <v>3.4349565457304454</v>
      </c>
      <c r="E31" s="481">
        <f t="shared" si="3"/>
        <v>3.7174721189591078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3.7001733102253032</v>
      </c>
      <c r="C32" s="480">
        <f>'Tabelle 3.3'!J29</f>
        <v>-2.3099133782483157</v>
      </c>
      <c r="D32" s="481">
        <f t="shared" si="3"/>
        <v>3.7001733102253032</v>
      </c>
      <c r="E32" s="481">
        <f t="shared" si="3"/>
        <v>-2.3099133782483157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2.0791583166332663</v>
      </c>
      <c r="C33" s="480">
        <f>'Tabelle 3.3'!J30</f>
        <v>-1.0459035444509006</v>
      </c>
      <c r="D33" s="481">
        <f t="shared" si="3"/>
        <v>2.0791583166332663</v>
      </c>
      <c r="E33" s="481">
        <f t="shared" si="3"/>
        <v>-1.0459035444509006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-1.1603812681309573</v>
      </c>
      <c r="C34" s="480">
        <f>'Tabelle 3.3'!J31</f>
        <v>-2.2975395144207269</v>
      </c>
      <c r="D34" s="481">
        <f t="shared" si="3"/>
        <v>-1.1603812681309573</v>
      </c>
      <c r="E34" s="481">
        <f t="shared" si="3"/>
        <v>-2.2975395144207269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-40</v>
      </c>
      <c r="C35" s="480" t="str">
        <f>'Tabelle 3.3'!J32</f>
        <v>*</v>
      </c>
      <c r="D35" s="481">
        <f t="shared" si="3"/>
        <v>-40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7.7012835472578764</v>
      </c>
      <c r="C37" s="480">
        <f>'Tabelle 3.3'!J34</f>
        <v>8.0393765381460209</v>
      </c>
      <c r="D37" s="481">
        <f t="shared" si="3"/>
        <v>7.7012835472578764</v>
      </c>
      <c r="E37" s="481">
        <f t="shared" si="3"/>
        <v>8.0393765381460209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0.38089466963879931</v>
      </c>
      <c r="C38" s="480">
        <f>'Tabelle 3.3'!J35</f>
        <v>-1.6180405147152503</v>
      </c>
      <c r="D38" s="481">
        <f t="shared" si="3"/>
        <v>0.38089466963879931</v>
      </c>
      <c r="E38" s="481">
        <f t="shared" si="3"/>
        <v>-1.6180405147152503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1.7550571469561476</v>
      </c>
      <c r="C39" s="480">
        <f>'Tabelle 3.3'!J36</f>
        <v>-2.1106345802557382</v>
      </c>
      <c r="D39" s="481">
        <f t="shared" si="3"/>
        <v>1.7550571469561476</v>
      </c>
      <c r="E39" s="481">
        <f t="shared" si="3"/>
        <v>-2.1106345802557382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1.7550571469561476</v>
      </c>
      <c r="C45" s="480">
        <f>'Tabelle 3.3'!J36</f>
        <v>-2.1106345802557382</v>
      </c>
      <c r="D45" s="481">
        <f t="shared" si="3"/>
        <v>1.7550571469561476</v>
      </c>
      <c r="E45" s="481">
        <f t="shared" si="3"/>
        <v>-2.1106345802557382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185910</v>
      </c>
      <c r="C51" s="487">
        <v>31544</v>
      </c>
      <c r="D51" s="487">
        <v>24588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188101</v>
      </c>
      <c r="C52" s="487">
        <v>31995</v>
      </c>
      <c r="D52" s="487">
        <v>25141</v>
      </c>
      <c r="E52" s="488">
        <f t="shared" ref="E52:G70" si="11">IF($A$51=37802,IF(COUNTBLANK(B$51:B$70)&gt;0,#N/A,B52/B$51*100),IF(COUNTBLANK(B$51:B$75)&gt;0,#N/A,B52/B$51*100))</f>
        <v>101.17852724436555</v>
      </c>
      <c r="F52" s="488">
        <f t="shared" si="11"/>
        <v>101.42974892214049</v>
      </c>
      <c r="G52" s="488">
        <f t="shared" si="11"/>
        <v>102.24906458435008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191884</v>
      </c>
      <c r="C53" s="487">
        <v>31616</v>
      </c>
      <c r="D53" s="487">
        <v>25819</v>
      </c>
      <c r="E53" s="488">
        <f t="shared" si="11"/>
        <v>103.21338281964391</v>
      </c>
      <c r="F53" s="488">
        <f t="shared" si="11"/>
        <v>100.22825259954348</v>
      </c>
      <c r="G53" s="488">
        <f t="shared" si="11"/>
        <v>105.00650723930372</v>
      </c>
      <c r="H53" s="489">
        <f>IF(ISERROR(L53)=TRUE,IF(MONTH(A53)=MONTH(MAX(A$51:A$75)),A53,""),"")</f>
        <v>41883</v>
      </c>
      <c r="I53" s="488">
        <f t="shared" si="12"/>
        <v>103.21338281964391</v>
      </c>
      <c r="J53" s="488">
        <f t="shared" si="10"/>
        <v>100.22825259954348</v>
      </c>
      <c r="K53" s="488">
        <f t="shared" si="10"/>
        <v>105.00650723930372</v>
      </c>
      <c r="L53" s="488" t="e">
        <f t="shared" si="13"/>
        <v>#N/A</v>
      </c>
    </row>
    <row r="54" spans="1:14" ht="15" customHeight="1" x14ac:dyDescent="0.2">
      <c r="A54" s="490" t="s">
        <v>463</v>
      </c>
      <c r="B54" s="487">
        <v>190988</v>
      </c>
      <c r="C54" s="487">
        <v>31772</v>
      </c>
      <c r="D54" s="487">
        <v>25725</v>
      </c>
      <c r="E54" s="488">
        <f t="shared" si="11"/>
        <v>102.73142918616536</v>
      </c>
      <c r="F54" s="488">
        <f t="shared" si="11"/>
        <v>100.7227998985544</v>
      </c>
      <c r="G54" s="488">
        <f t="shared" si="11"/>
        <v>104.62420693020987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192783</v>
      </c>
      <c r="C55" s="487">
        <v>30995</v>
      </c>
      <c r="D55" s="487">
        <v>25306</v>
      </c>
      <c r="E55" s="488">
        <f t="shared" si="11"/>
        <v>103.69695013716313</v>
      </c>
      <c r="F55" s="488">
        <f t="shared" si="11"/>
        <v>98.259573928480847</v>
      </c>
      <c r="G55" s="488">
        <f t="shared" si="11"/>
        <v>102.92012363754677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194115</v>
      </c>
      <c r="C56" s="487">
        <v>31377</v>
      </c>
      <c r="D56" s="487">
        <v>25992</v>
      </c>
      <c r="E56" s="488">
        <f t="shared" si="11"/>
        <v>104.41342585121834</v>
      </c>
      <c r="F56" s="488">
        <f t="shared" si="11"/>
        <v>99.470580776058839</v>
      </c>
      <c r="G56" s="488">
        <f t="shared" si="11"/>
        <v>105.71010248901904</v>
      </c>
      <c r="H56" s="489" t="str">
        <f t="shared" si="14"/>
        <v/>
      </c>
      <c r="I56" s="488" t="str">
        <f t="shared" si="12"/>
        <v/>
      </c>
      <c r="J56" s="488" t="str">
        <f t="shared" si="10"/>
        <v/>
      </c>
      <c r="K56" s="488" t="str">
        <f t="shared" si="10"/>
        <v/>
      </c>
      <c r="L56" s="488" t="e">
        <f t="shared" si="13"/>
        <v>#N/A</v>
      </c>
    </row>
    <row r="57" spans="1:14" ht="15" customHeight="1" x14ac:dyDescent="0.2">
      <c r="A57" s="490">
        <v>42248</v>
      </c>
      <c r="B57" s="487">
        <v>198065</v>
      </c>
      <c r="C57" s="487">
        <v>30807</v>
      </c>
      <c r="D57" s="487">
        <v>26583</v>
      </c>
      <c r="E57" s="488">
        <f t="shared" si="11"/>
        <v>106.5381098380937</v>
      </c>
      <c r="F57" s="488">
        <f t="shared" si="11"/>
        <v>97.663581029672841</v>
      </c>
      <c r="G57" s="488">
        <f t="shared" si="11"/>
        <v>108.11371400683261</v>
      </c>
      <c r="H57" s="489">
        <f t="shared" si="14"/>
        <v>42248</v>
      </c>
      <c r="I57" s="488">
        <f t="shared" si="12"/>
        <v>106.5381098380937</v>
      </c>
      <c r="J57" s="488">
        <f t="shared" si="10"/>
        <v>97.663581029672841</v>
      </c>
      <c r="K57" s="488">
        <f t="shared" si="10"/>
        <v>108.11371400683261</v>
      </c>
      <c r="L57" s="488" t="e">
        <f t="shared" si="13"/>
        <v>#N/A</v>
      </c>
    </row>
    <row r="58" spans="1:14" ht="15" customHeight="1" x14ac:dyDescent="0.2">
      <c r="A58" s="490" t="s">
        <v>466</v>
      </c>
      <c r="B58" s="487">
        <v>196623</v>
      </c>
      <c r="C58" s="487">
        <v>31328</v>
      </c>
      <c r="D58" s="487">
        <v>26398</v>
      </c>
      <c r="E58" s="488">
        <f t="shared" si="11"/>
        <v>105.76246570921413</v>
      </c>
      <c r="F58" s="488">
        <f t="shared" si="11"/>
        <v>99.315242201369514</v>
      </c>
      <c r="G58" s="488">
        <f t="shared" si="11"/>
        <v>107.36131446233937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197992</v>
      </c>
      <c r="C59" s="487">
        <v>30771</v>
      </c>
      <c r="D59" s="487">
        <v>26527</v>
      </c>
      <c r="E59" s="488">
        <f t="shared" si="11"/>
        <v>106.49884352643753</v>
      </c>
      <c r="F59" s="488">
        <f t="shared" si="11"/>
        <v>97.549454729901086</v>
      </c>
      <c r="G59" s="488">
        <f t="shared" si="11"/>
        <v>107.88596063120221</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200196</v>
      </c>
      <c r="C60" s="487">
        <v>30968</v>
      </c>
      <c r="D60" s="487">
        <v>27267</v>
      </c>
      <c r="E60" s="488">
        <f t="shared" si="11"/>
        <v>107.68436340164595</v>
      </c>
      <c r="F60" s="488">
        <f t="shared" si="11"/>
        <v>98.173979203652038</v>
      </c>
      <c r="G60" s="488">
        <f t="shared" si="11"/>
        <v>110.89555880917521</v>
      </c>
      <c r="H60" s="489" t="str">
        <f t="shared" si="14"/>
        <v/>
      </c>
      <c r="I60" s="488" t="str">
        <f t="shared" si="12"/>
        <v/>
      </c>
      <c r="J60" s="488" t="str">
        <f t="shared" si="10"/>
        <v/>
      </c>
      <c r="K60" s="488" t="str">
        <f t="shared" si="10"/>
        <v/>
      </c>
      <c r="L60" s="488" t="e">
        <f t="shared" si="13"/>
        <v>#N/A</v>
      </c>
    </row>
    <row r="61" spans="1:14" ht="15" customHeight="1" x14ac:dyDescent="0.2">
      <c r="A61" s="490">
        <v>42614</v>
      </c>
      <c r="B61" s="487">
        <v>204065</v>
      </c>
      <c r="C61" s="487">
        <v>30786</v>
      </c>
      <c r="D61" s="487">
        <v>28057</v>
      </c>
      <c r="E61" s="488">
        <f t="shared" si="11"/>
        <v>109.76547791942338</v>
      </c>
      <c r="F61" s="488">
        <f t="shared" si="11"/>
        <v>97.597007354805982</v>
      </c>
      <c r="G61" s="488">
        <f t="shared" si="11"/>
        <v>114.10850821538962</v>
      </c>
      <c r="H61" s="489">
        <f t="shared" si="14"/>
        <v>42614</v>
      </c>
      <c r="I61" s="488">
        <f t="shared" si="12"/>
        <v>109.76547791942338</v>
      </c>
      <c r="J61" s="488">
        <f t="shared" si="10"/>
        <v>97.597007354805982</v>
      </c>
      <c r="K61" s="488">
        <f t="shared" si="10"/>
        <v>114.10850821538962</v>
      </c>
      <c r="L61" s="488" t="e">
        <f t="shared" si="13"/>
        <v>#N/A</v>
      </c>
    </row>
    <row r="62" spans="1:14" ht="15" customHeight="1" x14ac:dyDescent="0.2">
      <c r="A62" s="490" t="s">
        <v>469</v>
      </c>
      <c r="B62" s="487">
        <v>202938</v>
      </c>
      <c r="C62" s="487">
        <v>30821</v>
      </c>
      <c r="D62" s="487">
        <v>27820</v>
      </c>
      <c r="E62" s="488">
        <f t="shared" si="11"/>
        <v>109.15927061481364</v>
      </c>
      <c r="F62" s="488">
        <f t="shared" si="11"/>
        <v>97.707963479584066</v>
      </c>
      <c r="G62" s="488">
        <f t="shared" si="11"/>
        <v>113.14462339352529</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203952</v>
      </c>
      <c r="C63" s="487">
        <v>30351</v>
      </c>
      <c r="D63" s="487">
        <v>27661</v>
      </c>
      <c r="E63" s="488">
        <f t="shared" si="11"/>
        <v>109.70469582055833</v>
      </c>
      <c r="F63" s="488">
        <f t="shared" si="11"/>
        <v>96.217981232564043</v>
      </c>
      <c r="G63" s="488">
        <f t="shared" si="11"/>
        <v>112.49796648771759</v>
      </c>
      <c r="H63" s="489" t="str">
        <f t="shared" si="14"/>
        <v/>
      </c>
      <c r="I63" s="488" t="str">
        <f t="shared" si="12"/>
        <v/>
      </c>
      <c r="J63" s="488" t="str">
        <f t="shared" si="10"/>
        <v/>
      </c>
      <c r="K63" s="488" t="str">
        <f t="shared" si="10"/>
        <v/>
      </c>
      <c r="L63" s="488" t="e">
        <f t="shared" si="13"/>
        <v>#N/A</v>
      </c>
    </row>
    <row r="64" spans="1:14" ht="15" customHeight="1" x14ac:dyDescent="0.2">
      <c r="A64" s="490" t="s">
        <v>471</v>
      </c>
      <c r="B64" s="487">
        <v>205613</v>
      </c>
      <c r="C64" s="487">
        <v>30748</v>
      </c>
      <c r="D64" s="487">
        <v>28223</v>
      </c>
      <c r="E64" s="488">
        <f t="shared" si="11"/>
        <v>110.59813888440644</v>
      </c>
      <c r="F64" s="488">
        <f t="shared" si="11"/>
        <v>97.476540705046915</v>
      </c>
      <c r="G64" s="488">
        <f t="shared" si="11"/>
        <v>114.78363429315112</v>
      </c>
      <c r="H64" s="489" t="str">
        <f t="shared" si="14"/>
        <v/>
      </c>
      <c r="I64" s="488" t="str">
        <f t="shared" si="12"/>
        <v/>
      </c>
      <c r="J64" s="488" t="str">
        <f t="shared" si="10"/>
        <v/>
      </c>
      <c r="K64" s="488" t="str">
        <f t="shared" si="10"/>
        <v/>
      </c>
      <c r="L64" s="488" t="e">
        <f t="shared" si="13"/>
        <v>#N/A</v>
      </c>
    </row>
    <row r="65" spans="1:12" ht="15" customHeight="1" x14ac:dyDescent="0.2">
      <c r="A65" s="490">
        <v>42979</v>
      </c>
      <c r="B65" s="487">
        <v>208866</v>
      </c>
      <c r="C65" s="487">
        <v>30413</v>
      </c>
      <c r="D65" s="487">
        <v>28861</v>
      </c>
      <c r="E65" s="488">
        <f t="shared" si="11"/>
        <v>112.34791027916732</v>
      </c>
      <c r="F65" s="488">
        <f t="shared" si="11"/>
        <v>96.414532082170936</v>
      </c>
      <c r="G65" s="488">
        <f t="shared" si="11"/>
        <v>117.37839596551163</v>
      </c>
      <c r="H65" s="489">
        <f t="shared" si="14"/>
        <v>42979</v>
      </c>
      <c r="I65" s="488">
        <f t="shared" si="12"/>
        <v>112.34791027916732</v>
      </c>
      <c r="J65" s="488">
        <f t="shared" si="10"/>
        <v>96.414532082170936</v>
      </c>
      <c r="K65" s="488">
        <f t="shared" si="10"/>
        <v>117.37839596551163</v>
      </c>
      <c r="L65" s="488" t="e">
        <f t="shared" si="13"/>
        <v>#N/A</v>
      </c>
    </row>
    <row r="66" spans="1:12" ht="15" customHeight="1" x14ac:dyDescent="0.2">
      <c r="A66" s="490" t="s">
        <v>472</v>
      </c>
      <c r="B66" s="487">
        <v>207860</v>
      </c>
      <c r="C66" s="487">
        <v>30548</v>
      </c>
      <c r="D66" s="487">
        <v>29002</v>
      </c>
      <c r="E66" s="488">
        <f t="shared" si="11"/>
        <v>111.80678823086441</v>
      </c>
      <c r="F66" s="488">
        <f t="shared" si="11"/>
        <v>96.842505706314981</v>
      </c>
      <c r="G66" s="488">
        <f t="shared" si="11"/>
        <v>117.95184642915244</v>
      </c>
      <c r="H66" s="489" t="str">
        <f t="shared" si="14"/>
        <v/>
      </c>
      <c r="I66" s="488" t="str">
        <f t="shared" si="12"/>
        <v/>
      </c>
      <c r="J66" s="488" t="str">
        <f t="shared" si="10"/>
        <v/>
      </c>
      <c r="K66" s="488" t="str">
        <f t="shared" si="10"/>
        <v/>
      </c>
      <c r="L66" s="488" t="e">
        <f t="shared" si="13"/>
        <v>#N/A</v>
      </c>
    </row>
    <row r="67" spans="1:12" ht="15" customHeight="1" x14ac:dyDescent="0.2">
      <c r="A67" s="490" t="s">
        <v>473</v>
      </c>
      <c r="B67" s="487">
        <v>209585</v>
      </c>
      <c r="C67" s="487">
        <v>30051</v>
      </c>
      <c r="D67" s="487">
        <v>28914</v>
      </c>
      <c r="E67" s="488">
        <f t="shared" si="11"/>
        <v>112.73465655424668</v>
      </c>
      <c r="F67" s="488">
        <f t="shared" si="11"/>
        <v>95.266928734466134</v>
      </c>
      <c r="G67" s="488">
        <f t="shared" si="11"/>
        <v>117.59394826744753</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211631</v>
      </c>
      <c r="C68" s="487">
        <v>30410</v>
      </c>
      <c r="D68" s="487">
        <v>29663</v>
      </c>
      <c r="E68" s="488">
        <f t="shared" si="11"/>
        <v>113.83518906998009</v>
      </c>
      <c r="F68" s="488">
        <f t="shared" si="11"/>
        <v>96.405021557189954</v>
      </c>
      <c r="G68" s="488">
        <f t="shared" si="11"/>
        <v>120.64014966650399</v>
      </c>
      <c r="H68" s="489" t="str">
        <f t="shared" si="14"/>
        <v/>
      </c>
      <c r="I68" s="488" t="str">
        <f t="shared" si="12"/>
        <v/>
      </c>
      <c r="J68" s="488" t="str">
        <f t="shared" si="12"/>
        <v/>
      </c>
      <c r="K68" s="488" t="str">
        <f t="shared" si="12"/>
        <v/>
      </c>
      <c r="L68" s="488" t="e">
        <f t="shared" si="13"/>
        <v>#N/A</v>
      </c>
    </row>
    <row r="69" spans="1:12" ht="15" customHeight="1" x14ac:dyDescent="0.2">
      <c r="A69" s="490">
        <v>43344</v>
      </c>
      <c r="B69" s="487">
        <v>214802</v>
      </c>
      <c r="C69" s="487">
        <v>29788</v>
      </c>
      <c r="D69" s="487">
        <v>30212</v>
      </c>
      <c r="E69" s="488">
        <f t="shared" si="11"/>
        <v>115.54085310096282</v>
      </c>
      <c r="F69" s="488">
        <f t="shared" si="11"/>
        <v>94.433172711133651</v>
      </c>
      <c r="G69" s="488">
        <f t="shared" si="11"/>
        <v>122.87294615259476</v>
      </c>
      <c r="H69" s="489">
        <f t="shared" si="14"/>
        <v>43344</v>
      </c>
      <c r="I69" s="488">
        <f t="shared" si="12"/>
        <v>115.54085310096282</v>
      </c>
      <c r="J69" s="488">
        <f t="shared" si="12"/>
        <v>94.433172711133651</v>
      </c>
      <c r="K69" s="488">
        <f t="shared" si="12"/>
        <v>122.87294615259476</v>
      </c>
      <c r="L69" s="488" t="e">
        <f t="shared" si="13"/>
        <v>#N/A</v>
      </c>
    </row>
    <row r="70" spans="1:12" ht="15" customHeight="1" x14ac:dyDescent="0.2">
      <c r="A70" s="490" t="s">
        <v>475</v>
      </c>
      <c r="B70" s="487">
        <v>214311</v>
      </c>
      <c r="C70" s="487">
        <v>29683</v>
      </c>
      <c r="D70" s="487">
        <v>30054</v>
      </c>
      <c r="E70" s="488">
        <f t="shared" si="11"/>
        <v>115.27674681297401</v>
      </c>
      <c r="F70" s="488">
        <f t="shared" si="11"/>
        <v>94.100304336799383</v>
      </c>
      <c r="G70" s="488">
        <f t="shared" si="11"/>
        <v>122.23035627135188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215214</v>
      </c>
      <c r="C71" s="487">
        <v>29294</v>
      </c>
      <c r="D71" s="487">
        <v>30139</v>
      </c>
      <c r="E71" s="491">
        <f t="shared" ref="E71:G75" si="15">IF($A$51=37802,IF(COUNTBLANK(B$51:B$70)&gt;0,#N/A,IF(ISBLANK(B71)=FALSE,B71/B$51*100,#N/A)),IF(COUNTBLANK(B$51:B$75)&gt;0,#N/A,B71/B$51*100))</f>
        <v>115.76246570921414</v>
      </c>
      <c r="F71" s="491">
        <f t="shared" si="15"/>
        <v>92.867106264265786</v>
      </c>
      <c r="G71" s="491">
        <f t="shared" si="15"/>
        <v>122.57605335936228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216339</v>
      </c>
      <c r="C72" s="487">
        <v>29617</v>
      </c>
      <c r="D72" s="487">
        <v>30842</v>
      </c>
      <c r="E72" s="491">
        <f t="shared" si="15"/>
        <v>116.36759722446345</v>
      </c>
      <c r="F72" s="491">
        <f t="shared" si="15"/>
        <v>93.891072787217851</v>
      </c>
      <c r="G72" s="491">
        <f t="shared" si="15"/>
        <v>125.43517162843662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218288</v>
      </c>
      <c r="C73" s="487">
        <v>29042</v>
      </c>
      <c r="D73" s="487">
        <v>31126</v>
      </c>
      <c r="E73" s="491">
        <f t="shared" si="15"/>
        <v>117.41595395621538</v>
      </c>
      <c r="F73" s="491">
        <f t="shared" si="15"/>
        <v>92.06822216586356</v>
      </c>
      <c r="G73" s="491">
        <f t="shared" si="15"/>
        <v>126.59020660484789</v>
      </c>
      <c r="H73" s="492">
        <f>IF(A$51=37802,IF(ISERROR(L73)=TRUE,IF(ISBLANK(A73)=FALSE,IF(MONTH(A73)=MONTH(MAX(A$51:A$75)),A73,""),""),""),IF(ISERROR(L73)=TRUE,IF(MONTH(A73)=MONTH(MAX(A$51:A$75)),A73,""),""))</f>
        <v>43709</v>
      </c>
      <c r="I73" s="488">
        <f t="shared" si="12"/>
        <v>117.41595395621538</v>
      </c>
      <c r="J73" s="488">
        <f t="shared" si="12"/>
        <v>92.06822216586356</v>
      </c>
      <c r="K73" s="488">
        <f t="shared" si="12"/>
        <v>126.59020660484789</v>
      </c>
      <c r="L73" s="488" t="e">
        <f t="shared" si="13"/>
        <v>#N/A</v>
      </c>
    </row>
    <row r="74" spans="1:12" ht="15" customHeight="1" x14ac:dyDescent="0.2">
      <c r="A74" s="490" t="s">
        <v>478</v>
      </c>
      <c r="B74" s="487">
        <v>217300</v>
      </c>
      <c r="C74" s="487">
        <v>29019</v>
      </c>
      <c r="D74" s="487">
        <v>30956</v>
      </c>
      <c r="E74" s="491">
        <f t="shared" si="15"/>
        <v>116.88451401215643</v>
      </c>
      <c r="F74" s="491">
        <f t="shared" si="15"/>
        <v>91.995308141009374</v>
      </c>
      <c r="G74" s="491">
        <f t="shared" si="15"/>
        <v>125.89881242882709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218456</v>
      </c>
      <c r="C75" s="493">
        <v>28230</v>
      </c>
      <c r="D75" s="493">
        <v>30112</v>
      </c>
      <c r="E75" s="491">
        <f t="shared" si="15"/>
        <v>117.50632026249261</v>
      </c>
      <c r="F75" s="491">
        <f t="shared" si="15"/>
        <v>89.494040071011909</v>
      </c>
      <c r="G75" s="491">
        <f t="shared" si="15"/>
        <v>122.46624369611192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117.41595395621538</v>
      </c>
      <c r="J77" s="488">
        <f>IF(J75&lt;&gt;"",J75,IF(J74&lt;&gt;"",J74,IF(J73&lt;&gt;"",J73,IF(J72&lt;&gt;"",J72,IF(J71&lt;&gt;"",J71,IF(J70&lt;&gt;"",J70,""))))))</f>
        <v>92.06822216586356</v>
      </c>
      <c r="K77" s="488">
        <f>IF(K75&lt;&gt;"",K75,IF(K74&lt;&gt;"",K74,IF(K73&lt;&gt;"",K73,IF(K72&lt;&gt;"",K72,IF(K71&lt;&gt;"",K71,IF(K70&lt;&gt;"",K70,""))))))</f>
        <v>126.59020660484789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+17,4%</v>
      </c>
      <c r="J79" s="488" t="str">
        <f>"GeB - ausschließlich: "&amp;IF(J77&gt;100,"+","")&amp;TEXT(J77-100,"0,0")&amp;"%"</f>
        <v>GeB - ausschließlich: -7,9%</v>
      </c>
      <c r="K79" s="488" t="str">
        <f>"GeB - im Nebenjob: "&amp;IF(K77&gt;100,"+","")&amp;TEXT(K77-100,"0,0")&amp;"%"</f>
        <v>GeB - im Nebenjob: +26,6%</v>
      </c>
    </row>
    <row r="81" spans="9:9" ht="15" customHeight="1" x14ac:dyDescent="0.2">
      <c r="I81" s="488" t="str">
        <f>IF(ISERROR(HLOOKUP(1,I$78:K$79,2,FALSE)),"",HLOOKUP(1,I$78:K$79,2,FALSE))</f>
        <v>GeB - im Nebenjob: +26,6%</v>
      </c>
    </row>
    <row r="82" spans="9:9" ht="15" customHeight="1" x14ac:dyDescent="0.2">
      <c r="I82" s="488" t="str">
        <f>IF(ISERROR(HLOOKUP(2,I$78:K$79,2,FALSE)),"",HLOOKUP(2,I$78:K$79,2,FALSE))</f>
        <v>SvB: +17,4%</v>
      </c>
    </row>
    <row r="83" spans="9:9" ht="15" customHeight="1" x14ac:dyDescent="0.2">
      <c r="I83" s="488" t="str">
        <f>IF(ISERROR(HLOOKUP(3,I$78:K$79,2,FALSE)),"",HLOOKUP(3,I$78:K$79,2,FALSE))</f>
        <v>GeB - ausschließlich: -7,9%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218456</v>
      </c>
      <c r="E12" s="114">
        <v>217300</v>
      </c>
      <c r="F12" s="114">
        <v>218288</v>
      </c>
      <c r="G12" s="114">
        <v>216339</v>
      </c>
      <c r="H12" s="114">
        <v>215214</v>
      </c>
      <c r="I12" s="115">
        <v>3242</v>
      </c>
      <c r="J12" s="116">
        <v>1.5064075757153346</v>
      </c>
      <c r="N12" s="117"/>
    </row>
    <row r="13" spans="1:15" s="110" customFormat="1" ht="13.5" customHeight="1" x14ac:dyDescent="0.2">
      <c r="A13" s="118" t="s">
        <v>105</v>
      </c>
      <c r="B13" s="119" t="s">
        <v>106</v>
      </c>
      <c r="C13" s="113">
        <v>54.516699014904603</v>
      </c>
      <c r="D13" s="114">
        <v>119095</v>
      </c>
      <c r="E13" s="114">
        <v>117843</v>
      </c>
      <c r="F13" s="114">
        <v>118962</v>
      </c>
      <c r="G13" s="114">
        <v>118131</v>
      </c>
      <c r="H13" s="114">
        <v>117041</v>
      </c>
      <c r="I13" s="115">
        <v>2054</v>
      </c>
      <c r="J13" s="116">
        <v>1.7549405763792176</v>
      </c>
    </row>
    <row r="14" spans="1:15" s="110" customFormat="1" ht="13.5" customHeight="1" x14ac:dyDescent="0.2">
      <c r="A14" s="120"/>
      <c r="B14" s="119" t="s">
        <v>107</v>
      </c>
      <c r="C14" s="113">
        <v>45.483300985095397</v>
      </c>
      <c r="D14" s="114">
        <v>99361</v>
      </c>
      <c r="E14" s="114">
        <v>99457</v>
      </c>
      <c r="F14" s="114">
        <v>99326</v>
      </c>
      <c r="G14" s="114">
        <v>98208</v>
      </c>
      <c r="H14" s="114">
        <v>98173</v>
      </c>
      <c r="I14" s="115">
        <v>1188</v>
      </c>
      <c r="J14" s="116">
        <v>1.2101086856875107</v>
      </c>
    </row>
    <row r="15" spans="1:15" s="110" customFormat="1" ht="13.5" customHeight="1" x14ac:dyDescent="0.2">
      <c r="A15" s="118" t="s">
        <v>105</v>
      </c>
      <c r="B15" s="121" t="s">
        <v>108</v>
      </c>
      <c r="C15" s="113">
        <v>11.174790346797524</v>
      </c>
      <c r="D15" s="114">
        <v>24412</v>
      </c>
      <c r="E15" s="114">
        <v>25043</v>
      </c>
      <c r="F15" s="114">
        <v>25405</v>
      </c>
      <c r="G15" s="114">
        <v>23812</v>
      </c>
      <c r="H15" s="114">
        <v>24190</v>
      </c>
      <c r="I15" s="115">
        <v>222</v>
      </c>
      <c r="J15" s="116">
        <v>0.9177346010748243</v>
      </c>
    </row>
    <row r="16" spans="1:15" s="110" customFormat="1" ht="13.5" customHeight="1" x14ac:dyDescent="0.2">
      <c r="A16" s="118"/>
      <c r="B16" s="121" t="s">
        <v>109</v>
      </c>
      <c r="C16" s="113">
        <v>69.755923389607062</v>
      </c>
      <c r="D16" s="114">
        <v>152386</v>
      </c>
      <c r="E16" s="114">
        <v>151359</v>
      </c>
      <c r="F16" s="114">
        <v>152386</v>
      </c>
      <c r="G16" s="114">
        <v>152698</v>
      </c>
      <c r="H16" s="114">
        <v>152193</v>
      </c>
      <c r="I16" s="115">
        <v>193</v>
      </c>
      <c r="J16" s="116">
        <v>0.12681266549709908</v>
      </c>
    </row>
    <row r="17" spans="1:10" s="110" customFormat="1" ht="13.5" customHeight="1" x14ac:dyDescent="0.2">
      <c r="A17" s="118"/>
      <c r="B17" s="121" t="s">
        <v>110</v>
      </c>
      <c r="C17" s="113">
        <v>17.878657487091221</v>
      </c>
      <c r="D17" s="114">
        <v>39057</v>
      </c>
      <c r="E17" s="114">
        <v>38323</v>
      </c>
      <c r="F17" s="114">
        <v>37946</v>
      </c>
      <c r="G17" s="114">
        <v>37321</v>
      </c>
      <c r="H17" s="114">
        <v>36427</v>
      </c>
      <c r="I17" s="115">
        <v>2630</v>
      </c>
      <c r="J17" s="116">
        <v>7.2199192906360663</v>
      </c>
    </row>
    <row r="18" spans="1:10" s="110" customFormat="1" ht="13.5" customHeight="1" x14ac:dyDescent="0.2">
      <c r="A18" s="120"/>
      <c r="B18" s="121" t="s">
        <v>111</v>
      </c>
      <c r="C18" s="113">
        <v>1.190628776504193</v>
      </c>
      <c r="D18" s="114">
        <v>2601</v>
      </c>
      <c r="E18" s="114">
        <v>2575</v>
      </c>
      <c r="F18" s="114">
        <v>2551</v>
      </c>
      <c r="G18" s="114">
        <v>2508</v>
      </c>
      <c r="H18" s="114">
        <v>2404</v>
      </c>
      <c r="I18" s="115">
        <v>197</v>
      </c>
      <c r="J18" s="116">
        <v>8.1946755407653917</v>
      </c>
    </row>
    <row r="19" spans="1:10" s="110" customFormat="1" ht="13.5" customHeight="1" x14ac:dyDescent="0.2">
      <c r="A19" s="120"/>
      <c r="B19" s="121" t="s">
        <v>112</v>
      </c>
      <c r="C19" s="113">
        <v>0.31219101329329474</v>
      </c>
      <c r="D19" s="114">
        <v>682</v>
      </c>
      <c r="E19" s="114">
        <v>647</v>
      </c>
      <c r="F19" s="114">
        <v>659</v>
      </c>
      <c r="G19" s="114">
        <v>584</v>
      </c>
      <c r="H19" s="114">
        <v>547</v>
      </c>
      <c r="I19" s="115">
        <v>135</v>
      </c>
      <c r="J19" s="116">
        <v>24.680073126142595</v>
      </c>
    </row>
    <row r="20" spans="1:10" s="110" customFormat="1" ht="13.5" customHeight="1" x14ac:dyDescent="0.2">
      <c r="A20" s="118" t="s">
        <v>113</v>
      </c>
      <c r="B20" s="122" t="s">
        <v>114</v>
      </c>
      <c r="C20" s="113">
        <v>70.432032079686522</v>
      </c>
      <c r="D20" s="114">
        <v>153863</v>
      </c>
      <c r="E20" s="114">
        <v>152954</v>
      </c>
      <c r="F20" s="114">
        <v>154361</v>
      </c>
      <c r="G20" s="114">
        <v>153128</v>
      </c>
      <c r="H20" s="114">
        <v>152451</v>
      </c>
      <c r="I20" s="115">
        <v>1412</v>
      </c>
      <c r="J20" s="116">
        <v>0.92619923778787938</v>
      </c>
    </row>
    <row r="21" spans="1:10" s="110" customFormat="1" ht="13.5" customHeight="1" x14ac:dyDescent="0.2">
      <c r="A21" s="120"/>
      <c r="B21" s="122" t="s">
        <v>115</v>
      </c>
      <c r="C21" s="113">
        <v>29.567967920313471</v>
      </c>
      <c r="D21" s="114">
        <v>64593</v>
      </c>
      <c r="E21" s="114">
        <v>64346</v>
      </c>
      <c r="F21" s="114">
        <v>63927</v>
      </c>
      <c r="G21" s="114">
        <v>63211</v>
      </c>
      <c r="H21" s="114">
        <v>62763</v>
      </c>
      <c r="I21" s="115">
        <v>1830</v>
      </c>
      <c r="J21" s="116">
        <v>2.9157306056115866</v>
      </c>
    </row>
    <row r="22" spans="1:10" s="110" customFormat="1" ht="13.5" customHeight="1" x14ac:dyDescent="0.2">
      <c r="A22" s="118" t="s">
        <v>113</v>
      </c>
      <c r="B22" s="122" t="s">
        <v>116</v>
      </c>
      <c r="C22" s="113">
        <v>77.561614238107438</v>
      </c>
      <c r="D22" s="114">
        <v>169438</v>
      </c>
      <c r="E22" s="114">
        <v>169739</v>
      </c>
      <c r="F22" s="114">
        <v>170487</v>
      </c>
      <c r="G22" s="114">
        <v>169157</v>
      </c>
      <c r="H22" s="114">
        <v>169062</v>
      </c>
      <c r="I22" s="115">
        <v>376</v>
      </c>
      <c r="J22" s="116">
        <v>0.22240361524174562</v>
      </c>
    </row>
    <row r="23" spans="1:10" s="110" customFormat="1" ht="13.5" customHeight="1" x14ac:dyDescent="0.2">
      <c r="A23" s="123"/>
      <c r="B23" s="124" t="s">
        <v>117</v>
      </c>
      <c r="C23" s="125">
        <v>22.403138389423958</v>
      </c>
      <c r="D23" s="114">
        <v>48941</v>
      </c>
      <c r="E23" s="114">
        <v>47488</v>
      </c>
      <c r="F23" s="114">
        <v>47739</v>
      </c>
      <c r="G23" s="114">
        <v>47025</v>
      </c>
      <c r="H23" s="114">
        <v>45994</v>
      </c>
      <c r="I23" s="115">
        <v>2947</v>
      </c>
      <c r="J23" s="116">
        <v>6.4073574814106191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58342</v>
      </c>
      <c r="E26" s="114">
        <v>59975</v>
      </c>
      <c r="F26" s="114">
        <v>60168</v>
      </c>
      <c r="G26" s="114">
        <v>60459</v>
      </c>
      <c r="H26" s="140">
        <v>59433</v>
      </c>
      <c r="I26" s="115">
        <v>-1091</v>
      </c>
      <c r="J26" s="116">
        <v>-1.8356805141924519</v>
      </c>
    </row>
    <row r="27" spans="1:10" s="110" customFormat="1" ht="13.5" customHeight="1" x14ac:dyDescent="0.2">
      <c r="A27" s="118" t="s">
        <v>105</v>
      </c>
      <c r="B27" s="119" t="s">
        <v>106</v>
      </c>
      <c r="C27" s="113">
        <v>42.581673579925265</v>
      </c>
      <c r="D27" s="115">
        <v>24843</v>
      </c>
      <c r="E27" s="114">
        <v>25494</v>
      </c>
      <c r="F27" s="114">
        <v>25679</v>
      </c>
      <c r="G27" s="114">
        <v>25684</v>
      </c>
      <c r="H27" s="140">
        <v>25070</v>
      </c>
      <c r="I27" s="115">
        <v>-227</v>
      </c>
      <c r="J27" s="116">
        <v>-0.90546469884323888</v>
      </c>
    </row>
    <row r="28" spans="1:10" s="110" customFormat="1" ht="13.5" customHeight="1" x14ac:dyDescent="0.2">
      <c r="A28" s="120"/>
      <c r="B28" s="119" t="s">
        <v>107</v>
      </c>
      <c r="C28" s="113">
        <v>57.418326420074735</v>
      </c>
      <c r="D28" s="115">
        <v>33499</v>
      </c>
      <c r="E28" s="114">
        <v>34481</v>
      </c>
      <c r="F28" s="114">
        <v>34489</v>
      </c>
      <c r="G28" s="114">
        <v>34775</v>
      </c>
      <c r="H28" s="140">
        <v>34363</v>
      </c>
      <c r="I28" s="115">
        <v>-864</v>
      </c>
      <c r="J28" s="116">
        <v>-2.514332275994529</v>
      </c>
    </row>
    <row r="29" spans="1:10" s="110" customFormat="1" ht="13.5" customHeight="1" x14ac:dyDescent="0.2">
      <c r="A29" s="118" t="s">
        <v>105</v>
      </c>
      <c r="B29" s="121" t="s">
        <v>108</v>
      </c>
      <c r="C29" s="113">
        <v>15.844503102396216</v>
      </c>
      <c r="D29" s="115">
        <v>9244</v>
      </c>
      <c r="E29" s="114">
        <v>9693</v>
      </c>
      <c r="F29" s="114">
        <v>9781</v>
      </c>
      <c r="G29" s="114">
        <v>10015</v>
      </c>
      <c r="H29" s="140">
        <v>9632</v>
      </c>
      <c r="I29" s="115">
        <v>-388</v>
      </c>
      <c r="J29" s="116">
        <v>-4.0282392026578071</v>
      </c>
    </row>
    <row r="30" spans="1:10" s="110" customFormat="1" ht="13.5" customHeight="1" x14ac:dyDescent="0.2">
      <c r="A30" s="118"/>
      <c r="B30" s="121" t="s">
        <v>109</v>
      </c>
      <c r="C30" s="113">
        <v>53.781152514483566</v>
      </c>
      <c r="D30" s="115">
        <v>31377</v>
      </c>
      <c r="E30" s="114">
        <v>32372</v>
      </c>
      <c r="F30" s="114">
        <v>32555</v>
      </c>
      <c r="G30" s="114">
        <v>32709</v>
      </c>
      <c r="H30" s="140">
        <v>32409</v>
      </c>
      <c r="I30" s="115">
        <v>-1032</v>
      </c>
      <c r="J30" s="116">
        <v>-3.1843006572248451</v>
      </c>
    </row>
    <row r="31" spans="1:10" s="110" customFormat="1" ht="13.5" customHeight="1" x14ac:dyDescent="0.2">
      <c r="A31" s="118"/>
      <c r="B31" s="121" t="s">
        <v>110</v>
      </c>
      <c r="C31" s="113">
        <v>16.394707072092146</v>
      </c>
      <c r="D31" s="115">
        <v>9565</v>
      </c>
      <c r="E31" s="114">
        <v>9658</v>
      </c>
      <c r="F31" s="114">
        <v>9672</v>
      </c>
      <c r="G31" s="114">
        <v>9669</v>
      </c>
      <c r="H31" s="140">
        <v>9490</v>
      </c>
      <c r="I31" s="115">
        <v>75</v>
      </c>
      <c r="J31" s="116">
        <v>0.79030558482613278</v>
      </c>
    </row>
    <row r="32" spans="1:10" s="110" customFormat="1" ht="13.5" customHeight="1" x14ac:dyDescent="0.2">
      <c r="A32" s="120"/>
      <c r="B32" s="121" t="s">
        <v>111</v>
      </c>
      <c r="C32" s="113">
        <v>13.979637311028076</v>
      </c>
      <c r="D32" s="115">
        <v>8156</v>
      </c>
      <c r="E32" s="114">
        <v>8252</v>
      </c>
      <c r="F32" s="114">
        <v>8160</v>
      </c>
      <c r="G32" s="114">
        <v>8066</v>
      </c>
      <c r="H32" s="140">
        <v>7902</v>
      </c>
      <c r="I32" s="115">
        <v>254</v>
      </c>
      <c r="J32" s="116">
        <v>3.214376107314604</v>
      </c>
    </row>
    <row r="33" spans="1:10" s="110" customFormat="1" ht="13.5" customHeight="1" x14ac:dyDescent="0.2">
      <c r="A33" s="120"/>
      <c r="B33" s="121" t="s">
        <v>112</v>
      </c>
      <c r="C33" s="113">
        <v>1.1981077097116999</v>
      </c>
      <c r="D33" s="115">
        <v>699</v>
      </c>
      <c r="E33" s="114">
        <v>741</v>
      </c>
      <c r="F33" s="114">
        <v>759</v>
      </c>
      <c r="G33" s="114">
        <v>650</v>
      </c>
      <c r="H33" s="140">
        <v>610</v>
      </c>
      <c r="I33" s="115">
        <v>89</v>
      </c>
      <c r="J33" s="116">
        <v>14.590163934426229</v>
      </c>
    </row>
    <row r="34" spans="1:10" s="110" customFormat="1" ht="13.5" customHeight="1" x14ac:dyDescent="0.2">
      <c r="A34" s="118" t="s">
        <v>113</v>
      </c>
      <c r="B34" s="122" t="s">
        <v>116</v>
      </c>
      <c r="C34" s="113">
        <v>80.744575091700668</v>
      </c>
      <c r="D34" s="115">
        <v>47108</v>
      </c>
      <c r="E34" s="114">
        <v>48426</v>
      </c>
      <c r="F34" s="114">
        <v>48755</v>
      </c>
      <c r="G34" s="114">
        <v>48938</v>
      </c>
      <c r="H34" s="140">
        <v>48372</v>
      </c>
      <c r="I34" s="115">
        <v>-1264</v>
      </c>
      <c r="J34" s="116">
        <v>-2.613081948234516</v>
      </c>
    </row>
    <row r="35" spans="1:10" s="110" customFormat="1" ht="13.5" customHeight="1" x14ac:dyDescent="0.2">
      <c r="A35" s="118"/>
      <c r="B35" s="119" t="s">
        <v>117</v>
      </c>
      <c r="C35" s="113">
        <v>19.1457269205718</v>
      </c>
      <c r="D35" s="115">
        <v>11170</v>
      </c>
      <c r="E35" s="114">
        <v>11495</v>
      </c>
      <c r="F35" s="114">
        <v>11361</v>
      </c>
      <c r="G35" s="114">
        <v>11468</v>
      </c>
      <c r="H35" s="140">
        <v>11006</v>
      </c>
      <c r="I35" s="115">
        <v>164</v>
      </c>
      <c r="J35" s="116">
        <v>1.4900963111030348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28230</v>
      </c>
      <c r="E37" s="114">
        <v>29019</v>
      </c>
      <c r="F37" s="114">
        <v>29042</v>
      </c>
      <c r="G37" s="114">
        <v>29617</v>
      </c>
      <c r="H37" s="140">
        <v>29294</v>
      </c>
      <c r="I37" s="115">
        <v>-1064</v>
      </c>
      <c r="J37" s="116">
        <v>-3.6321431009763092</v>
      </c>
    </row>
    <row r="38" spans="1:10" s="110" customFormat="1" ht="13.5" customHeight="1" x14ac:dyDescent="0.2">
      <c r="A38" s="118" t="s">
        <v>105</v>
      </c>
      <c r="B38" s="119" t="s">
        <v>106</v>
      </c>
      <c r="C38" s="113">
        <v>37.052780729720155</v>
      </c>
      <c r="D38" s="115">
        <v>10460</v>
      </c>
      <c r="E38" s="114">
        <v>10678</v>
      </c>
      <c r="F38" s="114">
        <v>10687</v>
      </c>
      <c r="G38" s="114">
        <v>10904</v>
      </c>
      <c r="H38" s="140">
        <v>10700</v>
      </c>
      <c r="I38" s="115">
        <v>-240</v>
      </c>
      <c r="J38" s="116">
        <v>-2.2429906542056073</v>
      </c>
    </row>
    <row r="39" spans="1:10" s="110" customFormat="1" ht="13.5" customHeight="1" x14ac:dyDescent="0.2">
      <c r="A39" s="120"/>
      <c r="B39" s="119" t="s">
        <v>107</v>
      </c>
      <c r="C39" s="113">
        <v>62.947219270279845</v>
      </c>
      <c r="D39" s="115">
        <v>17770</v>
      </c>
      <c r="E39" s="114">
        <v>18341</v>
      </c>
      <c r="F39" s="114">
        <v>18355</v>
      </c>
      <c r="G39" s="114">
        <v>18713</v>
      </c>
      <c r="H39" s="140">
        <v>18594</v>
      </c>
      <c r="I39" s="115">
        <v>-824</v>
      </c>
      <c r="J39" s="116">
        <v>-4.4315370549639672</v>
      </c>
    </row>
    <row r="40" spans="1:10" s="110" customFormat="1" ht="13.5" customHeight="1" x14ac:dyDescent="0.2">
      <c r="A40" s="118" t="s">
        <v>105</v>
      </c>
      <c r="B40" s="121" t="s">
        <v>108</v>
      </c>
      <c r="C40" s="113">
        <v>20.088558271342542</v>
      </c>
      <c r="D40" s="115">
        <v>5671</v>
      </c>
      <c r="E40" s="114">
        <v>5834</v>
      </c>
      <c r="F40" s="114">
        <v>5909</v>
      </c>
      <c r="G40" s="114">
        <v>6296</v>
      </c>
      <c r="H40" s="140">
        <v>6016</v>
      </c>
      <c r="I40" s="115">
        <v>-345</v>
      </c>
      <c r="J40" s="116">
        <v>-5.7347074468085104</v>
      </c>
    </row>
    <row r="41" spans="1:10" s="110" customFormat="1" ht="13.5" customHeight="1" x14ac:dyDescent="0.2">
      <c r="A41" s="118"/>
      <c r="B41" s="121" t="s">
        <v>109</v>
      </c>
      <c r="C41" s="113">
        <v>33.815090329436771</v>
      </c>
      <c r="D41" s="115">
        <v>9546</v>
      </c>
      <c r="E41" s="114">
        <v>9975</v>
      </c>
      <c r="F41" s="114">
        <v>9961</v>
      </c>
      <c r="G41" s="114">
        <v>10152</v>
      </c>
      <c r="H41" s="140">
        <v>10308</v>
      </c>
      <c r="I41" s="115">
        <v>-762</v>
      </c>
      <c r="J41" s="116">
        <v>-7.392316647264261</v>
      </c>
    </row>
    <row r="42" spans="1:10" s="110" customFormat="1" ht="13.5" customHeight="1" x14ac:dyDescent="0.2">
      <c r="A42" s="118"/>
      <c r="B42" s="121" t="s">
        <v>110</v>
      </c>
      <c r="C42" s="113">
        <v>18.172157279489905</v>
      </c>
      <c r="D42" s="115">
        <v>5130</v>
      </c>
      <c r="E42" s="114">
        <v>5222</v>
      </c>
      <c r="F42" s="114">
        <v>5267</v>
      </c>
      <c r="G42" s="114">
        <v>5352</v>
      </c>
      <c r="H42" s="140">
        <v>5317</v>
      </c>
      <c r="I42" s="115">
        <v>-187</v>
      </c>
      <c r="J42" s="116">
        <v>-3.5170208764340796</v>
      </c>
    </row>
    <row r="43" spans="1:10" s="110" customFormat="1" ht="13.5" customHeight="1" x14ac:dyDescent="0.2">
      <c r="A43" s="120"/>
      <c r="B43" s="121" t="s">
        <v>111</v>
      </c>
      <c r="C43" s="113">
        <v>27.924194119730782</v>
      </c>
      <c r="D43" s="115">
        <v>7883</v>
      </c>
      <c r="E43" s="114">
        <v>7988</v>
      </c>
      <c r="F43" s="114">
        <v>7905</v>
      </c>
      <c r="G43" s="114">
        <v>7817</v>
      </c>
      <c r="H43" s="140">
        <v>7653</v>
      </c>
      <c r="I43" s="115">
        <v>230</v>
      </c>
      <c r="J43" s="116">
        <v>3.0053573761923427</v>
      </c>
    </row>
    <row r="44" spans="1:10" s="110" customFormat="1" ht="13.5" customHeight="1" x14ac:dyDescent="0.2">
      <c r="A44" s="120"/>
      <c r="B44" s="121" t="s">
        <v>112</v>
      </c>
      <c r="C44" s="113">
        <v>2.2387530995394971</v>
      </c>
      <c r="D44" s="115">
        <v>632</v>
      </c>
      <c r="E44" s="114">
        <v>680</v>
      </c>
      <c r="F44" s="114">
        <v>704</v>
      </c>
      <c r="G44" s="114">
        <v>596</v>
      </c>
      <c r="H44" s="140">
        <v>554</v>
      </c>
      <c r="I44" s="115">
        <v>78</v>
      </c>
      <c r="J44" s="116">
        <v>14.079422382671479</v>
      </c>
    </row>
    <row r="45" spans="1:10" s="110" customFormat="1" ht="13.5" customHeight="1" x14ac:dyDescent="0.2">
      <c r="A45" s="118" t="s">
        <v>113</v>
      </c>
      <c r="B45" s="122" t="s">
        <v>116</v>
      </c>
      <c r="C45" s="113">
        <v>85.433935529578463</v>
      </c>
      <c r="D45" s="115">
        <v>24118</v>
      </c>
      <c r="E45" s="114">
        <v>24806</v>
      </c>
      <c r="F45" s="114">
        <v>24942</v>
      </c>
      <c r="G45" s="114">
        <v>25419</v>
      </c>
      <c r="H45" s="140">
        <v>25167</v>
      </c>
      <c r="I45" s="115">
        <v>-1049</v>
      </c>
      <c r="J45" s="116">
        <v>-4.168156713156117</v>
      </c>
    </row>
    <row r="46" spans="1:10" s="110" customFormat="1" ht="13.5" customHeight="1" x14ac:dyDescent="0.2">
      <c r="A46" s="118"/>
      <c r="B46" s="119" t="s">
        <v>117</v>
      </c>
      <c r="C46" s="113">
        <v>14.339355295784626</v>
      </c>
      <c r="D46" s="115">
        <v>4048</v>
      </c>
      <c r="E46" s="114">
        <v>4159</v>
      </c>
      <c r="F46" s="114">
        <v>4048</v>
      </c>
      <c r="G46" s="114">
        <v>4145</v>
      </c>
      <c r="H46" s="140">
        <v>4072</v>
      </c>
      <c r="I46" s="115">
        <v>-24</v>
      </c>
      <c r="J46" s="116">
        <v>-0.58939096267190572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30112</v>
      </c>
      <c r="E48" s="114">
        <v>30956</v>
      </c>
      <c r="F48" s="114">
        <v>31126</v>
      </c>
      <c r="G48" s="114">
        <v>30842</v>
      </c>
      <c r="H48" s="140">
        <v>30139</v>
      </c>
      <c r="I48" s="115">
        <v>-27</v>
      </c>
      <c r="J48" s="116">
        <v>-8.9584923189223259E-2</v>
      </c>
    </row>
    <row r="49" spans="1:12" s="110" customFormat="1" ht="13.5" customHeight="1" x14ac:dyDescent="0.2">
      <c r="A49" s="118" t="s">
        <v>105</v>
      </c>
      <c r="B49" s="119" t="s">
        <v>106</v>
      </c>
      <c r="C49" s="113">
        <v>47.765010626992563</v>
      </c>
      <c r="D49" s="115">
        <v>14383</v>
      </c>
      <c r="E49" s="114">
        <v>14816</v>
      </c>
      <c r="F49" s="114">
        <v>14992</v>
      </c>
      <c r="G49" s="114">
        <v>14780</v>
      </c>
      <c r="H49" s="140">
        <v>14370</v>
      </c>
      <c r="I49" s="115">
        <v>13</v>
      </c>
      <c r="J49" s="116">
        <v>9.0466249130132223E-2</v>
      </c>
    </row>
    <row r="50" spans="1:12" s="110" customFormat="1" ht="13.5" customHeight="1" x14ac:dyDescent="0.2">
      <c r="A50" s="120"/>
      <c r="B50" s="119" t="s">
        <v>107</v>
      </c>
      <c r="C50" s="113">
        <v>52.234989373007437</v>
      </c>
      <c r="D50" s="115">
        <v>15729</v>
      </c>
      <c r="E50" s="114">
        <v>16140</v>
      </c>
      <c r="F50" s="114">
        <v>16134</v>
      </c>
      <c r="G50" s="114">
        <v>16062</v>
      </c>
      <c r="H50" s="140">
        <v>15769</v>
      </c>
      <c r="I50" s="115">
        <v>-40</v>
      </c>
      <c r="J50" s="116">
        <v>-0.25366224871583487</v>
      </c>
    </row>
    <row r="51" spans="1:12" s="110" customFormat="1" ht="13.5" customHeight="1" x14ac:dyDescent="0.2">
      <c r="A51" s="118" t="s">
        <v>105</v>
      </c>
      <c r="B51" s="121" t="s">
        <v>108</v>
      </c>
      <c r="C51" s="113">
        <v>11.865701381509034</v>
      </c>
      <c r="D51" s="115">
        <v>3573</v>
      </c>
      <c r="E51" s="114">
        <v>3859</v>
      </c>
      <c r="F51" s="114">
        <v>3872</v>
      </c>
      <c r="G51" s="114">
        <v>3719</v>
      </c>
      <c r="H51" s="140">
        <v>3616</v>
      </c>
      <c r="I51" s="115">
        <v>-43</v>
      </c>
      <c r="J51" s="116">
        <v>-1.1891592920353982</v>
      </c>
    </row>
    <row r="52" spans="1:12" s="110" customFormat="1" ht="13.5" customHeight="1" x14ac:dyDescent="0.2">
      <c r="A52" s="118"/>
      <c r="B52" s="121" t="s">
        <v>109</v>
      </c>
      <c r="C52" s="113">
        <v>72.499335812964929</v>
      </c>
      <c r="D52" s="115">
        <v>21831</v>
      </c>
      <c r="E52" s="114">
        <v>22397</v>
      </c>
      <c r="F52" s="114">
        <v>22594</v>
      </c>
      <c r="G52" s="114">
        <v>22557</v>
      </c>
      <c r="H52" s="140">
        <v>22101</v>
      </c>
      <c r="I52" s="115">
        <v>-270</v>
      </c>
      <c r="J52" s="116">
        <v>-1.221664178091489</v>
      </c>
    </row>
    <row r="53" spans="1:12" s="110" customFormat="1" ht="13.5" customHeight="1" x14ac:dyDescent="0.2">
      <c r="A53" s="118"/>
      <c r="B53" s="121" t="s">
        <v>110</v>
      </c>
      <c r="C53" s="113">
        <v>14.728347502656748</v>
      </c>
      <c r="D53" s="115">
        <v>4435</v>
      </c>
      <c r="E53" s="114">
        <v>4436</v>
      </c>
      <c r="F53" s="114">
        <v>4405</v>
      </c>
      <c r="G53" s="114">
        <v>4317</v>
      </c>
      <c r="H53" s="140">
        <v>4173</v>
      </c>
      <c r="I53" s="115">
        <v>262</v>
      </c>
      <c r="J53" s="116">
        <v>6.2784567457464657</v>
      </c>
    </row>
    <row r="54" spans="1:12" s="110" customFormat="1" ht="13.5" customHeight="1" x14ac:dyDescent="0.2">
      <c r="A54" s="120"/>
      <c r="B54" s="121" t="s">
        <v>111</v>
      </c>
      <c r="C54" s="113">
        <v>0.90661530286928804</v>
      </c>
      <c r="D54" s="115">
        <v>273</v>
      </c>
      <c r="E54" s="114">
        <v>264</v>
      </c>
      <c r="F54" s="114">
        <v>255</v>
      </c>
      <c r="G54" s="114">
        <v>249</v>
      </c>
      <c r="H54" s="140">
        <v>249</v>
      </c>
      <c r="I54" s="115">
        <v>24</v>
      </c>
      <c r="J54" s="116">
        <v>9.6385542168674707</v>
      </c>
    </row>
    <row r="55" spans="1:12" s="110" customFormat="1" ht="13.5" customHeight="1" x14ac:dyDescent="0.2">
      <c r="A55" s="120"/>
      <c r="B55" s="121" t="s">
        <v>112</v>
      </c>
      <c r="C55" s="113">
        <v>0.22250265674814027</v>
      </c>
      <c r="D55" s="115">
        <v>67</v>
      </c>
      <c r="E55" s="114">
        <v>61</v>
      </c>
      <c r="F55" s="114">
        <v>55</v>
      </c>
      <c r="G55" s="114">
        <v>54</v>
      </c>
      <c r="H55" s="140">
        <v>56</v>
      </c>
      <c r="I55" s="115">
        <v>11</v>
      </c>
      <c r="J55" s="116">
        <v>19.642857142857142</v>
      </c>
    </row>
    <row r="56" spans="1:12" s="110" customFormat="1" ht="13.5" customHeight="1" x14ac:dyDescent="0.2">
      <c r="A56" s="118" t="s">
        <v>113</v>
      </c>
      <c r="B56" s="122" t="s">
        <v>116</v>
      </c>
      <c r="C56" s="113">
        <v>76.348299681190227</v>
      </c>
      <c r="D56" s="115">
        <v>22990</v>
      </c>
      <c r="E56" s="114">
        <v>23620</v>
      </c>
      <c r="F56" s="114">
        <v>23813</v>
      </c>
      <c r="G56" s="114">
        <v>23519</v>
      </c>
      <c r="H56" s="140">
        <v>23205</v>
      </c>
      <c r="I56" s="115">
        <v>-215</v>
      </c>
      <c r="J56" s="116">
        <v>-0.92652445593622068</v>
      </c>
    </row>
    <row r="57" spans="1:12" s="110" customFormat="1" ht="13.5" customHeight="1" x14ac:dyDescent="0.2">
      <c r="A57" s="142"/>
      <c r="B57" s="124" t="s">
        <v>117</v>
      </c>
      <c r="C57" s="125">
        <v>23.651700318809777</v>
      </c>
      <c r="D57" s="143">
        <v>7122</v>
      </c>
      <c r="E57" s="144">
        <v>7336</v>
      </c>
      <c r="F57" s="144">
        <v>7313</v>
      </c>
      <c r="G57" s="144">
        <v>7323</v>
      </c>
      <c r="H57" s="145">
        <v>6934</v>
      </c>
      <c r="I57" s="143">
        <v>188</v>
      </c>
      <c r="J57" s="146">
        <v>2.7112777617536774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218456</v>
      </c>
      <c r="E12" s="236">
        <v>217300</v>
      </c>
      <c r="F12" s="114">
        <v>218288</v>
      </c>
      <c r="G12" s="114">
        <v>216339</v>
      </c>
      <c r="H12" s="140">
        <v>215214</v>
      </c>
      <c r="I12" s="115">
        <v>3242</v>
      </c>
      <c r="J12" s="116">
        <v>1.5064075757153346</v>
      </c>
    </row>
    <row r="13" spans="1:15" s="110" customFormat="1" ht="12" customHeight="1" x14ac:dyDescent="0.2">
      <c r="A13" s="118" t="s">
        <v>105</v>
      </c>
      <c r="B13" s="119" t="s">
        <v>106</v>
      </c>
      <c r="C13" s="113">
        <v>54.516699014904603</v>
      </c>
      <c r="D13" s="115">
        <v>119095</v>
      </c>
      <c r="E13" s="114">
        <v>117843</v>
      </c>
      <c r="F13" s="114">
        <v>118962</v>
      </c>
      <c r="G13" s="114">
        <v>118131</v>
      </c>
      <c r="H13" s="140">
        <v>117041</v>
      </c>
      <c r="I13" s="115">
        <v>2054</v>
      </c>
      <c r="J13" s="116">
        <v>1.7549405763792176</v>
      </c>
    </row>
    <row r="14" spans="1:15" s="110" customFormat="1" ht="12" customHeight="1" x14ac:dyDescent="0.2">
      <c r="A14" s="118"/>
      <c r="B14" s="119" t="s">
        <v>107</v>
      </c>
      <c r="C14" s="113">
        <v>45.483300985095397</v>
      </c>
      <c r="D14" s="115">
        <v>99361</v>
      </c>
      <c r="E14" s="114">
        <v>99457</v>
      </c>
      <c r="F14" s="114">
        <v>99326</v>
      </c>
      <c r="G14" s="114">
        <v>98208</v>
      </c>
      <c r="H14" s="140">
        <v>98173</v>
      </c>
      <c r="I14" s="115">
        <v>1188</v>
      </c>
      <c r="J14" s="116">
        <v>1.2101086856875107</v>
      </c>
    </row>
    <row r="15" spans="1:15" s="110" customFormat="1" ht="12" customHeight="1" x14ac:dyDescent="0.2">
      <c r="A15" s="118" t="s">
        <v>105</v>
      </c>
      <c r="B15" s="121" t="s">
        <v>108</v>
      </c>
      <c r="C15" s="113">
        <v>11.174790346797524</v>
      </c>
      <c r="D15" s="115">
        <v>24412</v>
      </c>
      <c r="E15" s="114">
        <v>25043</v>
      </c>
      <c r="F15" s="114">
        <v>25405</v>
      </c>
      <c r="G15" s="114">
        <v>23812</v>
      </c>
      <c r="H15" s="140">
        <v>24190</v>
      </c>
      <c r="I15" s="115">
        <v>222</v>
      </c>
      <c r="J15" s="116">
        <v>0.9177346010748243</v>
      </c>
    </row>
    <row r="16" spans="1:15" s="110" customFormat="1" ht="12" customHeight="1" x14ac:dyDescent="0.2">
      <c r="A16" s="118"/>
      <c r="B16" s="121" t="s">
        <v>109</v>
      </c>
      <c r="C16" s="113">
        <v>69.755923389607062</v>
      </c>
      <c r="D16" s="115">
        <v>152386</v>
      </c>
      <c r="E16" s="114">
        <v>151359</v>
      </c>
      <c r="F16" s="114">
        <v>152386</v>
      </c>
      <c r="G16" s="114">
        <v>152698</v>
      </c>
      <c r="H16" s="140">
        <v>152193</v>
      </c>
      <c r="I16" s="115">
        <v>193</v>
      </c>
      <c r="J16" s="116">
        <v>0.12681266549709908</v>
      </c>
    </row>
    <row r="17" spans="1:10" s="110" customFormat="1" ht="12" customHeight="1" x14ac:dyDescent="0.2">
      <c r="A17" s="118"/>
      <c r="B17" s="121" t="s">
        <v>110</v>
      </c>
      <c r="C17" s="113">
        <v>17.878657487091221</v>
      </c>
      <c r="D17" s="115">
        <v>39057</v>
      </c>
      <c r="E17" s="114">
        <v>38323</v>
      </c>
      <c r="F17" s="114">
        <v>37946</v>
      </c>
      <c r="G17" s="114">
        <v>37321</v>
      </c>
      <c r="H17" s="140">
        <v>36427</v>
      </c>
      <c r="I17" s="115">
        <v>2630</v>
      </c>
      <c r="J17" s="116">
        <v>7.2199192906360663</v>
      </c>
    </row>
    <row r="18" spans="1:10" s="110" customFormat="1" ht="12" customHeight="1" x14ac:dyDescent="0.2">
      <c r="A18" s="120"/>
      <c r="B18" s="121" t="s">
        <v>111</v>
      </c>
      <c r="C18" s="113">
        <v>1.190628776504193</v>
      </c>
      <c r="D18" s="115">
        <v>2601</v>
      </c>
      <c r="E18" s="114">
        <v>2575</v>
      </c>
      <c r="F18" s="114">
        <v>2551</v>
      </c>
      <c r="G18" s="114">
        <v>2508</v>
      </c>
      <c r="H18" s="140">
        <v>2404</v>
      </c>
      <c r="I18" s="115">
        <v>197</v>
      </c>
      <c r="J18" s="116">
        <v>8.1946755407653917</v>
      </c>
    </row>
    <row r="19" spans="1:10" s="110" customFormat="1" ht="12" customHeight="1" x14ac:dyDescent="0.2">
      <c r="A19" s="120"/>
      <c r="B19" s="121" t="s">
        <v>112</v>
      </c>
      <c r="C19" s="113">
        <v>0.31219101329329474</v>
      </c>
      <c r="D19" s="115">
        <v>682</v>
      </c>
      <c r="E19" s="114">
        <v>647</v>
      </c>
      <c r="F19" s="114">
        <v>659</v>
      </c>
      <c r="G19" s="114">
        <v>584</v>
      </c>
      <c r="H19" s="140">
        <v>547</v>
      </c>
      <c r="I19" s="115">
        <v>135</v>
      </c>
      <c r="J19" s="116">
        <v>24.680073126142595</v>
      </c>
    </row>
    <row r="20" spans="1:10" s="110" customFormat="1" ht="12" customHeight="1" x14ac:dyDescent="0.2">
      <c r="A20" s="118" t="s">
        <v>113</v>
      </c>
      <c r="B20" s="119" t="s">
        <v>181</v>
      </c>
      <c r="C20" s="113">
        <v>70.432032079686522</v>
      </c>
      <c r="D20" s="115">
        <v>153863</v>
      </c>
      <c r="E20" s="114">
        <v>152954</v>
      </c>
      <c r="F20" s="114">
        <v>154361</v>
      </c>
      <c r="G20" s="114">
        <v>153128</v>
      </c>
      <c r="H20" s="140">
        <v>152451</v>
      </c>
      <c r="I20" s="115">
        <v>1412</v>
      </c>
      <c r="J20" s="116">
        <v>0.92619923778787938</v>
      </c>
    </row>
    <row r="21" spans="1:10" s="110" customFormat="1" ht="12" customHeight="1" x14ac:dyDescent="0.2">
      <c r="A21" s="118"/>
      <c r="B21" s="119" t="s">
        <v>182</v>
      </c>
      <c r="C21" s="113">
        <v>29.567967920313471</v>
      </c>
      <c r="D21" s="115">
        <v>64593</v>
      </c>
      <c r="E21" s="114">
        <v>64346</v>
      </c>
      <c r="F21" s="114">
        <v>63927</v>
      </c>
      <c r="G21" s="114">
        <v>63211</v>
      </c>
      <c r="H21" s="140">
        <v>62763</v>
      </c>
      <c r="I21" s="115">
        <v>1830</v>
      </c>
      <c r="J21" s="116">
        <v>2.9157306056115866</v>
      </c>
    </row>
    <row r="22" spans="1:10" s="110" customFormat="1" ht="12" customHeight="1" x14ac:dyDescent="0.2">
      <c r="A22" s="118" t="s">
        <v>113</v>
      </c>
      <c r="B22" s="119" t="s">
        <v>116</v>
      </c>
      <c r="C22" s="113">
        <v>77.561614238107438</v>
      </c>
      <c r="D22" s="115">
        <v>169438</v>
      </c>
      <c r="E22" s="114">
        <v>169739</v>
      </c>
      <c r="F22" s="114">
        <v>170487</v>
      </c>
      <c r="G22" s="114">
        <v>169157</v>
      </c>
      <c r="H22" s="140">
        <v>169062</v>
      </c>
      <c r="I22" s="115">
        <v>376</v>
      </c>
      <c r="J22" s="116">
        <v>0.22240361524174562</v>
      </c>
    </row>
    <row r="23" spans="1:10" s="110" customFormat="1" ht="12" customHeight="1" x14ac:dyDescent="0.2">
      <c r="A23" s="118"/>
      <c r="B23" s="119" t="s">
        <v>117</v>
      </c>
      <c r="C23" s="113">
        <v>22.403138389423958</v>
      </c>
      <c r="D23" s="115">
        <v>48941</v>
      </c>
      <c r="E23" s="114">
        <v>47488</v>
      </c>
      <c r="F23" s="114">
        <v>47739</v>
      </c>
      <c r="G23" s="114">
        <v>47025</v>
      </c>
      <c r="H23" s="140">
        <v>45994</v>
      </c>
      <c r="I23" s="115">
        <v>2947</v>
      </c>
      <c r="J23" s="116">
        <v>6.4073574814106191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284189</v>
      </c>
      <c r="E64" s="236">
        <v>283270</v>
      </c>
      <c r="F64" s="236">
        <v>283976</v>
      </c>
      <c r="G64" s="236">
        <v>280028</v>
      </c>
      <c r="H64" s="140">
        <v>278492</v>
      </c>
      <c r="I64" s="115">
        <v>5697</v>
      </c>
      <c r="J64" s="116">
        <v>2.045660198497623</v>
      </c>
    </row>
    <row r="65" spans="1:12" s="110" customFormat="1" ht="12" customHeight="1" x14ac:dyDescent="0.2">
      <c r="A65" s="118" t="s">
        <v>105</v>
      </c>
      <c r="B65" s="119" t="s">
        <v>106</v>
      </c>
      <c r="C65" s="113">
        <v>54.075632765518719</v>
      </c>
      <c r="D65" s="235">
        <v>153677</v>
      </c>
      <c r="E65" s="236">
        <v>152938</v>
      </c>
      <c r="F65" s="236">
        <v>153887</v>
      </c>
      <c r="G65" s="236">
        <v>151610</v>
      </c>
      <c r="H65" s="140">
        <v>150511</v>
      </c>
      <c r="I65" s="115">
        <v>3166</v>
      </c>
      <c r="J65" s="116">
        <v>2.103500740809642</v>
      </c>
    </row>
    <row r="66" spans="1:12" s="110" customFormat="1" ht="12" customHeight="1" x14ac:dyDescent="0.2">
      <c r="A66" s="118"/>
      <c r="B66" s="119" t="s">
        <v>107</v>
      </c>
      <c r="C66" s="113">
        <v>45.924367234481281</v>
      </c>
      <c r="D66" s="235">
        <v>130512</v>
      </c>
      <c r="E66" s="236">
        <v>130332</v>
      </c>
      <c r="F66" s="236">
        <v>130089</v>
      </c>
      <c r="G66" s="236">
        <v>128418</v>
      </c>
      <c r="H66" s="140">
        <v>127981</v>
      </c>
      <c r="I66" s="115">
        <v>2531</v>
      </c>
      <c r="J66" s="116">
        <v>1.9776373055375407</v>
      </c>
    </row>
    <row r="67" spans="1:12" s="110" customFormat="1" ht="12" customHeight="1" x14ac:dyDescent="0.2">
      <c r="A67" s="118" t="s">
        <v>105</v>
      </c>
      <c r="B67" s="121" t="s">
        <v>108</v>
      </c>
      <c r="C67" s="113">
        <v>11.51135335991189</v>
      </c>
      <c r="D67" s="235">
        <v>32714</v>
      </c>
      <c r="E67" s="236">
        <v>33580</v>
      </c>
      <c r="F67" s="236">
        <v>34108</v>
      </c>
      <c r="G67" s="236">
        <v>31846</v>
      </c>
      <c r="H67" s="140">
        <v>32255</v>
      </c>
      <c r="I67" s="115">
        <v>459</v>
      </c>
      <c r="J67" s="116">
        <v>1.4230351883428927</v>
      </c>
    </row>
    <row r="68" spans="1:12" s="110" customFormat="1" ht="12" customHeight="1" x14ac:dyDescent="0.2">
      <c r="A68" s="118"/>
      <c r="B68" s="121" t="s">
        <v>109</v>
      </c>
      <c r="C68" s="113">
        <v>69.362290588305669</v>
      </c>
      <c r="D68" s="235">
        <v>197120</v>
      </c>
      <c r="E68" s="236">
        <v>196235</v>
      </c>
      <c r="F68" s="236">
        <v>197026</v>
      </c>
      <c r="G68" s="236">
        <v>196406</v>
      </c>
      <c r="H68" s="140">
        <v>195699</v>
      </c>
      <c r="I68" s="115">
        <v>1421</v>
      </c>
      <c r="J68" s="116">
        <v>0.72611510534034407</v>
      </c>
    </row>
    <row r="69" spans="1:12" s="110" customFormat="1" ht="12" customHeight="1" x14ac:dyDescent="0.2">
      <c r="A69" s="118"/>
      <c r="B69" s="121" t="s">
        <v>110</v>
      </c>
      <c r="C69" s="113">
        <v>18.124206074126725</v>
      </c>
      <c r="D69" s="235">
        <v>51507</v>
      </c>
      <c r="E69" s="236">
        <v>50627</v>
      </c>
      <c r="F69" s="236">
        <v>50018</v>
      </c>
      <c r="G69" s="236">
        <v>49000</v>
      </c>
      <c r="H69" s="140">
        <v>47911</v>
      </c>
      <c r="I69" s="115">
        <v>3596</v>
      </c>
      <c r="J69" s="116">
        <v>7.5055832689778965</v>
      </c>
    </row>
    <row r="70" spans="1:12" s="110" customFormat="1" ht="12" customHeight="1" x14ac:dyDescent="0.2">
      <c r="A70" s="120"/>
      <c r="B70" s="121" t="s">
        <v>111</v>
      </c>
      <c r="C70" s="113">
        <v>1.002149977655715</v>
      </c>
      <c r="D70" s="235">
        <v>2848</v>
      </c>
      <c r="E70" s="236">
        <v>2828</v>
      </c>
      <c r="F70" s="236">
        <v>2824</v>
      </c>
      <c r="G70" s="236">
        <v>2776</v>
      </c>
      <c r="H70" s="140">
        <v>2627</v>
      </c>
      <c r="I70" s="115">
        <v>221</v>
      </c>
      <c r="J70" s="116">
        <v>8.4126379901027786</v>
      </c>
    </row>
    <row r="71" spans="1:12" s="110" customFormat="1" ht="12" customHeight="1" x14ac:dyDescent="0.2">
      <c r="A71" s="120"/>
      <c r="B71" s="121" t="s">
        <v>112</v>
      </c>
      <c r="C71" s="113">
        <v>0.27798401767837599</v>
      </c>
      <c r="D71" s="235">
        <v>790</v>
      </c>
      <c r="E71" s="236">
        <v>768</v>
      </c>
      <c r="F71" s="236">
        <v>805</v>
      </c>
      <c r="G71" s="236">
        <v>731</v>
      </c>
      <c r="H71" s="140">
        <v>676</v>
      </c>
      <c r="I71" s="115">
        <v>114</v>
      </c>
      <c r="J71" s="116">
        <v>16.863905325443788</v>
      </c>
    </row>
    <row r="72" spans="1:12" s="110" customFormat="1" ht="12" customHeight="1" x14ac:dyDescent="0.2">
      <c r="A72" s="118" t="s">
        <v>113</v>
      </c>
      <c r="B72" s="119" t="s">
        <v>181</v>
      </c>
      <c r="C72" s="113">
        <v>72.720619024663165</v>
      </c>
      <c r="D72" s="235">
        <v>206664</v>
      </c>
      <c r="E72" s="236">
        <v>206054</v>
      </c>
      <c r="F72" s="236">
        <v>207454</v>
      </c>
      <c r="G72" s="236">
        <v>204292</v>
      </c>
      <c r="H72" s="140">
        <v>203576</v>
      </c>
      <c r="I72" s="115">
        <v>3088</v>
      </c>
      <c r="J72" s="116">
        <v>1.5168782174716076</v>
      </c>
    </row>
    <row r="73" spans="1:12" s="110" customFormat="1" ht="12" customHeight="1" x14ac:dyDescent="0.2">
      <c r="A73" s="118"/>
      <c r="B73" s="119" t="s">
        <v>182</v>
      </c>
      <c r="C73" s="113">
        <v>27.279380975336835</v>
      </c>
      <c r="D73" s="115">
        <v>77525</v>
      </c>
      <c r="E73" s="114">
        <v>77216</v>
      </c>
      <c r="F73" s="114">
        <v>76522</v>
      </c>
      <c r="G73" s="114">
        <v>75736</v>
      </c>
      <c r="H73" s="140">
        <v>74916</v>
      </c>
      <c r="I73" s="115">
        <v>2609</v>
      </c>
      <c r="J73" s="116">
        <v>3.4825671418655562</v>
      </c>
    </row>
    <row r="74" spans="1:12" s="110" customFormat="1" ht="12" customHeight="1" x14ac:dyDescent="0.2">
      <c r="A74" s="118" t="s">
        <v>113</v>
      </c>
      <c r="B74" s="119" t="s">
        <v>116</v>
      </c>
      <c r="C74" s="113">
        <v>81.803658832678252</v>
      </c>
      <c r="D74" s="115">
        <v>232477</v>
      </c>
      <c r="E74" s="114">
        <v>232759</v>
      </c>
      <c r="F74" s="114">
        <v>233446</v>
      </c>
      <c r="G74" s="114">
        <v>230604</v>
      </c>
      <c r="H74" s="140">
        <v>230273</v>
      </c>
      <c r="I74" s="115">
        <v>2204</v>
      </c>
      <c r="J74" s="116">
        <v>0.95712480403694744</v>
      </c>
    </row>
    <row r="75" spans="1:12" s="110" customFormat="1" ht="12" customHeight="1" x14ac:dyDescent="0.2">
      <c r="A75" s="142"/>
      <c r="B75" s="124" t="s">
        <v>117</v>
      </c>
      <c r="C75" s="125">
        <v>18.159042045962369</v>
      </c>
      <c r="D75" s="143">
        <v>51606</v>
      </c>
      <c r="E75" s="144">
        <v>50418</v>
      </c>
      <c r="F75" s="144">
        <v>50439</v>
      </c>
      <c r="G75" s="144">
        <v>49321</v>
      </c>
      <c r="H75" s="145">
        <v>48117</v>
      </c>
      <c r="I75" s="143">
        <v>3489</v>
      </c>
      <c r="J75" s="146">
        <v>7.2510755034603154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218456</v>
      </c>
      <c r="G11" s="114">
        <v>217300</v>
      </c>
      <c r="H11" s="114">
        <v>218288</v>
      </c>
      <c r="I11" s="114">
        <v>216339</v>
      </c>
      <c r="J11" s="140">
        <v>215214</v>
      </c>
      <c r="K11" s="114">
        <v>3242</v>
      </c>
      <c r="L11" s="116">
        <v>1.5064075757153346</v>
      </c>
    </row>
    <row r="12" spans="1:17" s="110" customFormat="1" ht="24.95" customHeight="1" x14ac:dyDescent="0.2">
      <c r="A12" s="604" t="s">
        <v>185</v>
      </c>
      <c r="B12" s="605"/>
      <c r="C12" s="605"/>
      <c r="D12" s="606"/>
      <c r="E12" s="113">
        <v>54.516699014904603</v>
      </c>
      <c r="F12" s="115">
        <v>119095</v>
      </c>
      <c r="G12" s="114">
        <v>117843</v>
      </c>
      <c r="H12" s="114">
        <v>118962</v>
      </c>
      <c r="I12" s="114">
        <v>118131</v>
      </c>
      <c r="J12" s="140">
        <v>117041</v>
      </c>
      <c r="K12" s="114">
        <v>2054</v>
      </c>
      <c r="L12" s="116">
        <v>1.7549405763792176</v>
      </c>
    </row>
    <row r="13" spans="1:17" s="110" customFormat="1" ht="15" customHeight="1" x14ac:dyDescent="0.2">
      <c r="A13" s="120"/>
      <c r="B13" s="612" t="s">
        <v>107</v>
      </c>
      <c r="C13" s="612"/>
      <c r="E13" s="113">
        <v>45.483300985095397</v>
      </c>
      <c r="F13" s="115">
        <v>99361</v>
      </c>
      <c r="G13" s="114">
        <v>99457</v>
      </c>
      <c r="H13" s="114">
        <v>99326</v>
      </c>
      <c r="I13" s="114">
        <v>98208</v>
      </c>
      <c r="J13" s="140">
        <v>98173</v>
      </c>
      <c r="K13" s="114">
        <v>1188</v>
      </c>
      <c r="L13" s="116">
        <v>1.2101086856875107</v>
      </c>
    </row>
    <row r="14" spans="1:17" s="110" customFormat="1" ht="24.95" customHeight="1" x14ac:dyDescent="0.2">
      <c r="A14" s="604" t="s">
        <v>186</v>
      </c>
      <c r="B14" s="605"/>
      <c r="C14" s="605"/>
      <c r="D14" s="606"/>
      <c r="E14" s="113">
        <v>11.174790346797524</v>
      </c>
      <c r="F14" s="115">
        <v>24412</v>
      </c>
      <c r="G14" s="114">
        <v>25043</v>
      </c>
      <c r="H14" s="114">
        <v>25405</v>
      </c>
      <c r="I14" s="114">
        <v>23812</v>
      </c>
      <c r="J14" s="140">
        <v>24190</v>
      </c>
      <c r="K14" s="114">
        <v>222</v>
      </c>
      <c r="L14" s="116">
        <v>0.9177346010748243</v>
      </c>
    </row>
    <row r="15" spans="1:17" s="110" customFormat="1" ht="15" customHeight="1" x14ac:dyDescent="0.2">
      <c r="A15" s="120"/>
      <c r="B15" s="119"/>
      <c r="C15" s="258" t="s">
        <v>106</v>
      </c>
      <c r="E15" s="113">
        <v>57.963296739308539</v>
      </c>
      <c r="F15" s="115">
        <v>14150</v>
      </c>
      <c r="G15" s="114">
        <v>14388</v>
      </c>
      <c r="H15" s="114">
        <v>14695</v>
      </c>
      <c r="I15" s="114">
        <v>13648</v>
      </c>
      <c r="J15" s="140">
        <v>13742</v>
      </c>
      <c r="K15" s="114">
        <v>408</v>
      </c>
      <c r="L15" s="116">
        <v>2.9690001455392228</v>
      </c>
    </row>
    <row r="16" spans="1:17" s="110" customFormat="1" ht="15" customHeight="1" x14ac:dyDescent="0.2">
      <c r="A16" s="120"/>
      <c r="B16" s="119"/>
      <c r="C16" s="258" t="s">
        <v>107</v>
      </c>
      <c r="E16" s="113">
        <v>42.036703260691461</v>
      </c>
      <c r="F16" s="115">
        <v>10262</v>
      </c>
      <c r="G16" s="114">
        <v>10655</v>
      </c>
      <c r="H16" s="114">
        <v>10710</v>
      </c>
      <c r="I16" s="114">
        <v>10164</v>
      </c>
      <c r="J16" s="140">
        <v>10448</v>
      </c>
      <c r="K16" s="114">
        <v>-186</v>
      </c>
      <c r="L16" s="116">
        <v>-1.7802450229709035</v>
      </c>
    </row>
    <row r="17" spans="1:12" s="110" customFormat="1" ht="15" customHeight="1" x14ac:dyDescent="0.2">
      <c r="A17" s="120"/>
      <c r="B17" s="121" t="s">
        <v>109</v>
      </c>
      <c r="C17" s="258"/>
      <c r="E17" s="113">
        <v>69.755923389607062</v>
      </c>
      <c r="F17" s="115">
        <v>152386</v>
      </c>
      <c r="G17" s="114">
        <v>151359</v>
      </c>
      <c r="H17" s="114">
        <v>152386</v>
      </c>
      <c r="I17" s="114">
        <v>152698</v>
      </c>
      <c r="J17" s="140">
        <v>152193</v>
      </c>
      <c r="K17" s="114">
        <v>193</v>
      </c>
      <c r="L17" s="116">
        <v>0.12681266549709908</v>
      </c>
    </row>
    <row r="18" spans="1:12" s="110" customFormat="1" ht="15" customHeight="1" x14ac:dyDescent="0.2">
      <c r="A18" s="120"/>
      <c r="B18" s="119"/>
      <c r="C18" s="258" t="s">
        <v>106</v>
      </c>
      <c r="E18" s="113">
        <v>54.510913076004357</v>
      </c>
      <c r="F18" s="115">
        <v>83067</v>
      </c>
      <c r="G18" s="114">
        <v>82027</v>
      </c>
      <c r="H18" s="114">
        <v>82973</v>
      </c>
      <c r="I18" s="114">
        <v>83465</v>
      </c>
      <c r="J18" s="140">
        <v>82828</v>
      </c>
      <c r="K18" s="114">
        <v>239</v>
      </c>
      <c r="L18" s="116">
        <v>0.28854976577968805</v>
      </c>
    </row>
    <row r="19" spans="1:12" s="110" customFormat="1" ht="15" customHeight="1" x14ac:dyDescent="0.2">
      <c r="A19" s="120"/>
      <c r="B19" s="119"/>
      <c r="C19" s="258" t="s">
        <v>107</v>
      </c>
      <c r="E19" s="113">
        <v>45.489086923995643</v>
      </c>
      <c r="F19" s="115">
        <v>69319</v>
      </c>
      <c r="G19" s="114">
        <v>69332</v>
      </c>
      <c r="H19" s="114">
        <v>69413</v>
      </c>
      <c r="I19" s="114">
        <v>69233</v>
      </c>
      <c r="J19" s="140">
        <v>69365</v>
      </c>
      <c r="K19" s="114">
        <v>-46</v>
      </c>
      <c r="L19" s="116">
        <v>-6.6315865349960354E-2</v>
      </c>
    </row>
    <row r="20" spans="1:12" s="110" customFormat="1" ht="15" customHeight="1" x14ac:dyDescent="0.2">
      <c r="A20" s="120"/>
      <c r="B20" s="121" t="s">
        <v>110</v>
      </c>
      <c r="C20" s="258"/>
      <c r="E20" s="113">
        <v>17.878657487091221</v>
      </c>
      <c r="F20" s="115">
        <v>39057</v>
      </c>
      <c r="G20" s="114">
        <v>38323</v>
      </c>
      <c r="H20" s="114">
        <v>37946</v>
      </c>
      <c r="I20" s="114">
        <v>37321</v>
      </c>
      <c r="J20" s="140">
        <v>36427</v>
      </c>
      <c r="K20" s="114">
        <v>2630</v>
      </c>
      <c r="L20" s="116">
        <v>7.2199192906360663</v>
      </c>
    </row>
    <row r="21" spans="1:12" s="110" customFormat="1" ht="15" customHeight="1" x14ac:dyDescent="0.2">
      <c r="A21" s="120"/>
      <c r="B21" s="119"/>
      <c r="C21" s="258" t="s">
        <v>106</v>
      </c>
      <c r="E21" s="113">
        <v>52.026525334767136</v>
      </c>
      <c r="F21" s="115">
        <v>20320</v>
      </c>
      <c r="G21" s="114">
        <v>19889</v>
      </c>
      <c r="H21" s="114">
        <v>19759</v>
      </c>
      <c r="I21" s="114">
        <v>19510</v>
      </c>
      <c r="J21" s="140">
        <v>19022</v>
      </c>
      <c r="K21" s="114">
        <v>1298</v>
      </c>
      <c r="L21" s="116">
        <v>6.8236778467038164</v>
      </c>
    </row>
    <row r="22" spans="1:12" s="110" customFormat="1" ht="15" customHeight="1" x14ac:dyDescent="0.2">
      <c r="A22" s="120"/>
      <c r="B22" s="119"/>
      <c r="C22" s="258" t="s">
        <v>107</v>
      </c>
      <c r="E22" s="113">
        <v>47.973474665232864</v>
      </c>
      <c r="F22" s="115">
        <v>18737</v>
      </c>
      <c r="G22" s="114">
        <v>18434</v>
      </c>
      <c r="H22" s="114">
        <v>18187</v>
      </c>
      <c r="I22" s="114">
        <v>17811</v>
      </c>
      <c r="J22" s="140">
        <v>17405</v>
      </c>
      <c r="K22" s="114">
        <v>1332</v>
      </c>
      <c r="L22" s="116">
        <v>7.6529732835392128</v>
      </c>
    </row>
    <row r="23" spans="1:12" s="110" customFormat="1" ht="15" customHeight="1" x14ac:dyDescent="0.2">
      <c r="A23" s="120"/>
      <c r="B23" s="121" t="s">
        <v>111</v>
      </c>
      <c r="C23" s="258"/>
      <c r="E23" s="113">
        <v>1.190628776504193</v>
      </c>
      <c r="F23" s="115">
        <v>2601</v>
      </c>
      <c r="G23" s="114">
        <v>2575</v>
      </c>
      <c r="H23" s="114">
        <v>2551</v>
      </c>
      <c r="I23" s="114">
        <v>2508</v>
      </c>
      <c r="J23" s="140">
        <v>2404</v>
      </c>
      <c r="K23" s="114">
        <v>197</v>
      </c>
      <c r="L23" s="116">
        <v>8.1946755407653917</v>
      </c>
    </row>
    <row r="24" spans="1:12" s="110" customFormat="1" ht="15" customHeight="1" x14ac:dyDescent="0.2">
      <c r="A24" s="120"/>
      <c r="B24" s="119"/>
      <c r="C24" s="258" t="s">
        <v>106</v>
      </c>
      <c r="E24" s="113">
        <v>59.900038446751246</v>
      </c>
      <c r="F24" s="115">
        <v>1558</v>
      </c>
      <c r="G24" s="114">
        <v>1539</v>
      </c>
      <c r="H24" s="114">
        <v>1535</v>
      </c>
      <c r="I24" s="114">
        <v>1508</v>
      </c>
      <c r="J24" s="140">
        <v>1449</v>
      </c>
      <c r="K24" s="114">
        <v>109</v>
      </c>
      <c r="L24" s="116">
        <v>7.5224292615596964</v>
      </c>
    </row>
    <row r="25" spans="1:12" s="110" customFormat="1" ht="15" customHeight="1" x14ac:dyDescent="0.2">
      <c r="A25" s="120"/>
      <c r="B25" s="119"/>
      <c r="C25" s="258" t="s">
        <v>107</v>
      </c>
      <c r="E25" s="113">
        <v>40.099961553248754</v>
      </c>
      <c r="F25" s="115">
        <v>1043</v>
      </c>
      <c r="G25" s="114">
        <v>1036</v>
      </c>
      <c r="H25" s="114">
        <v>1016</v>
      </c>
      <c r="I25" s="114">
        <v>1000</v>
      </c>
      <c r="J25" s="140">
        <v>955</v>
      </c>
      <c r="K25" s="114">
        <v>88</v>
      </c>
      <c r="L25" s="116">
        <v>9.2146596858638752</v>
      </c>
    </row>
    <row r="26" spans="1:12" s="110" customFormat="1" ht="15" customHeight="1" x14ac:dyDescent="0.2">
      <c r="A26" s="120"/>
      <c r="C26" s="121" t="s">
        <v>187</v>
      </c>
      <c r="D26" s="110" t="s">
        <v>188</v>
      </c>
      <c r="E26" s="113">
        <v>0.31219101329329474</v>
      </c>
      <c r="F26" s="115">
        <v>682</v>
      </c>
      <c r="G26" s="114">
        <v>647</v>
      </c>
      <c r="H26" s="114">
        <v>659</v>
      </c>
      <c r="I26" s="114">
        <v>584</v>
      </c>
      <c r="J26" s="140">
        <v>547</v>
      </c>
      <c r="K26" s="114">
        <v>135</v>
      </c>
      <c r="L26" s="116">
        <v>24.680073126142595</v>
      </c>
    </row>
    <row r="27" spans="1:12" s="110" customFormat="1" ht="15" customHeight="1" x14ac:dyDescent="0.2">
      <c r="A27" s="120"/>
      <c r="B27" s="119"/>
      <c r="D27" s="259" t="s">
        <v>106</v>
      </c>
      <c r="E27" s="113">
        <v>52.492668621700879</v>
      </c>
      <c r="F27" s="115">
        <v>358</v>
      </c>
      <c r="G27" s="114">
        <v>332</v>
      </c>
      <c r="H27" s="114">
        <v>344</v>
      </c>
      <c r="I27" s="114">
        <v>304</v>
      </c>
      <c r="J27" s="140">
        <v>286</v>
      </c>
      <c r="K27" s="114">
        <v>72</v>
      </c>
      <c r="L27" s="116">
        <v>25.174825174825173</v>
      </c>
    </row>
    <row r="28" spans="1:12" s="110" customFormat="1" ht="15" customHeight="1" x14ac:dyDescent="0.2">
      <c r="A28" s="120"/>
      <c r="B28" s="119"/>
      <c r="D28" s="259" t="s">
        <v>107</v>
      </c>
      <c r="E28" s="113">
        <v>47.507331378299121</v>
      </c>
      <c r="F28" s="115">
        <v>324</v>
      </c>
      <c r="G28" s="114">
        <v>315</v>
      </c>
      <c r="H28" s="114">
        <v>315</v>
      </c>
      <c r="I28" s="114">
        <v>280</v>
      </c>
      <c r="J28" s="140">
        <v>261</v>
      </c>
      <c r="K28" s="114">
        <v>63</v>
      </c>
      <c r="L28" s="116">
        <v>24.137931034482758</v>
      </c>
    </row>
    <row r="29" spans="1:12" s="110" customFormat="1" ht="24.95" customHeight="1" x14ac:dyDescent="0.2">
      <c r="A29" s="604" t="s">
        <v>189</v>
      </c>
      <c r="B29" s="605"/>
      <c r="C29" s="605"/>
      <c r="D29" s="606"/>
      <c r="E29" s="113">
        <v>77.561614238107438</v>
      </c>
      <c r="F29" s="115">
        <v>169438</v>
      </c>
      <c r="G29" s="114">
        <v>169739</v>
      </c>
      <c r="H29" s="114">
        <v>170487</v>
      </c>
      <c r="I29" s="114">
        <v>169157</v>
      </c>
      <c r="J29" s="140">
        <v>169062</v>
      </c>
      <c r="K29" s="114">
        <v>376</v>
      </c>
      <c r="L29" s="116">
        <v>0.22240361524174562</v>
      </c>
    </row>
    <row r="30" spans="1:12" s="110" customFormat="1" ht="15" customHeight="1" x14ac:dyDescent="0.2">
      <c r="A30" s="120"/>
      <c r="B30" s="119"/>
      <c r="C30" s="258" t="s">
        <v>106</v>
      </c>
      <c r="E30" s="113">
        <v>51.438874396534423</v>
      </c>
      <c r="F30" s="115">
        <v>87157</v>
      </c>
      <c r="G30" s="114">
        <v>87107</v>
      </c>
      <c r="H30" s="114">
        <v>87825</v>
      </c>
      <c r="I30" s="114">
        <v>87385</v>
      </c>
      <c r="J30" s="140">
        <v>87093</v>
      </c>
      <c r="K30" s="114">
        <v>64</v>
      </c>
      <c r="L30" s="116">
        <v>7.3484665817000222E-2</v>
      </c>
    </row>
    <row r="31" spans="1:12" s="110" customFormat="1" ht="15" customHeight="1" x14ac:dyDescent="0.2">
      <c r="A31" s="120"/>
      <c r="B31" s="119"/>
      <c r="C31" s="258" t="s">
        <v>107</v>
      </c>
      <c r="E31" s="113">
        <v>48.561125603465577</v>
      </c>
      <c r="F31" s="115">
        <v>82281</v>
      </c>
      <c r="G31" s="114">
        <v>82632</v>
      </c>
      <c r="H31" s="114">
        <v>82662</v>
      </c>
      <c r="I31" s="114">
        <v>81772</v>
      </c>
      <c r="J31" s="140">
        <v>81969</v>
      </c>
      <c r="K31" s="114">
        <v>312</v>
      </c>
      <c r="L31" s="116">
        <v>0.38063170222889142</v>
      </c>
    </row>
    <row r="32" spans="1:12" s="110" customFormat="1" ht="15" customHeight="1" x14ac:dyDescent="0.2">
      <c r="A32" s="120"/>
      <c r="B32" s="119" t="s">
        <v>117</v>
      </c>
      <c r="C32" s="258"/>
      <c r="E32" s="113">
        <v>22.403138389423958</v>
      </c>
      <c r="F32" s="115">
        <v>48941</v>
      </c>
      <c r="G32" s="114">
        <v>47488</v>
      </c>
      <c r="H32" s="114">
        <v>47739</v>
      </c>
      <c r="I32" s="114">
        <v>47025</v>
      </c>
      <c r="J32" s="140">
        <v>45994</v>
      </c>
      <c r="K32" s="114">
        <v>2947</v>
      </c>
      <c r="L32" s="116">
        <v>6.4073574814106191</v>
      </c>
    </row>
    <row r="33" spans="1:12" s="110" customFormat="1" ht="15" customHeight="1" x14ac:dyDescent="0.2">
      <c r="A33" s="120"/>
      <c r="B33" s="119"/>
      <c r="C33" s="258" t="s">
        <v>106</v>
      </c>
      <c r="E33" s="113">
        <v>65.145787785292498</v>
      </c>
      <c r="F33" s="115">
        <v>31883</v>
      </c>
      <c r="G33" s="114">
        <v>30684</v>
      </c>
      <c r="H33" s="114">
        <v>31092</v>
      </c>
      <c r="I33" s="114">
        <v>30625</v>
      </c>
      <c r="J33" s="140">
        <v>29833</v>
      </c>
      <c r="K33" s="114">
        <v>2050</v>
      </c>
      <c r="L33" s="116">
        <v>6.8715851573760602</v>
      </c>
    </row>
    <row r="34" spans="1:12" s="110" customFormat="1" ht="15" customHeight="1" x14ac:dyDescent="0.2">
      <c r="A34" s="120"/>
      <c r="B34" s="119"/>
      <c r="C34" s="258" t="s">
        <v>107</v>
      </c>
      <c r="E34" s="113">
        <v>34.854212214707502</v>
      </c>
      <c r="F34" s="115">
        <v>17058</v>
      </c>
      <c r="G34" s="114">
        <v>16804</v>
      </c>
      <c r="H34" s="114">
        <v>16647</v>
      </c>
      <c r="I34" s="114">
        <v>16400</v>
      </c>
      <c r="J34" s="140">
        <v>16161</v>
      </c>
      <c r="K34" s="114">
        <v>897</v>
      </c>
      <c r="L34" s="116">
        <v>5.5503991089660296</v>
      </c>
    </row>
    <row r="35" spans="1:12" s="110" customFormat="1" ht="24.95" customHeight="1" x14ac:dyDescent="0.2">
      <c r="A35" s="604" t="s">
        <v>190</v>
      </c>
      <c r="B35" s="605"/>
      <c r="C35" s="605"/>
      <c r="D35" s="606"/>
      <c r="E35" s="113">
        <v>70.432032079686522</v>
      </c>
      <c r="F35" s="115">
        <v>153863</v>
      </c>
      <c r="G35" s="114">
        <v>152954</v>
      </c>
      <c r="H35" s="114">
        <v>154361</v>
      </c>
      <c r="I35" s="114">
        <v>153128</v>
      </c>
      <c r="J35" s="140">
        <v>152451</v>
      </c>
      <c r="K35" s="114">
        <v>1412</v>
      </c>
      <c r="L35" s="116">
        <v>0.92619923778787938</v>
      </c>
    </row>
    <row r="36" spans="1:12" s="110" customFormat="1" ht="15" customHeight="1" x14ac:dyDescent="0.2">
      <c r="A36" s="120"/>
      <c r="B36" s="119"/>
      <c r="C36" s="258" t="s">
        <v>106</v>
      </c>
      <c r="E36" s="113">
        <v>68.599988301281016</v>
      </c>
      <c r="F36" s="115">
        <v>105550</v>
      </c>
      <c r="G36" s="114">
        <v>104440</v>
      </c>
      <c r="H36" s="114">
        <v>105662</v>
      </c>
      <c r="I36" s="114">
        <v>105100</v>
      </c>
      <c r="J36" s="140">
        <v>104210</v>
      </c>
      <c r="K36" s="114">
        <v>1340</v>
      </c>
      <c r="L36" s="116">
        <v>1.2858650801266673</v>
      </c>
    </row>
    <row r="37" spans="1:12" s="110" customFormat="1" ht="15" customHeight="1" x14ac:dyDescent="0.2">
      <c r="A37" s="120"/>
      <c r="B37" s="119"/>
      <c r="C37" s="258" t="s">
        <v>107</v>
      </c>
      <c r="E37" s="113">
        <v>31.400011698718991</v>
      </c>
      <c r="F37" s="115">
        <v>48313</v>
      </c>
      <c r="G37" s="114">
        <v>48514</v>
      </c>
      <c r="H37" s="114">
        <v>48699</v>
      </c>
      <c r="I37" s="114">
        <v>48028</v>
      </c>
      <c r="J37" s="140">
        <v>48241</v>
      </c>
      <c r="K37" s="114">
        <v>72</v>
      </c>
      <c r="L37" s="116">
        <v>0.14925063742459732</v>
      </c>
    </row>
    <row r="38" spans="1:12" s="110" customFormat="1" ht="15" customHeight="1" x14ac:dyDescent="0.2">
      <c r="A38" s="120"/>
      <c r="B38" s="119" t="s">
        <v>182</v>
      </c>
      <c r="C38" s="258"/>
      <c r="E38" s="113">
        <v>29.567967920313471</v>
      </c>
      <c r="F38" s="115">
        <v>64593</v>
      </c>
      <c r="G38" s="114">
        <v>64346</v>
      </c>
      <c r="H38" s="114">
        <v>63927</v>
      </c>
      <c r="I38" s="114">
        <v>63211</v>
      </c>
      <c r="J38" s="140">
        <v>62763</v>
      </c>
      <c r="K38" s="114">
        <v>1830</v>
      </c>
      <c r="L38" s="116">
        <v>2.9157306056115866</v>
      </c>
    </row>
    <row r="39" spans="1:12" s="110" customFormat="1" ht="15" customHeight="1" x14ac:dyDescent="0.2">
      <c r="A39" s="120"/>
      <c r="B39" s="119"/>
      <c r="C39" s="258" t="s">
        <v>106</v>
      </c>
      <c r="E39" s="113">
        <v>20.969764525567786</v>
      </c>
      <c r="F39" s="115">
        <v>13545</v>
      </c>
      <c r="G39" s="114">
        <v>13403</v>
      </c>
      <c r="H39" s="114">
        <v>13300</v>
      </c>
      <c r="I39" s="114">
        <v>13031</v>
      </c>
      <c r="J39" s="140">
        <v>12831</v>
      </c>
      <c r="K39" s="114">
        <v>714</v>
      </c>
      <c r="L39" s="116">
        <v>5.5646481178396074</v>
      </c>
    </row>
    <row r="40" spans="1:12" s="110" customFormat="1" ht="15" customHeight="1" x14ac:dyDescent="0.2">
      <c r="A40" s="120"/>
      <c r="B40" s="119"/>
      <c r="C40" s="258" t="s">
        <v>107</v>
      </c>
      <c r="E40" s="113">
        <v>79.030235474432217</v>
      </c>
      <c r="F40" s="115">
        <v>51048</v>
      </c>
      <c r="G40" s="114">
        <v>50943</v>
      </c>
      <c r="H40" s="114">
        <v>50627</v>
      </c>
      <c r="I40" s="114">
        <v>50180</v>
      </c>
      <c r="J40" s="140">
        <v>49932</v>
      </c>
      <c r="K40" s="114">
        <v>1116</v>
      </c>
      <c r="L40" s="116">
        <v>2.235039653929344</v>
      </c>
    </row>
    <row r="41" spans="1:12" s="110" customFormat="1" ht="24.75" customHeight="1" x14ac:dyDescent="0.2">
      <c r="A41" s="604" t="s">
        <v>518</v>
      </c>
      <c r="B41" s="605"/>
      <c r="C41" s="605"/>
      <c r="D41" s="606"/>
      <c r="E41" s="113">
        <v>3.9303109092906583</v>
      </c>
      <c r="F41" s="115">
        <v>8586</v>
      </c>
      <c r="G41" s="114">
        <v>9480</v>
      </c>
      <c r="H41" s="114">
        <v>9559</v>
      </c>
      <c r="I41" s="114">
        <v>8232</v>
      </c>
      <c r="J41" s="140">
        <v>8538</v>
      </c>
      <c r="K41" s="114">
        <v>48</v>
      </c>
      <c r="L41" s="116">
        <v>0.56219255094869991</v>
      </c>
    </row>
    <row r="42" spans="1:12" s="110" customFormat="1" ht="15" customHeight="1" x14ac:dyDescent="0.2">
      <c r="A42" s="120"/>
      <c r="B42" s="119"/>
      <c r="C42" s="258" t="s">
        <v>106</v>
      </c>
      <c r="E42" s="113">
        <v>60.750058234334965</v>
      </c>
      <c r="F42" s="115">
        <v>5216</v>
      </c>
      <c r="G42" s="114">
        <v>5801</v>
      </c>
      <c r="H42" s="114">
        <v>5862</v>
      </c>
      <c r="I42" s="114">
        <v>5012</v>
      </c>
      <c r="J42" s="140">
        <v>5219</v>
      </c>
      <c r="K42" s="114">
        <v>-3</v>
      </c>
      <c r="L42" s="116">
        <v>-5.7482276298141406E-2</v>
      </c>
    </row>
    <row r="43" spans="1:12" s="110" customFormat="1" ht="15" customHeight="1" x14ac:dyDescent="0.2">
      <c r="A43" s="123"/>
      <c r="B43" s="124"/>
      <c r="C43" s="260" t="s">
        <v>107</v>
      </c>
      <c r="D43" s="261"/>
      <c r="E43" s="125">
        <v>39.249941765665035</v>
      </c>
      <c r="F43" s="143">
        <v>3370</v>
      </c>
      <c r="G43" s="144">
        <v>3679</v>
      </c>
      <c r="H43" s="144">
        <v>3697</v>
      </c>
      <c r="I43" s="144">
        <v>3220</v>
      </c>
      <c r="J43" s="145">
        <v>3319</v>
      </c>
      <c r="K43" s="144">
        <v>51</v>
      </c>
      <c r="L43" s="146">
        <v>1.5366074118710455</v>
      </c>
    </row>
    <row r="44" spans="1:12" s="110" customFormat="1" ht="45.75" customHeight="1" x14ac:dyDescent="0.2">
      <c r="A44" s="604" t="s">
        <v>191</v>
      </c>
      <c r="B44" s="605"/>
      <c r="C44" s="605"/>
      <c r="D44" s="606"/>
      <c r="E44" s="113">
        <v>0.6962500457758084</v>
      </c>
      <c r="F44" s="115">
        <v>1521</v>
      </c>
      <c r="G44" s="114">
        <v>1533</v>
      </c>
      <c r="H44" s="114">
        <v>1542</v>
      </c>
      <c r="I44" s="114">
        <v>1531</v>
      </c>
      <c r="J44" s="140">
        <v>1531</v>
      </c>
      <c r="K44" s="114">
        <v>-10</v>
      </c>
      <c r="L44" s="116">
        <v>-0.6531678641410843</v>
      </c>
    </row>
    <row r="45" spans="1:12" s="110" customFormat="1" ht="15" customHeight="1" x14ac:dyDescent="0.2">
      <c r="A45" s="120"/>
      <c r="B45" s="119"/>
      <c r="C45" s="258" t="s">
        <v>106</v>
      </c>
      <c r="E45" s="113">
        <v>59.566074950690336</v>
      </c>
      <c r="F45" s="115">
        <v>906</v>
      </c>
      <c r="G45" s="114">
        <v>908</v>
      </c>
      <c r="H45" s="114">
        <v>913</v>
      </c>
      <c r="I45" s="114">
        <v>898</v>
      </c>
      <c r="J45" s="140">
        <v>903</v>
      </c>
      <c r="K45" s="114">
        <v>3</v>
      </c>
      <c r="L45" s="116">
        <v>0.33222591362126247</v>
      </c>
    </row>
    <row r="46" spans="1:12" s="110" customFormat="1" ht="15" customHeight="1" x14ac:dyDescent="0.2">
      <c r="A46" s="123"/>
      <c r="B46" s="124"/>
      <c r="C46" s="260" t="s">
        <v>107</v>
      </c>
      <c r="D46" s="261"/>
      <c r="E46" s="125">
        <v>40.433925049309664</v>
      </c>
      <c r="F46" s="143">
        <v>615</v>
      </c>
      <c r="G46" s="144">
        <v>625</v>
      </c>
      <c r="H46" s="144">
        <v>629</v>
      </c>
      <c r="I46" s="144">
        <v>633</v>
      </c>
      <c r="J46" s="145">
        <v>628</v>
      </c>
      <c r="K46" s="144">
        <v>-13</v>
      </c>
      <c r="L46" s="146">
        <v>-2.0700636942675161</v>
      </c>
    </row>
    <row r="47" spans="1:12" s="110" customFormat="1" ht="39" customHeight="1" x14ac:dyDescent="0.2">
      <c r="A47" s="604" t="s">
        <v>519</v>
      </c>
      <c r="B47" s="607"/>
      <c r="C47" s="607"/>
      <c r="D47" s="608"/>
      <c r="E47" s="113">
        <v>0.15151792580656975</v>
      </c>
      <c r="F47" s="115">
        <v>331</v>
      </c>
      <c r="G47" s="114">
        <v>339</v>
      </c>
      <c r="H47" s="114">
        <v>289</v>
      </c>
      <c r="I47" s="114">
        <v>303</v>
      </c>
      <c r="J47" s="140">
        <v>323</v>
      </c>
      <c r="K47" s="114">
        <v>8</v>
      </c>
      <c r="L47" s="116">
        <v>2.4767801857585141</v>
      </c>
    </row>
    <row r="48" spans="1:12" s="110" customFormat="1" ht="15" customHeight="1" x14ac:dyDescent="0.2">
      <c r="A48" s="120"/>
      <c r="B48" s="119"/>
      <c r="C48" s="258" t="s">
        <v>106</v>
      </c>
      <c r="E48" s="113">
        <v>38.670694864048336</v>
      </c>
      <c r="F48" s="115">
        <v>128</v>
      </c>
      <c r="G48" s="114">
        <v>130</v>
      </c>
      <c r="H48" s="114">
        <v>113</v>
      </c>
      <c r="I48" s="114">
        <v>123</v>
      </c>
      <c r="J48" s="140">
        <v>130</v>
      </c>
      <c r="K48" s="114">
        <v>-2</v>
      </c>
      <c r="L48" s="116">
        <v>-1.5384615384615385</v>
      </c>
    </row>
    <row r="49" spans="1:12" s="110" customFormat="1" ht="15" customHeight="1" x14ac:dyDescent="0.2">
      <c r="A49" s="123"/>
      <c r="B49" s="124"/>
      <c r="C49" s="260" t="s">
        <v>107</v>
      </c>
      <c r="D49" s="261"/>
      <c r="E49" s="125">
        <v>61.329305135951664</v>
      </c>
      <c r="F49" s="143">
        <v>203</v>
      </c>
      <c r="G49" s="144">
        <v>209</v>
      </c>
      <c r="H49" s="144">
        <v>176</v>
      </c>
      <c r="I49" s="144">
        <v>180</v>
      </c>
      <c r="J49" s="145">
        <v>193</v>
      </c>
      <c r="K49" s="144">
        <v>10</v>
      </c>
      <c r="L49" s="146">
        <v>5.1813471502590671</v>
      </c>
    </row>
    <row r="50" spans="1:12" s="110" customFormat="1" ht="24.95" customHeight="1" x14ac:dyDescent="0.2">
      <c r="A50" s="609" t="s">
        <v>192</v>
      </c>
      <c r="B50" s="610"/>
      <c r="C50" s="610"/>
      <c r="D50" s="611"/>
      <c r="E50" s="262">
        <v>13.135368220602777</v>
      </c>
      <c r="F50" s="263">
        <v>28695</v>
      </c>
      <c r="G50" s="264">
        <v>29099</v>
      </c>
      <c r="H50" s="264">
        <v>29344</v>
      </c>
      <c r="I50" s="264">
        <v>27609</v>
      </c>
      <c r="J50" s="265">
        <v>27608</v>
      </c>
      <c r="K50" s="263">
        <v>1087</v>
      </c>
      <c r="L50" s="266">
        <v>3.9372645609968124</v>
      </c>
    </row>
    <row r="51" spans="1:12" s="110" customFormat="1" ht="15" customHeight="1" x14ac:dyDescent="0.2">
      <c r="A51" s="120"/>
      <c r="B51" s="119"/>
      <c r="C51" s="258" t="s">
        <v>106</v>
      </c>
      <c r="E51" s="113">
        <v>59.400592437706919</v>
      </c>
      <c r="F51" s="115">
        <v>17045</v>
      </c>
      <c r="G51" s="114">
        <v>17162</v>
      </c>
      <c r="H51" s="114">
        <v>17458</v>
      </c>
      <c r="I51" s="114">
        <v>16372</v>
      </c>
      <c r="J51" s="140">
        <v>16260</v>
      </c>
      <c r="K51" s="114">
        <v>785</v>
      </c>
      <c r="L51" s="116">
        <v>4.8277982779827795</v>
      </c>
    </row>
    <row r="52" spans="1:12" s="110" customFormat="1" ht="15" customHeight="1" x14ac:dyDescent="0.2">
      <c r="A52" s="120"/>
      <c r="B52" s="119"/>
      <c r="C52" s="258" t="s">
        <v>107</v>
      </c>
      <c r="E52" s="113">
        <v>40.599407562293081</v>
      </c>
      <c r="F52" s="115">
        <v>11650</v>
      </c>
      <c r="G52" s="114">
        <v>11937</v>
      </c>
      <c r="H52" s="114">
        <v>11886</v>
      </c>
      <c r="I52" s="114">
        <v>11237</v>
      </c>
      <c r="J52" s="140">
        <v>11348</v>
      </c>
      <c r="K52" s="114">
        <v>302</v>
      </c>
      <c r="L52" s="116">
        <v>2.6612618963694041</v>
      </c>
    </row>
    <row r="53" spans="1:12" s="110" customFormat="1" ht="15" customHeight="1" x14ac:dyDescent="0.2">
      <c r="A53" s="120"/>
      <c r="B53" s="119"/>
      <c r="C53" s="258" t="s">
        <v>187</v>
      </c>
      <c r="D53" s="110" t="s">
        <v>193</v>
      </c>
      <c r="E53" s="113">
        <v>21.080327583202649</v>
      </c>
      <c r="F53" s="115">
        <v>6049</v>
      </c>
      <c r="G53" s="114">
        <v>6912</v>
      </c>
      <c r="H53" s="114">
        <v>7178</v>
      </c>
      <c r="I53" s="114">
        <v>5511</v>
      </c>
      <c r="J53" s="140">
        <v>5950</v>
      </c>
      <c r="K53" s="114">
        <v>99</v>
      </c>
      <c r="L53" s="116">
        <v>1.6638655462184875</v>
      </c>
    </row>
    <row r="54" spans="1:12" s="110" customFormat="1" ht="15" customHeight="1" x14ac:dyDescent="0.2">
      <c r="A54" s="120"/>
      <c r="B54" s="119"/>
      <c r="D54" s="267" t="s">
        <v>194</v>
      </c>
      <c r="E54" s="113">
        <v>62.952554141180357</v>
      </c>
      <c r="F54" s="115">
        <v>3808</v>
      </c>
      <c r="G54" s="114">
        <v>4308</v>
      </c>
      <c r="H54" s="114">
        <v>4534</v>
      </c>
      <c r="I54" s="114">
        <v>3484</v>
      </c>
      <c r="J54" s="140">
        <v>3737</v>
      </c>
      <c r="K54" s="114">
        <v>71</v>
      </c>
      <c r="L54" s="116">
        <v>1.8999197217018999</v>
      </c>
    </row>
    <row r="55" spans="1:12" s="110" customFormat="1" ht="15" customHeight="1" x14ac:dyDescent="0.2">
      <c r="A55" s="120"/>
      <c r="B55" s="119"/>
      <c r="D55" s="267" t="s">
        <v>195</v>
      </c>
      <c r="E55" s="113">
        <v>37.047445858819643</v>
      </c>
      <c r="F55" s="115">
        <v>2241</v>
      </c>
      <c r="G55" s="114">
        <v>2604</v>
      </c>
      <c r="H55" s="114">
        <v>2644</v>
      </c>
      <c r="I55" s="114">
        <v>2027</v>
      </c>
      <c r="J55" s="140">
        <v>2213</v>
      </c>
      <c r="K55" s="114">
        <v>28</v>
      </c>
      <c r="L55" s="116">
        <v>1.2652507907817443</v>
      </c>
    </row>
    <row r="56" spans="1:12" s="110" customFormat="1" ht="15" customHeight="1" x14ac:dyDescent="0.2">
      <c r="A56" s="120"/>
      <c r="B56" s="119" t="s">
        <v>196</v>
      </c>
      <c r="C56" s="258"/>
      <c r="E56" s="113">
        <v>60.485406672281833</v>
      </c>
      <c r="F56" s="115">
        <v>132134</v>
      </c>
      <c r="G56" s="114">
        <v>131220</v>
      </c>
      <c r="H56" s="114">
        <v>131786</v>
      </c>
      <c r="I56" s="114">
        <v>131212</v>
      </c>
      <c r="J56" s="140">
        <v>130488</v>
      </c>
      <c r="K56" s="114">
        <v>1646</v>
      </c>
      <c r="L56" s="116">
        <v>1.2614186745141316</v>
      </c>
    </row>
    <row r="57" spans="1:12" s="110" customFormat="1" ht="15" customHeight="1" x14ac:dyDescent="0.2">
      <c r="A57" s="120"/>
      <c r="B57" s="119"/>
      <c r="C57" s="258" t="s">
        <v>106</v>
      </c>
      <c r="E57" s="113">
        <v>52.631419619477199</v>
      </c>
      <c r="F57" s="115">
        <v>69544</v>
      </c>
      <c r="G57" s="114">
        <v>68802</v>
      </c>
      <c r="H57" s="114">
        <v>69308</v>
      </c>
      <c r="I57" s="114">
        <v>69142</v>
      </c>
      <c r="J57" s="140">
        <v>68474</v>
      </c>
      <c r="K57" s="114">
        <v>1070</v>
      </c>
      <c r="L57" s="116">
        <v>1.5626369132809534</v>
      </c>
    </row>
    <row r="58" spans="1:12" s="110" customFormat="1" ht="15" customHeight="1" x14ac:dyDescent="0.2">
      <c r="A58" s="120"/>
      <c r="B58" s="119"/>
      <c r="C58" s="258" t="s">
        <v>107</v>
      </c>
      <c r="E58" s="113">
        <v>47.368580380522801</v>
      </c>
      <c r="F58" s="115">
        <v>62590</v>
      </c>
      <c r="G58" s="114">
        <v>62418</v>
      </c>
      <c r="H58" s="114">
        <v>62478</v>
      </c>
      <c r="I58" s="114">
        <v>62070</v>
      </c>
      <c r="J58" s="140">
        <v>62014</v>
      </c>
      <c r="K58" s="114">
        <v>576</v>
      </c>
      <c r="L58" s="116">
        <v>0.92882252394620568</v>
      </c>
    </row>
    <row r="59" spans="1:12" s="110" customFormat="1" ht="15" customHeight="1" x14ac:dyDescent="0.2">
      <c r="A59" s="120"/>
      <c r="B59" s="119"/>
      <c r="C59" s="258" t="s">
        <v>105</v>
      </c>
      <c r="D59" s="110" t="s">
        <v>197</v>
      </c>
      <c r="E59" s="113">
        <v>90.286375951685415</v>
      </c>
      <c r="F59" s="115">
        <v>119299</v>
      </c>
      <c r="G59" s="114">
        <v>118536</v>
      </c>
      <c r="H59" s="114">
        <v>119114</v>
      </c>
      <c r="I59" s="114">
        <v>118698</v>
      </c>
      <c r="J59" s="140">
        <v>118148</v>
      </c>
      <c r="K59" s="114">
        <v>1151</v>
      </c>
      <c r="L59" s="116">
        <v>0.97420184852896363</v>
      </c>
    </row>
    <row r="60" spans="1:12" s="110" customFormat="1" ht="15" customHeight="1" x14ac:dyDescent="0.2">
      <c r="A60" s="120"/>
      <c r="B60" s="119"/>
      <c r="C60" s="258"/>
      <c r="D60" s="267" t="s">
        <v>198</v>
      </c>
      <c r="E60" s="113">
        <v>51.036471387019169</v>
      </c>
      <c r="F60" s="115">
        <v>60886</v>
      </c>
      <c r="G60" s="114">
        <v>60232</v>
      </c>
      <c r="H60" s="114">
        <v>60744</v>
      </c>
      <c r="I60" s="114">
        <v>60686</v>
      </c>
      <c r="J60" s="140">
        <v>60150</v>
      </c>
      <c r="K60" s="114">
        <v>736</v>
      </c>
      <c r="L60" s="116">
        <v>1.2236076475477973</v>
      </c>
    </row>
    <row r="61" spans="1:12" s="110" customFormat="1" ht="15" customHeight="1" x14ac:dyDescent="0.2">
      <c r="A61" s="120"/>
      <c r="B61" s="119"/>
      <c r="C61" s="258"/>
      <c r="D61" s="267" t="s">
        <v>199</v>
      </c>
      <c r="E61" s="113">
        <v>48.963528612980831</v>
      </c>
      <c r="F61" s="115">
        <v>58413</v>
      </c>
      <c r="G61" s="114">
        <v>58304</v>
      </c>
      <c r="H61" s="114">
        <v>58370</v>
      </c>
      <c r="I61" s="114">
        <v>58012</v>
      </c>
      <c r="J61" s="140">
        <v>57998</v>
      </c>
      <c r="K61" s="114">
        <v>415</v>
      </c>
      <c r="L61" s="116">
        <v>0.71554191523845645</v>
      </c>
    </row>
    <row r="62" spans="1:12" s="110" customFormat="1" ht="15" customHeight="1" x14ac:dyDescent="0.2">
      <c r="A62" s="120"/>
      <c r="B62" s="119"/>
      <c r="C62" s="258"/>
      <c r="D62" s="258" t="s">
        <v>200</v>
      </c>
      <c r="E62" s="113">
        <v>9.713624048314589</v>
      </c>
      <c r="F62" s="115">
        <v>12835</v>
      </c>
      <c r="G62" s="114">
        <v>12684</v>
      </c>
      <c r="H62" s="114">
        <v>12672</v>
      </c>
      <c r="I62" s="114">
        <v>12514</v>
      </c>
      <c r="J62" s="140">
        <v>12340</v>
      </c>
      <c r="K62" s="114">
        <v>495</v>
      </c>
      <c r="L62" s="116">
        <v>4.0113452188006482</v>
      </c>
    </row>
    <row r="63" spans="1:12" s="110" customFormat="1" ht="15" customHeight="1" x14ac:dyDescent="0.2">
      <c r="A63" s="120"/>
      <c r="B63" s="119"/>
      <c r="C63" s="258"/>
      <c r="D63" s="267" t="s">
        <v>198</v>
      </c>
      <c r="E63" s="113">
        <v>67.456174522789254</v>
      </c>
      <c r="F63" s="115">
        <v>8658</v>
      </c>
      <c r="G63" s="114">
        <v>8570</v>
      </c>
      <c r="H63" s="114">
        <v>8564</v>
      </c>
      <c r="I63" s="114">
        <v>8456</v>
      </c>
      <c r="J63" s="140">
        <v>8324</v>
      </c>
      <c r="K63" s="114">
        <v>334</v>
      </c>
      <c r="L63" s="116">
        <v>4.0124939932724653</v>
      </c>
    </row>
    <row r="64" spans="1:12" s="110" customFormat="1" ht="15" customHeight="1" x14ac:dyDescent="0.2">
      <c r="A64" s="120"/>
      <c r="B64" s="119"/>
      <c r="C64" s="258"/>
      <c r="D64" s="267" t="s">
        <v>199</v>
      </c>
      <c r="E64" s="113">
        <v>32.543825477210753</v>
      </c>
      <c r="F64" s="115">
        <v>4177</v>
      </c>
      <c r="G64" s="114">
        <v>4114</v>
      </c>
      <c r="H64" s="114">
        <v>4108</v>
      </c>
      <c r="I64" s="114">
        <v>4058</v>
      </c>
      <c r="J64" s="140">
        <v>4016</v>
      </c>
      <c r="K64" s="114">
        <v>161</v>
      </c>
      <c r="L64" s="116">
        <v>4.0089641434262946</v>
      </c>
    </row>
    <row r="65" spans="1:12" s="110" customFormat="1" ht="15" customHeight="1" x14ac:dyDescent="0.2">
      <c r="A65" s="120"/>
      <c r="B65" s="119" t="s">
        <v>201</v>
      </c>
      <c r="C65" s="258"/>
      <c r="E65" s="113">
        <v>14.414344307320468</v>
      </c>
      <c r="F65" s="115">
        <v>31489</v>
      </c>
      <c r="G65" s="114">
        <v>31219</v>
      </c>
      <c r="H65" s="114">
        <v>30772</v>
      </c>
      <c r="I65" s="114">
        <v>30676</v>
      </c>
      <c r="J65" s="140">
        <v>30230</v>
      </c>
      <c r="K65" s="114">
        <v>1259</v>
      </c>
      <c r="L65" s="116">
        <v>4.164737016209064</v>
      </c>
    </row>
    <row r="66" spans="1:12" s="110" customFormat="1" ht="15" customHeight="1" x14ac:dyDescent="0.2">
      <c r="A66" s="120"/>
      <c r="B66" s="119"/>
      <c r="C66" s="258" t="s">
        <v>106</v>
      </c>
      <c r="E66" s="113">
        <v>53.129664327225377</v>
      </c>
      <c r="F66" s="115">
        <v>16730</v>
      </c>
      <c r="G66" s="114">
        <v>16586</v>
      </c>
      <c r="H66" s="114">
        <v>16408</v>
      </c>
      <c r="I66" s="114">
        <v>16415</v>
      </c>
      <c r="J66" s="140">
        <v>16145</v>
      </c>
      <c r="K66" s="114">
        <v>585</v>
      </c>
      <c r="L66" s="116">
        <v>3.6234128213069061</v>
      </c>
    </row>
    <row r="67" spans="1:12" s="110" customFormat="1" ht="15" customHeight="1" x14ac:dyDescent="0.2">
      <c r="A67" s="120"/>
      <c r="B67" s="119"/>
      <c r="C67" s="258" t="s">
        <v>107</v>
      </c>
      <c r="E67" s="113">
        <v>46.870335672774623</v>
      </c>
      <c r="F67" s="115">
        <v>14759</v>
      </c>
      <c r="G67" s="114">
        <v>14633</v>
      </c>
      <c r="H67" s="114">
        <v>14364</v>
      </c>
      <c r="I67" s="114">
        <v>14261</v>
      </c>
      <c r="J67" s="140">
        <v>14085</v>
      </c>
      <c r="K67" s="114">
        <v>674</v>
      </c>
      <c r="L67" s="116">
        <v>4.7852325168619094</v>
      </c>
    </row>
    <row r="68" spans="1:12" s="110" customFormat="1" ht="15" customHeight="1" x14ac:dyDescent="0.2">
      <c r="A68" s="120"/>
      <c r="B68" s="119"/>
      <c r="C68" s="258" t="s">
        <v>105</v>
      </c>
      <c r="D68" s="110" t="s">
        <v>202</v>
      </c>
      <c r="E68" s="113">
        <v>19.70211820000635</v>
      </c>
      <c r="F68" s="115">
        <v>6204</v>
      </c>
      <c r="G68" s="114">
        <v>6084</v>
      </c>
      <c r="H68" s="114">
        <v>5904</v>
      </c>
      <c r="I68" s="114">
        <v>5793</v>
      </c>
      <c r="J68" s="140">
        <v>5600</v>
      </c>
      <c r="K68" s="114">
        <v>604</v>
      </c>
      <c r="L68" s="116">
        <v>10.785714285714286</v>
      </c>
    </row>
    <row r="69" spans="1:12" s="110" customFormat="1" ht="15" customHeight="1" x14ac:dyDescent="0.2">
      <c r="A69" s="120"/>
      <c r="B69" s="119"/>
      <c r="C69" s="258"/>
      <c r="D69" s="267" t="s">
        <v>198</v>
      </c>
      <c r="E69" s="113">
        <v>49.210186976144421</v>
      </c>
      <c r="F69" s="115">
        <v>3053</v>
      </c>
      <c r="G69" s="114">
        <v>2988</v>
      </c>
      <c r="H69" s="114">
        <v>2911</v>
      </c>
      <c r="I69" s="114">
        <v>2868</v>
      </c>
      <c r="J69" s="140">
        <v>2746</v>
      </c>
      <c r="K69" s="114">
        <v>307</v>
      </c>
      <c r="L69" s="116">
        <v>11.179898033503278</v>
      </c>
    </row>
    <row r="70" spans="1:12" s="110" customFormat="1" ht="15" customHeight="1" x14ac:dyDescent="0.2">
      <c r="A70" s="120"/>
      <c r="B70" s="119"/>
      <c r="C70" s="258"/>
      <c r="D70" s="267" t="s">
        <v>199</v>
      </c>
      <c r="E70" s="113">
        <v>50.789813023855579</v>
      </c>
      <c r="F70" s="115">
        <v>3151</v>
      </c>
      <c r="G70" s="114">
        <v>3096</v>
      </c>
      <c r="H70" s="114">
        <v>2993</v>
      </c>
      <c r="I70" s="114">
        <v>2925</v>
      </c>
      <c r="J70" s="140">
        <v>2854</v>
      </c>
      <c r="K70" s="114">
        <v>297</v>
      </c>
      <c r="L70" s="116">
        <v>10.406447091800981</v>
      </c>
    </row>
    <row r="71" spans="1:12" s="110" customFormat="1" ht="15" customHeight="1" x14ac:dyDescent="0.2">
      <c r="A71" s="120"/>
      <c r="B71" s="119"/>
      <c r="C71" s="258"/>
      <c r="D71" s="110" t="s">
        <v>203</v>
      </c>
      <c r="E71" s="113">
        <v>72.914351043221444</v>
      </c>
      <c r="F71" s="115">
        <v>22960</v>
      </c>
      <c r="G71" s="114">
        <v>22809</v>
      </c>
      <c r="H71" s="114">
        <v>22572</v>
      </c>
      <c r="I71" s="114">
        <v>22643</v>
      </c>
      <c r="J71" s="140">
        <v>22403</v>
      </c>
      <c r="K71" s="114">
        <v>557</v>
      </c>
      <c r="L71" s="116">
        <v>2.4862741597107529</v>
      </c>
    </row>
    <row r="72" spans="1:12" s="110" customFormat="1" ht="15" customHeight="1" x14ac:dyDescent="0.2">
      <c r="A72" s="120"/>
      <c r="B72" s="119"/>
      <c r="C72" s="258"/>
      <c r="D72" s="267" t="s">
        <v>198</v>
      </c>
      <c r="E72" s="113">
        <v>53.985191637630663</v>
      </c>
      <c r="F72" s="115">
        <v>12395</v>
      </c>
      <c r="G72" s="114">
        <v>12313</v>
      </c>
      <c r="H72" s="114">
        <v>12227</v>
      </c>
      <c r="I72" s="114">
        <v>12314</v>
      </c>
      <c r="J72" s="140">
        <v>12167</v>
      </c>
      <c r="K72" s="114">
        <v>228</v>
      </c>
      <c r="L72" s="116">
        <v>1.8739212624311663</v>
      </c>
    </row>
    <row r="73" spans="1:12" s="110" customFormat="1" ht="15" customHeight="1" x14ac:dyDescent="0.2">
      <c r="A73" s="120"/>
      <c r="B73" s="119"/>
      <c r="C73" s="258"/>
      <c r="D73" s="267" t="s">
        <v>199</v>
      </c>
      <c r="E73" s="113">
        <v>46.014808362369337</v>
      </c>
      <c r="F73" s="115">
        <v>10565</v>
      </c>
      <c r="G73" s="114">
        <v>10496</v>
      </c>
      <c r="H73" s="114">
        <v>10345</v>
      </c>
      <c r="I73" s="114">
        <v>10329</v>
      </c>
      <c r="J73" s="140">
        <v>10236</v>
      </c>
      <c r="K73" s="114">
        <v>329</v>
      </c>
      <c r="L73" s="116">
        <v>3.2141461508401719</v>
      </c>
    </row>
    <row r="74" spans="1:12" s="110" customFormat="1" ht="15" customHeight="1" x14ac:dyDescent="0.2">
      <c r="A74" s="120"/>
      <c r="B74" s="119"/>
      <c r="C74" s="258"/>
      <c r="D74" s="110" t="s">
        <v>204</v>
      </c>
      <c r="E74" s="113">
        <v>7.3835307567722062</v>
      </c>
      <c r="F74" s="115">
        <v>2325</v>
      </c>
      <c r="G74" s="114">
        <v>2326</v>
      </c>
      <c r="H74" s="114">
        <v>2296</v>
      </c>
      <c r="I74" s="114">
        <v>2240</v>
      </c>
      <c r="J74" s="140">
        <v>2227</v>
      </c>
      <c r="K74" s="114">
        <v>98</v>
      </c>
      <c r="L74" s="116">
        <v>4.4005388414907944</v>
      </c>
    </row>
    <row r="75" spans="1:12" s="110" customFormat="1" ht="15" customHeight="1" x14ac:dyDescent="0.2">
      <c r="A75" s="120"/>
      <c r="B75" s="119"/>
      <c r="C75" s="258"/>
      <c r="D75" s="267" t="s">
        <v>198</v>
      </c>
      <c r="E75" s="113">
        <v>55.13978494623656</v>
      </c>
      <c r="F75" s="115">
        <v>1282</v>
      </c>
      <c r="G75" s="114">
        <v>1285</v>
      </c>
      <c r="H75" s="114">
        <v>1270</v>
      </c>
      <c r="I75" s="114">
        <v>1233</v>
      </c>
      <c r="J75" s="140">
        <v>1232</v>
      </c>
      <c r="K75" s="114">
        <v>50</v>
      </c>
      <c r="L75" s="116">
        <v>4.0584415584415581</v>
      </c>
    </row>
    <row r="76" spans="1:12" s="110" customFormat="1" ht="15" customHeight="1" x14ac:dyDescent="0.2">
      <c r="A76" s="120"/>
      <c r="B76" s="119"/>
      <c r="C76" s="258"/>
      <c r="D76" s="267" t="s">
        <v>199</v>
      </c>
      <c r="E76" s="113">
        <v>44.86021505376344</v>
      </c>
      <c r="F76" s="115">
        <v>1043</v>
      </c>
      <c r="G76" s="114">
        <v>1041</v>
      </c>
      <c r="H76" s="114">
        <v>1026</v>
      </c>
      <c r="I76" s="114">
        <v>1007</v>
      </c>
      <c r="J76" s="140">
        <v>995</v>
      </c>
      <c r="K76" s="114">
        <v>48</v>
      </c>
      <c r="L76" s="116">
        <v>4.8241206030150749</v>
      </c>
    </row>
    <row r="77" spans="1:12" s="110" customFormat="1" ht="15" customHeight="1" x14ac:dyDescent="0.2">
      <c r="A77" s="534"/>
      <c r="B77" s="119" t="s">
        <v>205</v>
      </c>
      <c r="C77" s="268"/>
      <c r="D77" s="182"/>
      <c r="E77" s="113">
        <v>11.964880799794924</v>
      </c>
      <c r="F77" s="115">
        <v>26138</v>
      </c>
      <c r="G77" s="114">
        <v>25762</v>
      </c>
      <c r="H77" s="114">
        <v>26386</v>
      </c>
      <c r="I77" s="114">
        <v>26842</v>
      </c>
      <c r="J77" s="140">
        <v>26888</v>
      </c>
      <c r="K77" s="114">
        <v>-750</v>
      </c>
      <c r="L77" s="116">
        <v>-2.7893484082118416</v>
      </c>
    </row>
    <row r="78" spans="1:12" s="110" customFormat="1" ht="15" customHeight="1" x14ac:dyDescent="0.2">
      <c r="A78" s="120"/>
      <c r="B78" s="119"/>
      <c r="C78" s="268" t="s">
        <v>106</v>
      </c>
      <c r="D78" s="182"/>
      <c r="E78" s="113">
        <v>60.356568980029074</v>
      </c>
      <c r="F78" s="115">
        <v>15776</v>
      </c>
      <c r="G78" s="114">
        <v>15293</v>
      </c>
      <c r="H78" s="114">
        <v>15788</v>
      </c>
      <c r="I78" s="114">
        <v>16202</v>
      </c>
      <c r="J78" s="140">
        <v>16162</v>
      </c>
      <c r="K78" s="114">
        <v>-386</v>
      </c>
      <c r="L78" s="116">
        <v>-2.3883182774409106</v>
      </c>
    </row>
    <row r="79" spans="1:12" s="110" customFormat="1" ht="15" customHeight="1" x14ac:dyDescent="0.2">
      <c r="A79" s="123"/>
      <c r="B79" s="124"/>
      <c r="C79" s="260" t="s">
        <v>107</v>
      </c>
      <c r="D79" s="261"/>
      <c r="E79" s="125">
        <v>39.643431019970926</v>
      </c>
      <c r="F79" s="143">
        <v>10362</v>
      </c>
      <c r="G79" s="144">
        <v>10469</v>
      </c>
      <c r="H79" s="144">
        <v>10598</v>
      </c>
      <c r="I79" s="144">
        <v>10640</v>
      </c>
      <c r="J79" s="145">
        <v>10726</v>
      </c>
      <c r="K79" s="144">
        <v>-364</v>
      </c>
      <c r="L79" s="146">
        <v>-3.3936229722170426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218456</v>
      </c>
      <c r="E11" s="114">
        <v>217300</v>
      </c>
      <c r="F11" s="114">
        <v>218288</v>
      </c>
      <c r="G11" s="114">
        <v>216339</v>
      </c>
      <c r="H11" s="140">
        <v>215214</v>
      </c>
      <c r="I11" s="115">
        <v>3242</v>
      </c>
      <c r="J11" s="116">
        <v>1.5064075757153346</v>
      </c>
    </row>
    <row r="12" spans="1:15" s="110" customFormat="1" ht="24.95" customHeight="1" x14ac:dyDescent="0.2">
      <c r="A12" s="193" t="s">
        <v>132</v>
      </c>
      <c r="B12" s="194" t="s">
        <v>133</v>
      </c>
      <c r="C12" s="113">
        <v>0.84502142307833161</v>
      </c>
      <c r="D12" s="115">
        <v>1846</v>
      </c>
      <c r="E12" s="114">
        <v>1732</v>
      </c>
      <c r="F12" s="114">
        <v>2000</v>
      </c>
      <c r="G12" s="114">
        <v>1948</v>
      </c>
      <c r="H12" s="140">
        <v>1714</v>
      </c>
      <c r="I12" s="115">
        <v>132</v>
      </c>
      <c r="J12" s="116">
        <v>7.7012835472578764</v>
      </c>
    </row>
    <row r="13" spans="1:15" s="110" customFormat="1" ht="24.95" customHeight="1" x14ac:dyDescent="0.2">
      <c r="A13" s="193" t="s">
        <v>134</v>
      </c>
      <c r="B13" s="199" t="s">
        <v>214</v>
      </c>
      <c r="C13" s="113">
        <v>1.3741897681913062</v>
      </c>
      <c r="D13" s="115">
        <v>3002</v>
      </c>
      <c r="E13" s="114">
        <v>2975</v>
      </c>
      <c r="F13" s="114">
        <v>2914</v>
      </c>
      <c r="G13" s="114">
        <v>2813</v>
      </c>
      <c r="H13" s="140">
        <v>2787</v>
      </c>
      <c r="I13" s="115">
        <v>215</v>
      </c>
      <c r="J13" s="116">
        <v>7.7143882310728378</v>
      </c>
    </row>
    <row r="14" spans="1:15" s="287" customFormat="1" ht="24" customHeight="1" x14ac:dyDescent="0.2">
      <c r="A14" s="193" t="s">
        <v>215</v>
      </c>
      <c r="B14" s="199" t="s">
        <v>137</v>
      </c>
      <c r="C14" s="113">
        <v>13.491504009960815</v>
      </c>
      <c r="D14" s="115">
        <v>29473</v>
      </c>
      <c r="E14" s="114">
        <v>30220</v>
      </c>
      <c r="F14" s="114">
        <v>30443</v>
      </c>
      <c r="G14" s="114">
        <v>30258</v>
      </c>
      <c r="H14" s="140">
        <v>30082</v>
      </c>
      <c r="I14" s="115">
        <v>-609</v>
      </c>
      <c r="J14" s="116">
        <v>-2.0244664583471845</v>
      </c>
      <c r="K14" s="110"/>
      <c r="L14" s="110"/>
      <c r="M14" s="110"/>
      <c r="N14" s="110"/>
      <c r="O14" s="110"/>
    </row>
    <row r="15" spans="1:15" s="110" customFormat="1" ht="24.75" customHeight="1" x14ac:dyDescent="0.2">
      <c r="A15" s="193" t="s">
        <v>216</v>
      </c>
      <c r="B15" s="199" t="s">
        <v>217</v>
      </c>
      <c r="C15" s="113">
        <v>3.3393452228366352</v>
      </c>
      <c r="D15" s="115">
        <v>7295</v>
      </c>
      <c r="E15" s="114">
        <v>7253</v>
      </c>
      <c r="F15" s="114">
        <v>7257</v>
      </c>
      <c r="G15" s="114">
        <v>7222</v>
      </c>
      <c r="H15" s="140">
        <v>7161</v>
      </c>
      <c r="I15" s="115">
        <v>134</v>
      </c>
      <c r="J15" s="116">
        <v>1.8712470325373551</v>
      </c>
    </row>
    <row r="16" spans="1:15" s="287" customFormat="1" ht="24.95" customHeight="1" x14ac:dyDescent="0.2">
      <c r="A16" s="193" t="s">
        <v>218</v>
      </c>
      <c r="B16" s="199" t="s">
        <v>141</v>
      </c>
      <c r="C16" s="113">
        <v>8.6076830116819867</v>
      </c>
      <c r="D16" s="115">
        <v>18804</v>
      </c>
      <c r="E16" s="114">
        <v>19548</v>
      </c>
      <c r="F16" s="114">
        <v>19714</v>
      </c>
      <c r="G16" s="114">
        <v>19580</v>
      </c>
      <c r="H16" s="140">
        <v>19498</v>
      </c>
      <c r="I16" s="115">
        <v>-694</v>
      </c>
      <c r="J16" s="116">
        <v>-3.5593394194276335</v>
      </c>
      <c r="K16" s="110"/>
      <c r="L16" s="110"/>
      <c r="M16" s="110"/>
      <c r="N16" s="110"/>
      <c r="O16" s="110"/>
    </row>
    <row r="17" spans="1:15" s="110" customFormat="1" ht="24.95" customHeight="1" x14ac:dyDescent="0.2">
      <c r="A17" s="193" t="s">
        <v>219</v>
      </c>
      <c r="B17" s="199" t="s">
        <v>220</v>
      </c>
      <c r="C17" s="113">
        <v>1.5444757754421943</v>
      </c>
      <c r="D17" s="115">
        <v>3374</v>
      </c>
      <c r="E17" s="114">
        <v>3419</v>
      </c>
      <c r="F17" s="114">
        <v>3472</v>
      </c>
      <c r="G17" s="114">
        <v>3456</v>
      </c>
      <c r="H17" s="140">
        <v>3423</v>
      </c>
      <c r="I17" s="115">
        <v>-49</v>
      </c>
      <c r="J17" s="116">
        <v>-1.4314928425357873</v>
      </c>
    </row>
    <row r="18" spans="1:15" s="287" customFormat="1" ht="24.95" customHeight="1" x14ac:dyDescent="0.2">
      <c r="A18" s="201" t="s">
        <v>144</v>
      </c>
      <c r="B18" s="202" t="s">
        <v>145</v>
      </c>
      <c r="C18" s="113">
        <v>6.3664994323799755</v>
      </c>
      <c r="D18" s="115">
        <v>13908</v>
      </c>
      <c r="E18" s="114">
        <v>13379</v>
      </c>
      <c r="F18" s="114">
        <v>13964</v>
      </c>
      <c r="G18" s="114">
        <v>13633</v>
      </c>
      <c r="H18" s="140">
        <v>13338</v>
      </c>
      <c r="I18" s="115">
        <v>570</v>
      </c>
      <c r="J18" s="116">
        <v>4.2735042735042734</v>
      </c>
      <c r="K18" s="110"/>
      <c r="L18" s="110"/>
      <c r="M18" s="110"/>
      <c r="N18" s="110"/>
      <c r="O18" s="110"/>
    </row>
    <row r="19" spans="1:15" s="110" customFormat="1" ht="24.95" customHeight="1" x14ac:dyDescent="0.2">
      <c r="A19" s="193" t="s">
        <v>146</v>
      </c>
      <c r="B19" s="199" t="s">
        <v>147</v>
      </c>
      <c r="C19" s="113">
        <v>16.903175010070679</v>
      </c>
      <c r="D19" s="115">
        <v>36926</v>
      </c>
      <c r="E19" s="114">
        <v>37114</v>
      </c>
      <c r="F19" s="114">
        <v>37348</v>
      </c>
      <c r="G19" s="114">
        <v>36678</v>
      </c>
      <c r="H19" s="140">
        <v>36548</v>
      </c>
      <c r="I19" s="115">
        <v>378</v>
      </c>
      <c r="J19" s="116">
        <v>1.0342563204552917</v>
      </c>
    </row>
    <row r="20" spans="1:15" s="287" customFormat="1" ht="24.95" customHeight="1" x14ac:dyDescent="0.2">
      <c r="A20" s="193" t="s">
        <v>148</v>
      </c>
      <c r="B20" s="199" t="s">
        <v>149</v>
      </c>
      <c r="C20" s="113">
        <v>18.232046727945214</v>
      </c>
      <c r="D20" s="115">
        <v>39829</v>
      </c>
      <c r="E20" s="114">
        <v>38678</v>
      </c>
      <c r="F20" s="114">
        <v>38283</v>
      </c>
      <c r="G20" s="114">
        <v>37742</v>
      </c>
      <c r="H20" s="140">
        <v>37811</v>
      </c>
      <c r="I20" s="115">
        <v>2018</v>
      </c>
      <c r="J20" s="116">
        <v>5.3370712226600725</v>
      </c>
      <c r="K20" s="110"/>
      <c r="L20" s="110"/>
      <c r="M20" s="110"/>
      <c r="N20" s="110"/>
      <c r="O20" s="110"/>
    </row>
    <row r="21" spans="1:15" s="110" customFormat="1" ht="24.95" customHeight="1" x14ac:dyDescent="0.2">
      <c r="A21" s="201" t="s">
        <v>150</v>
      </c>
      <c r="B21" s="202" t="s">
        <v>151</v>
      </c>
      <c r="C21" s="113">
        <v>4.3711319441901342</v>
      </c>
      <c r="D21" s="115">
        <v>9549</v>
      </c>
      <c r="E21" s="114">
        <v>9774</v>
      </c>
      <c r="F21" s="114">
        <v>9837</v>
      </c>
      <c r="G21" s="114">
        <v>9879</v>
      </c>
      <c r="H21" s="140">
        <v>9786</v>
      </c>
      <c r="I21" s="115">
        <v>-237</v>
      </c>
      <c r="J21" s="116">
        <v>-2.4218270999386879</v>
      </c>
    </row>
    <row r="22" spans="1:15" s="110" customFormat="1" ht="24.95" customHeight="1" x14ac:dyDescent="0.2">
      <c r="A22" s="201" t="s">
        <v>152</v>
      </c>
      <c r="B22" s="199" t="s">
        <v>153</v>
      </c>
      <c r="C22" s="113">
        <v>2.9635258358662613</v>
      </c>
      <c r="D22" s="115">
        <v>6474</v>
      </c>
      <c r="E22" s="114">
        <v>6462</v>
      </c>
      <c r="F22" s="114">
        <v>6477</v>
      </c>
      <c r="G22" s="114">
        <v>7577</v>
      </c>
      <c r="H22" s="140">
        <v>7559</v>
      </c>
      <c r="I22" s="115">
        <v>-1085</v>
      </c>
      <c r="J22" s="116">
        <v>-14.353750496097367</v>
      </c>
    </row>
    <row r="23" spans="1:15" s="110" customFormat="1" ht="24.95" customHeight="1" x14ac:dyDescent="0.2">
      <c r="A23" s="193" t="s">
        <v>154</v>
      </c>
      <c r="B23" s="199" t="s">
        <v>155</v>
      </c>
      <c r="C23" s="113">
        <v>2.2457611601420879</v>
      </c>
      <c r="D23" s="115">
        <v>4906</v>
      </c>
      <c r="E23" s="114">
        <v>4942</v>
      </c>
      <c r="F23" s="114">
        <v>4895</v>
      </c>
      <c r="G23" s="114">
        <v>4813</v>
      </c>
      <c r="H23" s="140">
        <v>4786</v>
      </c>
      <c r="I23" s="115">
        <v>120</v>
      </c>
      <c r="J23" s="116">
        <v>2.5073129962390306</v>
      </c>
    </row>
    <row r="24" spans="1:15" s="110" customFormat="1" ht="24.95" customHeight="1" x14ac:dyDescent="0.2">
      <c r="A24" s="193" t="s">
        <v>156</v>
      </c>
      <c r="B24" s="199" t="s">
        <v>221</v>
      </c>
      <c r="C24" s="113">
        <v>5.9751162705533378</v>
      </c>
      <c r="D24" s="115">
        <v>13053</v>
      </c>
      <c r="E24" s="114">
        <v>12800</v>
      </c>
      <c r="F24" s="114">
        <v>12670</v>
      </c>
      <c r="G24" s="114">
        <v>12510</v>
      </c>
      <c r="H24" s="140">
        <v>12682</v>
      </c>
      <c r="I24" s="115">
        <v>371</v>
      </c>
      <c r="J24" s="116">
        <v>2.9254060873679228</v>
      </c>
    </row>
    <row r="25" spans="1:15" s="110" customFormat="1" ht="24.95" customHeight="1" x14ac:dyDescent="0.2">
      <c r="A25" s="193" t="s">
        <v>222</v>
      </c>
      <c r="B25" s="204" t="s">
        <v>159</v>
      </c>
      <c r="C25" s="113">
        <v>5.2834438056176074</v>
      </c>
      <c r="D25" s="115">
        <v>11542</v>
      </c>
      <c r="E25" s="114">
        <v>11215</v>
      </c>
      <c r="F25" s="114">
        <v>11576</v>
      </c>
      <c r="G25" s="114">
        <v>11405</v>
      </c>
      <c r="H25" s="140">
        <v>11112</v>
      </c>
      <c r="I25" s="115">
        <v>430</v>
      </c>
      <c r="J25" s="116">
        <v>3.8696904247660187</v>
      </c>
    </row>
    <row r="26" spans="1:15" s="110" customFormat="1" ht="24.95" customHeight="1" x14ac:dyDescent="0.2">
      <c r="A26" s="201">
        <v>782.78300000000002</v>
      </c>
      <c r="B26" s="203" t="s">
        <v>160</v>
      </c>
      <c r="C26" s="113">
        <v>0.80611198593767164</v>
      </c>
      <c r="D26" s="115">
        <v>1761</v>
      </c>
      <c r="E26" s="114">
        <v>1861</v>
      </c>
      <c r="F26" s="114">
        <v>2098</v>
      </c>
      <c r="G26" s="114">
        <v>2030</v>
      </c>
      <c r="H26" s="140">
        <v>2012</v>
      </c>
      <c r="I26" s="115">
        <v>-251</v>
      </c>
      <c r="J26" s="116">
        <v>-12.475149105367793</v>
      </c>
    </row>
    <row r="27" spans="1:15" s="110" customFormat="1" ht="24.95" customHeight="1" x14ac:dyDescent="0.2">
      <c r="A27" s="193" t="s">
        <v>161</v>
      </c>
      <c r="B27" s="199" t="s">
        <v>223</v>
      </c>
      <c r="C27" s="113">
        <v>4.4512396088914929</v>
      </c>
      <c r="D27" s="115">
        <v>9724</v>
      </c>
      <c r="E27" s="114">
        <v>9677</v>
      </c>
      <c r="F27" s="114">
        <v>9622</v>
      </c>
      <c r="G27" s="114">
        <v>9421</v>
      </c>
      <c r="H27" s="140">
        <v>9401</v>
      </c>
      <c r="I27" s="115">
        <v>323</v>
      </c>
      <c r="J27" s="116">
        <v>3.4358047016274864</v>
      </c>
    </row>
    <row r="28" spans="1:15" s="110" customFormat="1" ht="24.95" customHeight="1" x14ac:dyDescent="0.2">
      <c r="A28" s="193" t="s">
        <v>163</v>
      </c>
      <c r="B28" s="199" t="s">
        <v>164</v>
      </c>
      <c r="C28" s="113">
        <v>3.4322701138902114</v>
      </c>
      <c r="D28" s="115">
        <v>7498</v>
      </c>
      <c r="E28" s="114">
        <v>7521</v>
      </c>
      <c r="F28" s="114">
        <v>7461</v>
      </c>
      <c r="G28" s="114">
        <v>7316</v>
      </c>
      <c r="H28" s="140">
        <v>7249</v>
      </c>
      <c r="I28" s="115">
        <v>249</v>
      </c>
      <c r="J28" s="116">
        <v>3.4349565457304454</v>
      </c>
    </row>
    <row r="29" spans="1:15" s="110" customFormat="1" ht="24.95" customHeight="1" x14ac:dyDescent="0.2">
      <c r="A29" s="193">
        <v>86</v>
      </c>
      <c r="B29" s="199" t="s">
        <v>165</v>
      </c>
      <c r="C29" s="113">
        <v>5.4779909913209064</v>
      </c>
      <c r="D29" s="115">
        <v>11967</v>
      </c>
      <c r="E29" s="114">
        <v>11935</v>
      </c>
      <c r="F29" s="114">
        <v>11743</v>
      </c>
      <c r="G29" s="114">
        <v>11517</v>
      </c>
      <c r="H29" s="140">
        <v>11540</v>
      </c>
      <c r="I29" s="115">
        <v>427</v>
      </c>
      <c r="J29" s="116">
        <v>3.7001733102253032</v>
      </c>
    </row>
    <row r="30" spans="1:15" s="110" customFormat="1" ht="24.95" customHeight="1" x14ac:dyDescent="0.2">
      <c r="A30" s="193">
        <v>87.88</v>
      </c>
      <c r="B30" s="204" t="s">
        <v>166</v>
      </c>
      <c r="C30" s="113">
        <v>5.5960925769949101</v>
      </c>
      <c r="D30" s="115">
        <v>12225</v>
      </c>
      <c r="E30" s="114">
        <v>12210</v>
      </c>
      <c r="F30" s="114">
        <v>12120</v>
      </c>
      <c r="G30" s="114">
        <v>11979</v>
      </c>
      <c r="H30" s="140">
        <v>11976</v>
      </c>
      <c r="I30" s="115">
        <v>249</v>
      </c>
      <c r="J30" s="116">
        <v>2.0791583166332663</v>
      </c>
    </row>
    <row r="31" spans="1:15" s="110" customFormat="1" ht="24.95" customHeight="1" x14ac:dyDescent="0.2">
      <c r="A31" s="193" t="s">
        <v>167</v>
      </c>
      <c r="B31" s="199" t="s">
        <v>168</v>
      </c>
      <c r="C31" s="113">
        <v>2.1835060607170322</v>
      </c>
      <c r="D31" s="115">
        <v>4770</v>
      </c>
      <c r="E31" s="114">
        <v>4802</v>
      </c>
      <c r="F31" s="114">
        <v>4834</v>
      </c>
      <c r="G31" s="114">
        <v>4816</v>
      </c>
      <c r="H31" s="140">
        <v>4826</v>
      </c>
      <c r="I31" s="115">
        <v>-56</v>
      </c>
      <c r="J31" s="116">
        <v>-1.1603812681309573</v>
      </c>
    </row>
    <row r="32" spans="1:15" s="110" customFormat="1" ht="24.95" customHeight="1" x14ac:dyDescent="0.2">
      <c r="A32" s="193"/>
      <c r="B32" s="288" t="s">
        <v>224</v>
      </c>
      <c r="C32" s="113">
        <v>1.3732742520232908E-3</v>
      </c>
      <c r="D32" s="115">
        <v>3</v>
      </c>
      <c r="E32" s="114">
        <v>3</v>
      </c>
      <c r="F32" s="114">
        <v>3</v>
      </c>
      <c r="G32" s="114">
        <v>4</v>
      </c>
      <c r="H32" s="140">
        <v>5</v>
      </c>
      <c r="I32" s="115">
        <v>-2</v>
      </c>
      <c r="J32" s="116">
        <v>-40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0.84502142307833161</v>
      </c>
      <c r="D34" s="115">
        <v>1846</v>
      </c>
      <c r="E34" s="114">
        <v>1732</v>
      </c>
      <c r="F34" s="114">
        <v>2000</v>
      </c>
      <c r="G34" s="114">
        <v>1948</v>
      </c>
      <c r="H34" s="140">
        <v>1714</v>
      </c>
      <c r="I34" s="115">
        <v>132</v>
      </c>
      <c r="J34" s="116">
        <v>7.7012835472578764</v>
      </c>
    </row>
    <row r="35" spans="1:10" s="110" customFormat="1" ht="24.95" customHeight="1" x14ac:dyDescent="0.2">
      <c r="A35" s="292" t="s">
        <v>171</v>
      </c>
      <c r="B35" s="293" t="s">
        <v>172</v>
      </c>
      <c r="C35" s="113">
        <v>21.232193210532099</v>
      </c>
      <c r="D35" s="115">
        <v>46383</v>
      </c>
      <c r="E35" s="114">
        <v>46574</v>
      </c>
      <c r="F35" s="114">
        <v>47321</v>
      </c>
      <c r="G35" s="114">
        <v>46704</v>
      </c>
      <c r="H35" s="140">
        <v>46207</v>
      </c>
      <c r="I35" s="115">
        <v>176</v>
      </c>
      <c r="J35" s="116">
        <v>0.38089466963879931</v>
      </c>
    </row>
    <row r="36" spans="1:10" s="110" customFormat="1" ht="24.95" customHeight="1" x14ac:dyDescent="0.2">
      <c r="A36" s="294" t="s">
        <v>173</v>
      </c>
      <c r="B36" s="295" t="s">
        <v>174</v>
      </c>
      <c r="C36" s="125">
        <v>77.921412092137544</v>
      </c>
      <c r="D36" s="143">
        <v>170224</v>
      </c>
      <c r="E36" s="144">
        <v>168991</v>
      </c>
      <c r="F36" s="144">
        <v>168964</v>
      </c>
      <c r="G36" s="144">
        <v>167683</v>
      </c>
      <c r="H36" s="145">
        <v>167288</v>
      </c>
      <c r="I36" s="143">
        <v>2936</v>
      </c>
      <c r="J36" s="146">
        <v>1.7550571469561476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2020-09-28T09:02:11Z</dcterms:created>
  <dcterms:modified xsi:type="dcterms:W3CDTF">2020-09-28T10:34:44Z</dcterms:modified>
</cp:coreProperties>
</file>