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K43" i="24"/>
  <c r="H43" i="24"/>
  <c r="G43" i="24"/>
  <c r="F43" i="24"/>
  <c r="E43" i="24"/>
  <c r="D43" i="24"/>
  <c r="C43" i="24"/>
  <c r="I43" i="24" s="1"/>
  <c r="B43" i="24"/>
  <c r="J43" i="24" s="1"/>
  <c r="K42" i="24"/>
  <c r="I42" i="24"/>
  <c r="D42" i="24"/>
  <c r="C42" i="24"/>
  <c r="M42" i="24" s="1"/>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K16" i="24"/>
  <c r="H16" i="24"/>
  <c r="F16" i="24"/>
  <c r="D16" i="24"/>
  <c r="J16" i="24"/>
  <c r="D19" i="24"/>
  <c r="J19" i="24"/>
  <c r="H19" i="24"/>
  <c r="K19" i="24"/>
  <c r="F19" i="24"/>
  <c r="K32" i="24"/>
  <c r="J32" i="24"/>
  <c r="H32" i="24"/>
  <c r="F32" i="24"/>
  <c r="D32" i="24"/>
  <c r="F35" i="24"/>
  <c r="D35" i="24"/>
  <c r="J35" i="24"/>
  <c r="H35" i="24"/>
  <c r="K35" i="24"/>
  <c r="M8" i="24"/>
  <c r="E8" i="24"/>
  <c r="L8" i="24"/>
  <c r="I8" i="24"/>
  <c r="G8" i="24"/>
  <c r="C14" i="24"/>
  <c r="C6" i="24"/>
  <c r="G17" i="24"/>
  <c r="L17" i="24"/>
  <c r="I17" i="24"/>
  <c r="E17" i="24"/>
  <c r="M17" i="24"/>
  <c r="M30" i="24"/>
  <c r="E30" i="24"/>
  <c r="L30" i="24"/>
  <c r="I30" i="24"/>
  <c r="G30" i="24"/>
  <c r="G33" i="24"/>
  <c r="L33" i="24"/>
  <c r="I33" i="24"/>
  <c r="E33" i="24"/>
  <c r="M33" i="24"/>
  <c r="K26" i="24"/>
  <c r="J26" i="24"/>
  <c r="H26" i="24"/>
  <c r="F26" i="24"/>
  <c r="D26" i="24"/>
  <c r="F29" i="24"/>
  <c r="D29" i="24"/>
  <c r="J29" i="24"/>
  <c r="H29" i="24"/>
  <c r="K29" i="24"/>
  <c r="G7" i="24"/>
  <c r="L7" i="24"/>
  <c r="I7" i="24"/>
  <c r="M7" i="24"/>
  <c r="E7" i="24"/>
  <c r="G9" i="24"/>
  <c r="L9" i="24"/>
  <c r="I9" i="24"/>
  <c r="E9" i="24"/>
  <c r="M9" i="24"/>
  <c r="M24" i="24"/>
  <c r="E24" i="24"/>
  <c r="L24" i="24"/>
  <c r="I24" i="24"/>
  <c r="G24" i="24"/>
  <c r="G27" i="24"/>
  <c r="L27" i="24"/>
  <c r="I27" i="24"/>
  <c r="M27" i="24"/>
  <c r="E27" i="24"/>
  <c r="K20" i="24"/>
  <c r="H20" i="24"/>
  <c r="F20" i="24"/>
  <c r="D20" i="24"/>
  <c r="J20" i="24"/>
  <c r="F23" i="24"/>
  <c r="D23" i="24"/>
  <c r="J23" i="24"/>
  <c r="H23" i="24"/>
  <c r="K23" i="24"/>
  <c r="H37" i="24"/>
  <c r="F37" i="24"/>
  <c r="D37" i="24"/>
  <c r="K37" i="24"/>
  <c r="J37" i="24"/>
  <c r="M18" i="24"/>
  <c r="E18" i="24"/>
  <c r="L18" i="24"/>
  <c r="I18" i="24"/>
  <c r="G18" i="24"/>
  <c r="G21" i="24"/>
  <c r="L21" i="24"/>
  <c r="I21" i="24"/>
  <c r="M21" i="24"/>
  <c r="E21" i="24"/>
  <c r="M34" i="24"/>
  <c r="E34" i="24"/>
  <c r="L34" i="24"/>
  <c r="I34" i="24"/>
  <c r="G34" i="24"/>
  <c r="M38" i="24"/>
  <c r="E38" i="24"/>
  <c r="L38" i="24"/>
  <c r="G38" i="24"/>
  <c r="I38" i="24"/>
  <c r="B6" i="24"/>
  <c r="B14" i="24"/>
  <c r="D17" i="24"/>
  <c r="J17" i="24"/>
  <c r="H17" i="24"/>
  <c r="K17" i="24"/>
  <c r="F17" i="24"/>
  <c r="K30" i="24"/>
  <c r="J30" i="24"/>
  <c r="H30" i="24"/>
  <c r="F30" i="24"/>
  <c r="D30" i="24"/>
  <c r="F33" i="24"/>
  <c r="D33" i="24"/>
  <c r="J33" i="24"/>
  <c r="H33" i="24"/>
  <c r="K33" i="24"/>
  <c r="G15" i="24"/>
  <c r="L15" i="24"/>
  <c r="I15" i="24"/>
  <c r="E15" i="24"/>
  <c r="M15" i="24"/>
  <c r="M28" i="24"/>
  <c r="E28" i="24"/>
  <c r="L28" i="24"/>
  <c r="I28" i="24"/>
  <c r="G28" i="24"/>
  <c r="G31" i="24"/>
  <c r="L31" i="24"/>
  <c r="I31" i="24"/>
  <c r="M31" i="24"/>
  <c r="E31" i="24"/>
  <c r="K24" i="24"/>
  <c r="J24" i="24"/>
  <c r="H24" i="24"/>
  <c r="F24" i="24"/>
  <c r="D24" i="24"/>
  <c r="F27" i="24"/>
  <c r="D27" i="24"/>
  <c r="J27" i="24"/>
  <c r="H27" i="24"/>
  <c r="K27" i="24"/>
  <c r="M22" i="24"/>
  <c r="E22" i="24"/>
  <c r="L22" i="24"/>
  <c r="I22" i="24"/>
  <c r="G22" i="24"/>
  <c r="G25" i="24"/>
  <c r="L25" i="24"/>
  <c r="I25" i="24"/>
  <c r="E25" i="24"/>
  <c r="M25" i="24"/>
  <c r="C45" i="24"/>
  <c r="C39" i="24"/>
  <c r="D9" i="24"/>
  <c r="J9" i="24"/>
  <c r="H9" i="24"/>
  <c r="K9" i="24"/>
  <c r="F9" i="24"/>
  <c r="K18" i="24"/>
  <c r="H18" i="24"/>
  <c r="F18" i="24"/>
  <c r="D18" i="24"/>
  <c r="J18" i="24"/>
  <c r="D21" i="24"/>
  <c r="J21" i="24"/>
  <c r="H21" i="24"/>
  <c r="K21" i="24"/>
  <c r="F21" i="24"/>
  <c r="K34" i="24"/>
  <c r="J34" i="24"/>
  <c r="H34" i="24"/>
  <c r="F34" i="24"/>
  <c r="D34" i="24"/>
  <c r="D38" i="24"/>
  <c r="J38" i="24"/>
  <c r="H38" i="24"/>
  <c r="F38" i="24"/>
  <c r="K38" i="24"/>
  <c r="M16" i="24"/>
  <c r="E16" i="24"/>
  <c r="L16" i="24"/>
  <c r="I16" i="24"/>
  <c r="G16" i="24"/>
  <c r="G19" i="24"/>
  <c r="L19" i="24"/>
  <c r="I19" i="24"/>
  <c r="M19" i="24"/>
  <c r="E19" i="24"/>
  <c r="M32" i="24"/>
  <c r="E32" i="24"/>
  <c r="L32" i="24"/>
  <c r="I32" i="24"/>
  <c r="G32" i="24"/>
  <c r="G35" i="24"/>
  <c r="L35" i="24"/>
  <c r="I35" i="24"/>
  <c r="M35" i="24"/>
  <c r="E35" i="24"/>
  <c r="D15" i="24"/>
  <c r="J15" i="24"/>
  <c r="H15" i="24"/>
  <c r="F15" i="24"/>
  <c r="K15" i="24"/>
  <c r="K28" i="24"/>
  <c r="J28" i="24"/>
  <c r="H28" i="24"/>
  <c r="F28" i="24"/>
  <c r="D28" i="24"/>
  <c r="F31" i="24"/>
  <c r="D31" i="24"/>
  <c r="J31" i="24"/>
  <c r="H31" i="24"/>
  <c r="K31" i="24"/>
  <c r="M26" i="24"/>
  <c r="E26" i="24"/>
  <c r="L26" i="24"/>
  <c r="I26" i="24"/>
  <c r="G26" i="24"/>
  <c r="G29" i="24"/>
  <c r="L29" i="24"/>
  <c r="I29" i="24"/>
  <c r="M29" i="24"/>
  <c r="E29" i="24"/>
  <c r="D7" i="24"/>
  <c r="J7" i="24"/>
  <c r="H7" i="24"/>
  <c r="K7" i="24"/>
  <c r="F7" i="24"/>
  <c r="K22" i="24"/>
  <c r="J22" i="24"/>
  <c r="H22" i="24"/>
  <c r="F22" i="24"/>
  <c r="D22" i="24"/>
  <c r="F25" i="24"/>
  <c r="D25" i="24"/>
  <c r="J25" i="24"/>
  <c r="H25" i="24"/>
  <c r="K25" i="24"/>
  <c r="B45" i="24"/>
  <c r="B39" i="24"/>
  <c r="M20" i="24"/>
  <c r="E20" i="24"/>
  <c r="L20" i="24"/>
  <c r="I20" i="24"/>
  <c r="G20" i="24"/>
  <c r="G23" i="24"/>
  <c r="L23" i="24"/>
  <c r="I23" i="24"/>
  <c r="M23" i="24"/>
  <c r="E23" i="24"/>
  <c r="I37" i="24"/>
  <c r="L37" i="24"/>
  <c r="M37" i="24"/>
  <c r="G37" i="24"/>
  <c r="E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F42" i="24"/>
  <c r="F44" i="24"/>
  <c r="G42" i="24"/>
  <c r="G44" i="24"/>
  <c r="H40" i="24"/>
  <c r="L41" i="24"/>
  <c r="H42" i="24"/>
  <c r="L43" i="24"/>
  <c r="H44" i="24"/>
  <c r="L42" i="24"/>
  <c r="L44" i="24"/>
  <c r="E42" i="24"/>
  <c r="E44" i="24"/>
  <c r="I78" i="24" l="1"/>
  <c r="I79" i="24"/>
  <c r="J79" i="24"/>
  <c r="J78" i="24"/>
  <c r="K14" i="24"/>
  <c r="H14" i="24"/>
  <c r="F14" i="24"/>
  <c r="D14" i="24"/>
  <c r="J14" i="24"/>
  <c r="M6" i="24"/>
  <c r="E6" i="24"/>
  <c r="L6" i="24"/>
  <c r="I6" i="24"/>
  <c r="G6" i="24"/>
  <c r="M14" i="24"/>
  <c r="E14" i="24"/>
  <c r="L14" i="24"/>
  <c r="I14" i="24"/>
  <c r="G14" i="24"/>
  <c r="I39" i="24"/>
  <c r="L39" i="24"/>
  <c r="M39" i="24"/>
  <c r="G39" i="24"/>
  <c r="E39" i="24"/>
  <c r="H39" i="24"/>
  <c r="F39" i="24"/>
  <c r="D39" i="24"/>
  <c r="K39" i="24"/>
  <c r="J39" i="24"/>
  <c r="I45" i="24"/>
  <c r="G45" i="24"/>
  <c r="M45" i="24"/>
  <c r="E45" i="24"/>
  <c r="L45" i="24"/>
  <c r="H45" i="24"/>
  <c r="F45" i="24"/>
  <c r="D45" i="24"/>
  <c r="K45" i="24"/>
  <c r="J45" i="24"/>
  <c r="K79" i="24"/>
  <c r="K78" i="24"/>
  <c r="K6" i="24"/>
  <c r="H6" i="24"/>
  <c r="F6" i="24"/>
  <c r="D6" i="24"/>
  <c r="J6" i="24"/>
  <c r="I83" i="24" l="1"/>
  <c r="I82" i="24"/>
  <c r="I81" i="24"/>
</calcChain>
</file>

<file path=xl/sharedStrings.xml><?xml version="1.0" encoding="utf-8"?>
<sst xmlns="http://schemas.openxmlformats.org/spreadsheetml/2006/main" count="1628" uniqueCount="522">
  <si>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</si>
  <si>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</si>
  <si>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</si>
  <si>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</si>
  <si>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</si>
  <si>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</si>
  <si>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</si>
  <si>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</si>
  <si>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</si>
  <si>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</si>
  <si>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</si>
  <si>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</si>
  <si>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</si>
  <si>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Ingolstadt (827)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</si>
  <si>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</si>
  <si>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</si>
  <si>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</si>
  <si>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</si>
  <si>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</si>
  <si>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</si>
  <si>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</si>
  <si>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</si>
  <si>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</si>
  <si>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</si>
  <si>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</si>
  <si>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</si>
  <si>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</si>
  <si>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</si>
  <si>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</si>
  <si>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</si>
  <si>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</si>
  <si>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</si>
  <si>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</si>
  <si>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</si>
  <si>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</si>
  <si>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</si>
  <si>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</si>
  <si>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</si>
  <si>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</si>
  <si>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</si>
  <si>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</si>
  <si>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</si>
  <si>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</si>
  <si>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</si>
  <si>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</si>
  <si>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</si>
  <si>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</si>
  <si>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</si>
  <si>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</si>
  <si>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</si>
  <si>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</si>
  <si>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</si>
  <si>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</si>
  <si>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</si>
  <si>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</si>
  <si>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</si>
  <si>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</si>
  <si>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</si>
  <si>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</si>
  <si>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</si>
  <si>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</si>
  <si>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</si>
  <si>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</si>
  <si>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</si>
  <si>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</si>
  <si>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</si>
  <si>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</si>
  <si>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</si>
  <si>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</si>
  <si>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</si>
  <si>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</si>
  <si>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</si>
  <si>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</si>
  <si>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</si>
  <si>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</si>
  <si>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</si>
  <si>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</si>
  <si>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</si>
  <si>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</si>
  <si>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</si>
  <si>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</si>
  <si>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</si>
  <si>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</si>
  <si>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</si>
  <si>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</si>
  <si>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</si>
  <si>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</si>
  <si>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</si>
  <si>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</si>
  <si>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</si>
  <si>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</si>
  <si>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</si>
  <si>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Ingolstadt (827);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</si>
  <si>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</si>
  <si>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</si>
  <si>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</si>
  <si>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</si>
  <si>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</si>
  <si>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</si>
  <si>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</si>
  <si>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</si>
  <si>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</si>
  <si>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</si>
  <si>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</si>
  <si>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</si>
  <si>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</si>
  <si>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</si>
  <si>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</si>
  <si>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</si>
  <si>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</si>
  <si>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</si>
  <si>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</si>
  <si>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</si>
  <si>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</si>
  <si>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</si>
  <si>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</si>
  <si>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</si>
  <si>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</si>
  <si>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</si>
  <si>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</si>
  <si>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</si>
  <si>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</si>
  <si>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</si>
  <si>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</si>
  <si>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</si>
  <si>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</si>
  <si>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</si>
  <si>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</si>
  <si>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</si>
  <si>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</si>
  <si>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</si>
  <si>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</si>
  <si>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</si>
  <si>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</si>
  <si>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</si>
  <si>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</si>
  <si>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</si>
  <si>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</si>
  <si>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</si>
  <si>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</si>
  <si>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</si>
  <si>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</si>
  <si>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</si>
  <si>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</si>
  <si>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</si>
  <si>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</si>
  <si>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</si>
  <si>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</si>
  <si>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</si>
  <si>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</si>
  <si>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</si>
  <si>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</si>
  <si>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</si>
  <si>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</si>
  <si>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</si>
  <si>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</si>
  <si>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</si>
  <si>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</si>
  <si>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</si>
  <si>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</si>
  <si>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</si>
  <si>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</si>
  <si>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</si>
  <si>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</si>
  <si>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</si>
  <si>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</si>
  <si>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</si>
  <si>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</si>
  <si>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</si>
  <si>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</si>
  <si>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</si>
  <si>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</si>
  <si>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</si>
  <si>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</si>
  <si>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</si>
  <si>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</si>
  <si>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</si>
  <si>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</si>
  <si>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</si>
  <si>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</si>
  <si>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</si>
  <si>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</si>
  <si>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</si>
  <si>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Ingolstadt (827)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</si>
  <si>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</si>
  <si>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</si>
  <si>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</si>
  <si>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</si>
  <si>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</si>
  <si>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</si>
  <si>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</si>
  <si>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</si>
  <si>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</si>
  <si>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</si>
  <si>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</si>
  <si>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</si>
  <si>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</si>
  <si>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</si>
  <si>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</si>
  <si>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</si>
  <si>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</si>
  <si>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</si>
  <si>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</si>
  <si>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</si>
  <si>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</si>
  <si>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</si>
  <si>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</si>
  <si>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</si>
  <si>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</si>
  <si>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</si>
  <si>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</si>
  <si>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</si>
  <si>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</si>
  <si>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</si>
  <si>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</si>
  <si>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</si>
  <si>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</si>
  <si>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</si>
  <si>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</si>
  <si>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</si>
  <si>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</si>
  <si>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</si>
  <si>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</si>
  <si>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</si>
  <si>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</si>
  <si>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</si>
  <si>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</si>
  <si>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</si>
  <si>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</si>
  <si>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</si>
  <si>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</si>
  <si>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</si>
  <si>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</si>
  <si>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</si>
  <si>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</si>
  <si>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</si>
  <si>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</si>
  <si>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</si>
  <si>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</si>
  <si>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</si>
  <si>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</si>
  <si>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</si>
  <si>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</si>
  <si>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</si>
  <si>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</si>
  <si>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</si>
  <si>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</si>
  <si>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</si>
  <si>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</si>
  <si>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</si>
  <si>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</si>
  <si>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</si>
  <si>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</si>
  <si>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</si>
  <si>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</si>
  <si>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</si>
  <si>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</si>
  <si>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</si>
  <si>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</si>
  <si>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</si>
  <si>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</si>
  <si>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</si>
  <si>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</si>
  <si>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</si>
  <si>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</si>
  <si>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</si>
  <si>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</si>
  <si>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</si>
  <si>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</si>
  <si>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</si>
  <si>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</si>
  <si>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</si>
  <si>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</si>
  <si>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</si>
  <si>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</si>
  <si>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</si>
  <si>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</si>
  <si>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</si>
  <si>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</si>
  <si>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</si>
  <si>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</si>
  <si>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</si>
  <si>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</si>
  <si>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</si>
  <si>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</si>
  <si>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</si>
  <si>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</si>
  <si>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</si>
  <si>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</si>
  <si>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</si>
  <si>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</si>
  <si>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</si>
  <si>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</si>
  <si>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</si>
  <si>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</si>
  <si>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</si>
  <si>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</si>
  <si>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</si>
  <si>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</si>
  <si>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</si>
  <si>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</si>
  <si>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</si>
  <si>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</si>
  <si>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</si>
  <si>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</si>
  <si>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</si>
  <si>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</si>
  <si>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</si>
  <si>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</si>
  <si>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</si>
  <si>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</si>
  <si>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</si>
  <si>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</si>
  <si>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</si>
  <si>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</si>
  <si>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</si>
  <si>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</si>
  <si>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</si>
  <si>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</si>
  <si>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</si>
  <si>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</si>
  <si>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</si>
  <si>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</si>
  <si>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</si>
  <si>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</si>
  <si>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</si>
  <si>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</si>
  <si>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Ingolstadt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</si>
  <si>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</si>
  <si>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</si>
  <si>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</si>
  <si>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</si>
  <si>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</si>
  <si>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</si>
  <si>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</si>
  <si>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</si>
  <si>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</si>
  <si>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</si>
  <si>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</si>
  <si>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</si>
  <si>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</si>
  <si>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</si>
  <si>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</si>
  <si>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</si>
  <si>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</si>
  <si>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</si>
  <si>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</si>
  <si>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</si>
  <si>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</si>
  <si>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</si>
  <si>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</si>
  <si>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</si>
  <si>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</si>
  <si>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</si>
  <si>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</si>
  <si>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</si>
  <si>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</si>
  <si>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</si>
  <si>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</si>
  <si>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</si>
  <si>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</si>
  <si>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</si>
  <si>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</si>
  <si>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</si>
  <si>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</si>
  <si>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</si>
  <si>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</si>
  <si>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</si>
  <si>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</si>
  <si>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</si>
  <si>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</si>
  <si>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</si>
  <si>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</si>
  <si>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</si>
  <si>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Ingolstadt (827);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</si>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</sst>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{A7D8558F-5861-45A2-A816-A52D21ACEE63}</c15:txfldGUID>
                      <c15:f>Daten_Diagramme!$D$6</c15:f>
                      <c15:dlblFieldTableCache>
                        <c:ptCount val="1"/>
                        <c:pt idx="0">
                          <c:v>0.1</c:v>
                        </c:pt>
                      </c15:dlblFieldTableCache>
                    </c15:dlblFTEntry>
                  </c15:dlblFieldTable>
                  <c15:showDataLabelsRange val="0"/>
                </c:ext>
                <c:ext xmlns:c16="http://schemas.microsoft.com/office/drawing/2014/chart" uri="{C3380CC4-5D6E-409C-BE32-E72D297353CC}">
                  <c16:uniqueId val="{00000000-05A4-48CE-A0CD-A2AA1C62F81A}"/>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{FF4F7F8F-DD48-48A8-BA7B-586CE79A5F78}</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05A4-48CE-A0CD-A2AA1C62F81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{D1E8D7C0-5A30-43FF-870B-CE06E18C41B9}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5A4-48CE-A0CD-A2AA1C62F81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{41FD3481-CF1D-45A6-9D6D-0E641898722A}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5A4-48CE-A0CD-A2AA1C62F81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6.8184736359732045E-2</c:v>
                </c:pt>
                <c:pt idx="1">
                  <c:v>1.0013227114154917</c:v>
                </c:pt>
                <c:pt idx="2">
                  <c:v>1.1186464311118853</c:v>
                </c:pt>
                <c:pt idx="3">
                  <c:v>1.0875687030768</c:v>
                </c:pt>
              </c:numCache>
            </c:numRef>
          </c:val>
          <c:extLst>
            <c:ext xmlns:c16="http://schemas.microsoft.com/office/drawing/2014/chart" uri="{C3380CC4-5D6E-409C-BE32-E72D297353CC}">
              <c16:uniqueId val="{00000004-05A4-48CE-A0CD-A2AA1C62F81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{85815A42-0F30-4B8F-B1AF-81F6DF6A3B30}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5A4-48CE-A0CD-A2AA1C62F81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{80527D56-DE83-4178-8BBA-D1D29667DE0E}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5A4-48CE-A0CD-A2AA1C62F81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{A065AF5B-BDAA-40FB-A58F-4A67D3A15867}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5A4-48CE-A0CD-A2AA1C62F81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{3C28A2D8-445E-4BBF-B08D-A9E1BA84736A}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5A4-48CE-A0CD-A2AA1C62F8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5A4-48CE-A0CD-A2AA1C62F81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5A4-48CE-A0CD-A2AA1C62F81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{5D170BD6-4A36-4CB6-9D9F-666BB417418A}</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AD25-450D-8538-59DEB92CD832}"/>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{8BCF4B97-1800-4223-8B95-F3D7EC6304F5}</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AD25-450D-8538-59DEB92CD83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{CEBF7872-6188-441C-B644-0693C563A828}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D25-450D-8538-59DEB92CD83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{01C43BF2-9665-4699-8C0E-06A1F5FDB451}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D25-450D-8538-59DEB92CD8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-2.1390607301559643</c:v>
                </c:pt>
                <c:pt idx="1">
                  <c:v>-1.8915068707011207</c:v>
                </c:pt>
                <c:pt idx="2">
                  <c:v>-2.7637010795899166</c:v>
                </c:pt>
                <c:pt idx="3">
                  <c:v>-2.8655893304673015</c:v>
                </c:pt>
              </c:numCache>
            </c:numRef>
          </c:val>
          <c:extLst>
            <c:ext xmlns:c16="http://schemas.microsoft.com/office/drawing/2014/chart" uri="{C3380CC4-5D6E-409C-BE32-E72D297353CC}">
              <c16:uniqueId val="{00000004-AD25-450D-8538-59DEB92CD83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{E95F774B-86D4-493A-8913-58EB98C3B4FC}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D25-450D-8538-59DEB92CD83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{1F6A81E8-418D-420A-9D75-8F4D7DE6AA1B}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D25-450D-8538-59DEB92CD83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{0F907D0E-A72D-41D0-A4CE-2A5B35429AA3}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D25-450D-8538-59DEB92CD83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{66E53FCC-BDDC-4F52-A035-E99B8BB99EB7}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D25-450D-8538-59DEB92CD8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D25-450D-8538-59DEB92CD83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D25-450D-8538-59DEB92CD83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{E58FC731-DE5E-42EA-AF3C-4F1B0E3A8087}</c15:txfldGUID>
                      <c15:f>Daten_Diagramme!$D$14</c15:f>
                      <c15:dlblFieldTableCache>
                        <c:ptCount val="1"/>
                        <c:pt idx="0">
                          <c:v>0.1</c:v>
                        </c:pt>
                      </c15:dlblFieldTableCache>
                    </c15:dlblFTEntry>
                  </c15:dlblFieldTable>
                  <c15:showDataLabelsRange val="0"/>
                </c:ext>
                <c:ext xmlns:c16="http://schemas.microsoft.com/office/drawing/2014/chart" uri="{C3380CC4-5D6E-409C-BE32-E72D297353CC}">
                  <c16:uniqueId val="{00000000-E9AF-413D-962D-79AF7C0BA126}"/>
                </c:ext>
              </c:extLst>
            </c:dLbl>
            <c:dLbl>
              <c:idx val="1"/>
              <c:tx>
                <c:strRef>
                  <c:f>Daten_Diagramme!$D$15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{9DB839C3-F2A8-46EC-B3F5-DA6DDCEC8A63}</c15:txfldGUID>
                      <c15:f>Daten_Diagramme!$D$15</c15:f>
                      <c15:dlblFieldTableCache>
                        <c:ptCount val="1"/>
                        <c:pt idx="0">
                          <c:v>4.0</c:v>
                        </c:pt>
                      </c15:dlblFieldTableCache>
                    </c15:dlblFTEntry>
                  </c15:dlblFieldTable>
                  <c15:showDataLabelsRange val="0"/>
                </c:ext>
                <c:ext xmlns:c16="http://schemas.microsoft.com/office/drawing/2014/chart" uri="{C3380CC4-5D6E-409C-BE32-E72D297353CC}">
                  <c16:uniqueId val="{00000001-E9AF-413D-962D-79AF7C0BA126}"/>
                </c:ext>
              </c:extLst>
            </c:dLbl>
            <c:dLbl>
              <c:idx val="2"/>
              <c:tx>
                <c:strRef>
                  <c:f>Daten_Diagramme!$D$16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{61AA1932-C53F-4A4C-8A02-78166B68A5EB}</c15:txfldGUID>
                      <c15:f>Daten_Diagramme!$D$16</c15:f>
                      <c15:dlblFieldTableCache>
                        <c:ptCount val="1"/>
                        <c:pt idx="0">
                          <c:v>1.5</c:v>
                        </c:pt>
                      </c15:dlblFieldTableCache>
                    </c15:dlblFTEntry>
                  </c15:dlblFieldTable>
                  <c15:showDataLabelsRange val="0"/>
                </c:ext>
                <c:ext xmlns:c16="http://schemas.microsoft.com/office/drawing/2014/chart" uri="{C3380CC4-5D6E-409C-BE32-E72D297353CC}">
                  <c16:uniqueId val="{00000002-E9AF-413D-962D-79AF7C0BA126}"/>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{DF3124CE-DF99-43CE-8571-3C8A2839C4D7}</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E9AF-413D-962D-79AF7C0BA126}"/>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{81AAAD73-B408-4315-BD1D-EDF5D9ADA3D8}</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E9AF-413D-962D-79AF7C0BA126}"/>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{A9059E5A-DBD2-49FC-9B79-65B22FC91E63}</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E9AF-413D-962D-79AF7C0BA126}"/>
                </c:ext>
              </c:extLst>
            </c:dLbl>
            <c:dLbl>
              <c:idx val="6"/>
              <c:tx>
                <c:strRef>
                  <c:f>Daten_Diagramme!$D$20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{BECBB88B-6535-4D41-B4AC-3B1DDFD4680F}</c15:txfldGUID>
                      <c15:f>Daten_Diagramme!$D$20</c15:f>
                      <c15:dlblFieldTableCache>
                        <c:ptCount val="1"/>
                        <c:pt idx="0">
                          <c:v>3.0</c:v>
                        </c:pt>
                      </c15:dlblFieldTableCache>
                    </c15:dlblFTEntry>
                  </c15:dlblFieldTable>
                  <c15:showDataLabelsRange val="0"/>
                </c:ext>
                <c:ext xmlns:c16="http://schemas.microsoft.com/office/drawing/2014/chart" uri="{C3380CC4-5D6E-409C-BE32-E72D297353CC}">
                  <c16:uniqueId val="{00000006-E9AF-413D-962D-79AF7C0BA126}"/>
                </c:ext>
              </c:extLst>
            </c:dLbl>
            <c:dLbl>
              <c:idx val="7"/>
              <c:tx>
                <c:strRef>
                  <c:f>Daten_Diagramme!$D$21</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{248A8FE0-5BE9-462F-BEEB-571A29442AB5}</c15:txfldGUID>
                      <c15:f>Daten_Diagramme!$D$21</c15:f>
                      <c15:dlblFieldTableCache>
                        <c:ptCount val="1"/>
                        <c:pt idx="0">
                          <c:v>2.5</c:v>
                        </c:pt>
                      </c15:dlblFieldTableCache>
                    </c15:dlblFTEntry>
                  </c15:dlblFieldTable>
                  <c15:showDataLabelsRange val="0"/>
                </c:ext>
                <c:ext xmlns:c16="http://schemas.microsoft.com/office/drawing/2014/chart" uri="{C3380CC4-5D6E-409C-BE32-E72D297353CC}">
                  <c16:uniqueId val="{00000007-E9AF-413D-962D-79AF7C0BA126}"/>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{737FFD0C-E430-4745-A4C3-AECBF1F91707}</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E9AF-413D-962D-79AF7C0BA126}"/>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{09D5FF31-F603-4630-A588-39BF1E57FA0D}</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E9AF-413D-962D-79AF7C0BA126}"/>
                </c:ext>
              </c:extLst>
            </c:dLbl>
            <c:dLbl>
              <c:idx val="10"/>
              <c:tx>
                <c:strRef>
                  <c:f>Daten_Diagramme!$D$24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{8B56E341-C952-4B81-A1F8-FA50A53609CF}</c15:txfldGUID>
                      <c15:f>Daten_Diagramme!$D$24</c15:f>
                      <c15:dlblFieldTableCache>
                        <c:ptCount val="1"/>
                        <c:pt idx="0">
                          <c:v>-2.1</c:v>
                        </c:pt>
                      </c15:dlblFieldTableCache>
                    </c15:dlblFTEntry>
                  </c15:dlblFieldTable>
                  <c15:showDataLabelsRange val="0"/>
                </c:ext>
                <c:ext xmlns:c16="http://schemas.microsoft.com/office/drawing/2014/chart" uri="{C3380CC4-5D6E-409C-BE32-E72D297353CC}">
                  <c16:uniqueId val="{0000000A-E9AF-413D-962D-79AF7C0BA126}"/>
                </c:ext>
              </c:extLst>
            </c:dLbl>
            <c:dLbl>
              <c:idx val="11"/>
              <c:tx>
                <c:strRef>
                  <c:f>Daten_Diagramme!$D$25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{25F3127A-DA2E-44DD-911D-C15431F1E8B2}</c15:txfldGUID>
                      <c15:f>Daten_Diagramme!$D$25</c15:f>
                      <c15:dlblFieldTableCache>
                        <c:ptCount val="1"/>
                        <c:pt idx="0">
                          <c:v>-0.6</c:v>
                        </c:pt>
                      </c15:dlblFieldTableCache>
                    </c15:dlblFTEntry>
                  </c15:dlblFieldTable>
                  <c15:showDataLabelsRange val="0"/>
                </c:ext>
                <c:ext xmlns:c16="http://schemas.microsoft.com/office/drawing/2014/chart" uri="{C3380CC4-5D6E-409C-BE32-E72D297353CC}">
                  <c16:uniqueId val="{0000000B-E9AF-413D-962D-79AF7C0BA126}"/>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{CEFAC2D9-296D-4B2C-94CB-BFD40557F845}</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E9AF-413D-962D-79AF7C0BA126}"/>
                </c:ext>
              </c:extLst>
            </c:dLbl>
            <c:dLbl>
              <c:idx val="13"/>
              <c:tx>
                <c:strRef>
                  <c:f>Daten_Diagramme!$D$27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{449C4946-65AF-4D9D-9BF9-879FC5BB431E}</c15:txfldGUID>
                      <c15:f>Daten_Diagramme!$D$27</c15:f>
                      <c15:dlblFieldTableCache>
                        <c:ptCount val="1"/>
                        <c:pt idx="0">
                          <c:v>-0.5</c:v>
                        </c:pt>
                      </c15:dlblFieldTableCache>
                    </c15:dlblFTEntry>
                  </c15:dlblFieldTable>
                  <c15:showDataLabelsRange val="0"/>
                </c:ext>
                <c:ext xmlns:c16="http://schemas.microsoft.com/office/drawing/2014/chart" uri="{C3380CC4-5D6E-409C-BE32-E72D297353CC}">
                  <c16:uniqueId val="{0000000D-E9AF-413D-962D-79AF7C0BA126}"/>
                </c:ext>
              </c:extLst>
            </c:dLbl>
            <c:dLbl>
              <c:idx val="14"/>
              <c:tx>
                <c:strRef>
                  <c:f>Daten_Diagramme!$D$28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{544DE7DA-0574-4F32-B2BB-28982D9414E8}</c15:txfldGUID>
                      <c15:f>Daten_Diagramme!$D$28</c15:f>
                      <c15:dlblFieldTableCache>
                        <c:ptCount val="1"/>
                        <c:pt idx="0">
                          <c:v>1.6</c:v>
                        </c:pt>
                      </c15:dlblFieldTableCache>
                    </c15:dlblFTEntry>
                  </c15:dlblFieldTable>
                  <c15:showDataLabelsRange val="0"/>
                </c:ext>
                <c:ext xmlns:c16="http://schemas.microsoft.com/office/drawing/2014/chart" uri="{C3380CC4-5D6E-409C-BE32-E72D297353CC}">
                  <c16:uniqueId val="{0000000E-E9AF-413D-962D-79AF7C0BA126}"/>
                </c:ext>
              </c:extLst>
            </c:dLbl>
            <c:dLbl>
              <c:idx val="15"/>
              <c:tx>
                <c:strRef>
                  <c:f>Daten_Diagramme!$D$29</c:f>
                  <c:strCache>
                    <c:ptCount val="1"/>
                    <c:pt idx="0">
                      <c:v>-21.9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{91EB0036-10A1-42AA-8984-A31669F59837}</c15:txfldGUID>
                      <c15:f>Daten_Diagramme!$D$29</c15:f>
                      <c15:dlblFieldTableCache>
                        <c:ptCount val="1"/>
                        <c:pt idx="0">
                          <c:v>-21.9</c:v>
                        </c:pt>
                      </c15:dlblFieldTableCache>
                    </c15:dlblFTEntry>
                  </c15:dlblFieldTable>
                  <c15:showDataLabelsRange val="0"/>
                </c:ext>
                <c:ext xmlns:c16="http://schemas.microsoft.com/office/drawing/2014/chart" uri="{C3380CC4-5D6E-409C-BE32-E72D297353CC}">
                  <c16:uniqueId val="{0000000F-E9AF-413D-962D-79AF7C0BA126}"/>
                </c:ext>
              </c:extLst>
            </c:dLbl>
            <c:dLbl>
              <c:idx val="16"/>
              <c:tx>
                <c:strRef>
                  <c:f>Daten_Diagramme!$D$30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{08EA426C-7580-44A6-805A-409D0815F4AA}</c15:txfldGUID>
                      <c15:f>Daten_Diagramme!$D$30</c15:f>
                      <c15:dlblFieldTableCache>
                        <c:ptCount val="1"/>
                        <c:pt idx="0">
                          <c:v>5.0</c:v>
                        </c:pt>
                      </c15:dlblFieldTableCache>
                    </c15:dlblFTEntry>
                  </c15:dlblFieldTable>
                  <c15:showDataLabelsRange val="0"/>
                </c:ext>
                <c:ext xmlns:c16="http://schemas.microsoft.com/office/drawing/2014/chart" uri="{C3380CC4-5D6E-409C-BE32-E72D297353CC}">
                  <c16:uniqueId val="{00000010-E9AF-413D-962D-79AF7C0BA126}"/>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{43ED8952-1900-4269-83E1-4BAD775E6982}</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E9AF-413D-962D-79AF7C0BA126}"/>
                </c:ext>
              </c:extLst>
            </c:dLbl>
            <c:dLbl>
              <c:idx val="18"/>
              <c:tx>
                <c:strRef>
                  <c:f>Daten_Diagramme!$D$32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{C39AC98D-AC4A-43BA-A415-EFD2728BA61A}</c15:txfldGUID>
                      <c15:f>Daten_Diagramme!$D$32</c15:f>
                      <c15:dlblFieldTableCache>
                        <c:ptCount val="1"/>
                        <c:pt idx="0">
                          <c:v>1.5</c:v>
                        </c:pt>
                      </c15:dlblFieldTableCache>
                    </c15:dlblFTEntry>
                  </c15:dlblFieldTable>
                  <c15:showDataLabelsRange val="0"/>
                </c:ext>
                <c:ext xmlns:c16="http://schemas.microsoft.com/office/drawing/2014/chart" uri="{C3380CC4-5D6E-409C-BE32-E72D297353CC}">
                  <c16:uniqueId val="{00000012-E9AF-413D-962D-79AF7C0BA126}"/>
                </c:ext>
              </c:extLst>
            </c:dLbl>
            <c:dLbl>
              <c:idx val="19"/>
              <c:tx>
                <c:strRef>
                  <c:f>Daten_Diagramme!$D$33</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{3B5877E1-FF01-4128-9310-429A1F805832}</c15:txfldGUID>
                      <c15:f>Daten_Diagramme!$D$33</c15:f>
                      <c15:dlblFieldTableCache>
                        <c:ptCount val="1"/>
                        <c:pt idx="0">
                          <c:v>1.8</c:v>
                        </c:pt>
                      </c15:dlblFieldTableCache>
                    </c15:dlblFTEntry>
                  </c15:dlblFieldTable>
                  <c15:showDataLabelsRange val="0"/>
                </c:ext>
                <c:ext xmlns:c16="http://schemas.microsoft.com/office/drawing/2014/chart" uri="{C3380CC4-5D6E-409C-BE32-E72D297353CC}">
                  <c16:uniqueId val="{00000013-E9AF-413D-962D-79AF7C0BA126}"/>
                </c:ext>
              </c:extLst>
            </c:dLbl>
            <c:dLbl>
              <c:idx val="20"/>
              <c:tx>
                <c:strRef>
                  <c:f>Daten_Diagramme!$D$34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{518B627F-22B8-463A-8E92-AAB60780C17A}</c15:txfldGUID>
                      <c15:f>Daten_Diagramme!$D$34</c15:f>
                      <c15:dlblFieldTableCache>
                        <c:ptCount val="1"/>
                        <c:pt idx="0">
                          <c:v>2.5</c:v>
                        </c:pt>
                      </c15:dlblFieldTableCache>
                    </c15:dlblFTEntry>
                  </c15:dlblFieldTable>
                  <c15:showDataLabelsRange val="0"/>
                </c:ext>
                <c:ext xmlns:c16="http://schemas.microsoft.com/office/drawing/2014/chart" uri="{C3380CC4-5D6E-409C-BE32-E72D297353CC}">
                  <c16:uniqueId val="{00000014-E9AF-413D-962D-79AF7C0BA12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{242ABAD9-8E45-4C16-873C-2BD4F0155E94}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9AF-413D-962D-79AF7C0BA12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{63199017-B175-4EEB-967E-85E01B74B54A}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9AF-413D-962D-79AF7C0BA126}"/>
                </c:ext>
              </c:extLst>
            </c:dLbl>
            <c:dLbl>
              <c:idx val="23"/>
              <c:tx>
                <c:strRef>
                  <c:f>Daten_Diagramme!$D$37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{17132501-525B-401B-A146-DF4077883727}</c15:txfldGUID>
                      <c15:f>Daten_Diagramme!$D$37</c15:f>
                      <c15:dlblFieldTableCache>
                        <c:ptCount val="1"/>
                        <c:pt idx="0">
                          <c:v>4.0</c:v>
                        </c:pt>
                      </c15:dlblFieldTableCache>
                    </c15:dlblFTEntry>
                  </c15:dlblFieldTable>
                  <c15:showDataLabelsRange val="0"/>
                </c:ext>
                <c:ext xmlns:c16="http://schemas.microsoft.com/office/drawing/2014/chart" uri="{C3380CC4-5D6E-409C-BE32-E72D297353CC}">
                  <c16:uniqueId val="{00000017-E9AF-413D-962D-79AF7C0BA126}"/>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{30814067-E462-4F0E-83D9-0C36D2B362CF}</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E9AF-413D-962D-79AF7C0BA126}"/>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{18CDC6EA-72FE-4463-90C9-54BBF1AA0FBE}</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E9AF-413D-962D-79AF7C0BA12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{ADA36FD4-CDFE-4401-BE6B-3F465AF3203E}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9AF-413D-962D-79AF7C0BA12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{F72798E4-1208-4F45-9D8C-1D0CA00E87E5}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9AF-413D-962D-79AF7C0BA12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{5C87F872-E13E-45C8-8E2D-7DC4683B9916}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9AF-413D-962D-79AF7C0BA12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{7A3D1C96-4569-4D27-86B6-0A5B724B6454}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9AF-413D-962D-79AF7C0BA12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{C2742176-4A37-40A1-A3D0-350DE481EF36}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9AF-413D-962D-79AF7C0BA126}"/>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{AA71854A-D527-43DF-B585-72DE79FAA6A0}</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E9AF-413D-962D-79AF7C0BA1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6.8184736359732045E-2</c:v>
                </c:pt>
                <c:pt idx="1">
                  <c:v>4.0131040131040132</c:v>
                </c:pt>
                <c:pt idx="2">
                  <c:v>1.4734500973033082</c:v>
                </c:pt>
                <c:pt idx="3">
                  <c:v>-0.23749897122970384</c:v>
                </c:pt>
                <c:pt idx="4">
                  <c:v>1.5188076650106459</c:v>
                </c:pt>
                <c:pt idx="5">
                  <c:v>-0.75127220151104934</c:v>
                </c:pt>
                <c:pt idx="6">
                  <c:v>2.9620694276906581</c:v>
                </c:pt>
                <c:pt idx="7">
                  <c:v>2.4853491491915554</c:v>
                </c:pt>
                <c:pt idx="8">
                  <c:v>1.0149906308557153</c:v>
                </c:pt>
                <c:pt idx="9">
                  <c:v>1.9555290847726821</c:v>
                </c:pt>
                <c:pt idx="10">
                  <c:v>-2.0920502092050208</c:v>
                </c:pt>
                <c:pt idx="11">
                  <c:v>-0.577634011090573</c:v>
                </c:pt>
                <c:pt idx="12">
                  <c:v>-1.1369509043927648</c:v>
                </c:pt>
                <c:pt idx="13">
                  <c:v>-0.53482086376444882</c:v>
                </c:pt>
                <c:pt idx="14">
                  <c:v>1.6099818877037633</c:v>
                </c:pt>
                <c:pt idx="15">
                  <c:v>-21.949052132701421</c:v>
                </c:pt>
                <c:pt idx="16">
                  <c:v>5.0362694300518136</c:v>
                </c:pt>
                <c:pt idx="17">
                  <c:v>2.0063191153238549</c:v>
                </c:pt>
                <c:pt idx="18">
                  <c:v>1.4897579143389199</c:v>
                </c:pt>
                <c:pt idx="19">
                  <c:v>1.8106807242722898</c:v>
                </c:pt>
                <c:pt idx="20">
                  <c:v>2.5192012288786483</c:v>
                </c:pt>
                <c:pt idx="21">
                  <c:v>0</c:v>
                </c:pt>
                <c:pt idx="23">
                  <c:v>4.0131040131040132</c:v>
                </c:pt>
                <c:pt idx="24">
                  <c:v>0.1974458482876679</c:v>
                </c:pt>
                <c:pt idx="25">
                  <c:v>-8.0444579430813554E-2</c:v>
                </c:pt>
              </c:numCache>
            </c:numRef>
          </c:val>
          <c:extLst>
            <c:ext xmlns:c16="http://schemas.microsoft.com/office/drawing/2014/chart" uri="{C3380CC4-5D6E-409C-BE32-E72D297353CC}">
              <c16:uniqueId val="{00000020-E9AF-413D-962D-79AF7C0BA12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{488B1AAE-7CF4-4390-8106-A8D60045A7DA}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9AF-413D-962D-79AF7C0BA12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{AF459D9B-142D-4DC4-B33F-3CC543959D5B}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9AF-413D-962D-79AF7C0BA12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{A83B6104-34AF-4F4A-8282-7CA2408BBA32}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9AF-413D-962D-79AF7C0BA12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{FE584C9F-1FC4-4F19-8BD7-8A040A8F63A6}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9AF-413D-962D-79AF7C0BA12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{E808A579-5D41-43FC-B96B-CD4B53D5FC11}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9AF-413D-962D-79AF7C0BA12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{7DF2FDA1-1B5A-4D86-8B10-3AD2DDB019C5}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9AF-413D-962D-79AF7C0BA12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{3B31AC11-64BD-4E12-8B92-3AF41CEC410C}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9AF-413D-962D-79AF7C0BA12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{E8C70364-7A47-4142-91F9-39228E91DB18}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9AF-413D-962D-79AF7C0BA12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{34E2F69C-F117-412B-9B6F-A93C550691DB}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9AF-413D-962D-79AF7C0BA12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{64C69BEF-219E-41AB-981D-877DD242049C}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9AF-413D-962D-79AF7C0BA12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{283C4910-C8B8-4631-9A38-6DB8A5E249F5}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9AF-413D-962D-79AF7C0BA12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{51FF208D-43C9-42F4-BA2B-EF898E10198E}</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9AF-413D-962D-79AF7C0BA12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{F5AA4702-34ED-4160-8579-709DD8736F44}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9AF-413D-962D-79AF7C0BA12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{11FFFD02-B991-4A9F-A8D1-BB7BF2A8296C}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9AF-413D-962D-79AF7C0BA12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{C2636F0B-13A8-48EA-B9F2-797312A63D2B}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9AF-413D-962D-79AF7C0BA12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{ECDF62DA-0B6C-453E-9D15-762E23FDE7BF}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9AF-413D-962D-79AF7C0BA12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{92AD1F7C-AD29-413C-81F1-D7E6DFCDADC1}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9AF-413D-962D-79AF7C0BA12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{6C81528A-F9DD-48F7-9325-FF25A1F31F11}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9AF-413D-962D-79AF7C0BA12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{C09B901F-F508-4BF7-9C3E-303944DF237C}</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9AF-413D-962D-79AF7C0BA12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{32AC2540-7BDC-4F1B-AC65-E33276714753}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9AF-413D-962D-79AF7C0BA12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{335A3BFE-F1BE-40A8-97D5-EB5A138AA3F7}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9AF-413D-962D-79AF7C0BA12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{019F4CC8-7C8D-43A8-BD38-DDA2268C3E56}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9AF-413D-962D-79AF7C0BA12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{CDC7A197-C610-4D57-B886-43064F3F199C}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9AF-413D-962D-79AF7C0BA12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{6D55415F-0132-46C0-B0B5-78F1096C7EF4}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9AF-413D-962D-79AF7C0BA12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{E9D84548-9A85-4E97-8557-484191427883}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9AF-413D-962D-79AF7C0BA12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{04E95BE3-BCD8-4568-BEE0-4B0A46E71E55}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9AF-413D-962D-79AF7C0BA12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{86B9BB51-5CF3-4CF8-9360-1D51094CC758}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9AF-413D-962D-79AF7C0BA12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{7574C40E-8D0E-4FC0-BC9D-B45D2BEFD0F0}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9AF-413D-962D-79AF7C0BA12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{2698A851-3769-45BF-92A5-4E62833361E1}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9AF-413D-962D-79AF7C0BA12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{2389F3B8-0160-4685-977C-8EAEA94EF393}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9AF-413D-962D-79AF7C0BA12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{6D2121DC-08A6-4CE4-8699-C3A3938532FC}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9AF-413D-962D-79AF7C0BA12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{10B823A4-2B16-46C5-A088-848C5D059AF9}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9AF-413D-962D-79AF7C0BA12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9AF-413D-962D-79AF7C0BA12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9AF-413D-962D-79AF7C0BA12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{55ED00A7-A8FE-465F-A19B-1996AC4512DD}</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14DF-47B8-9291-5FADE4E8E610}"/>
                </c:ext>
              </c:extLst>
            </c:dLbl>
            <c:dLbl>
              <c:idx val="1"/>
              <c:tx>
                <c:strRef>
                  <c:f>Daten_Diagramme!$E$15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{3BD92749-9950-4E62-8CFF-3218B61173F3}</c15:txfldGUID>
                      <c15:f>Daten_Diagramme!$E$15</c15:f>
                      <c15:dlblFieldTableCache>
                        <c:ptCount val="1"/>
                        <c:pt idx="0">
                          <c:v>1.4</c:v>
                        </c:pt>
                      </c15:dlblFieldTableCache>
                    </c15:dlblFTEntry>
                  </c15:dlblFieldTable>
                  <c15:showDataLabelsRange val="0"/>
                </c:ext>
                <c:ext xmlns:c16="http://schemas.microsoft.com/office/drawing/2014/chart" uri="{C3380CC4-5D6E-409C-BE32-E72D297353CC}">
                  <c16:uniqueId val="{00000001-14DF-47B8-9291-5FADE4E8E610}"/>
                </c:ext>
              </c:extLst>
            </c:dLbl>
            <c:dLbl>
              <c:idx val="2"/>
              <c:tx>
                <c:strRef>
                  <c:f>Daten_Diagramme!$E$16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{4A3BC8EF-040A-4CFE-9214-CA04AC37D452}</c15:txfldGUID>
                      <c15:f>Daten_Diagramme!$E$16</c15:f>
                      <c15:dlblFieldTableCache>
                        <c:ptCount val="1"/>
                        <c:pt idx="0">
                          <c:v>-0.8</c:v>
                        </c:pt>
                      </c15:dlblFieldTableCache>
                    </c15:dlblFTEntry>
                  </c15:dlblFieldTable>
                  <c15:showDataLabelsRange val="0"/>
                </c:ext>
                <c:ext xmlns:c16="http://schemas.microsoft.com/office/drawing/2014/chart" uri="{C3380CC4-5D6E-409C-BE32-E72D297353CC}">
                  <c16:uniqueId val="{00000002-14DF-47B8-9291-5FADE4E8E610}"/>
                </c:ext>
              </c:extLst>
            </c:dLbl>
            <c:dLbl>
              <c:idx val="3"/>
              <c:tx>
                <c:strRef>
                  <c:f>Daten_Diagramme!$E$17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{9461AB96-2E76-4904-821B-276318D09644}</c15:txfldGUID>
                      <c15:f>Daten_Diagramme!$E$17</c15:f>
                      <c15:dlblFieldTableCache>
                        <c:ptCount val="1"/>
                        <c:pt idx="0">
                          <c:v>-4.0</c:v>
                        </c:pt>
                      </c15:dlblFieldTableCache>
                    </c15:dlblFTEntry>
                  </c15:dlblFieldTable>
                  <c15:showDataLabelsRange val="0"/>
                </c:ext>
                <c:ext xmlns:c16="http://schemas.microsoft.com/office/drawing/2014/chart" uri="{C3380CC4-5D6E-409C-BE32-E72D297353CC}">
                  <c16:uniqueId val="{00000003-14DF-47B8-9291-5FADE4E8E610}"/>
                </c:ext>
              </c:extLst>
            </c:dLbl>
            <c:dLbl>
              <c:idx val="4"/>
              <c:tx>
                <c:strRef>
                  <c:f>Daten_Diagramme!$E$18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{02CBF0FA-7C14-4FE0-9F26-556197B0D9A6}</c15:txfldGUID>
                      <c15:f>Daten_Diagramme!$E$18</c15:f>
                      <c15:dlblFieldTableCache>
                        <c:ptCount val="1"/>
                        <c:pt idx="0">
                          <c:v>-3.0</c:v>
                        </c:pt>
                      </c15:dlblFieldTableCache>
                    </c15:dlblFTEntry>
                  </c15:dlblFieldTable>
                  <c15:showDataLabelsRange val="0"/>
                </c:ext>
                <c:ext xmlns:c16="http://schemas.microsoft.com/office/drawing/2014/chart" uri="{C3380CC4-5D6E-409C-BE32-E72D297353CC}">
                  <c16:uniqueId val="{00000004-14DF-47B8-9291-5FADE4E8E610}"/>
                </c:ext>
              </c:extLst>
            </c:dLbl>
            <c:dLbl>
              <c:idx val="5"/>
              <c:tx>
                <c:strRef>
                  <c:f>Daten_Diagramme!$E$19</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{6C1A2C65-EC5F-43CD-B402-E54DAD5D6AB5}</c15:txfldGUID>
                      <c15:f>Daten_Diagramme!$E$19</c15:f>
                      <c15:dlblFieldTableCache>
                        <c:ptCount val="1"/>
                        <c:pt idx="0">
                          <c:v>-5.7</c:v>
                        </c:pt>
                      </c15:dlblFieldTableCache>
                    </c15:dlblFTEntry>
                  </c15:dlblFieldTable>
                  <c15:showDataLabelsRange val="0"/>
                </c:ext>
                <c:ext xmlns:c16="http://schemas.microsoft.com/office/drawing/2014/chart" uri="{C3380CC4-5D6E-409C-BE32-E72D297353CC}">
                  <c16:uniqueId val="{00000005-14DF-47B8-9291-5FADE4E8E610}"/>
                </c:ext>
              </c:extLst>
            </c:dLbl>
            <c:dLbl>
              <c:idx val="6"/>
              <c:tx>
                <c:strRef>
                  <c:f>Daten_Diagramme!$E$20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{6F24EC20-798A-4EFF-A986-2994FD2679E6}</c15:txfldGUID>
                      <c15:f>Daten_Diagramme!$E$20</c15:f>
                      <c15:dlblFieldTableCache>
                        <c:ptCount val="1"/>
                        <c:pt idx="0">
                          <c:v>-1.4</c:v>
                        </c:pt>
                      </c15:dlblFieldTableCache>
                    </c15:dlblFTEntry>
                  </c15:dlblFieldTable>
                  <c15:showDataLabelsRange val="0"/>
                </c:ext>
                <c:ext xmlns:c16="http://schemas.microsoft.com/office/drawing/2014/chart" uri="{C3380CC4-5D6E-409C-BE32-E72D297353CC}">
                  <c16:uniqueId val="{00000006-14DF-47B8-9291-5FADE4E8E610}"/>
                </c:ext>
              </c:extLst>
            </c:dLbl>
            <c:dLbl>
              <c:idx val="7"/>
              <c:tx>
                <c:strRef>
                  <c:f>Daten_Diagramme!$E$21</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{07EE9185-CAF4-459F-A0BF-3755A0A1F7BB}</c15:txfldGUID>
                      <c15:f>Daten_Diagramme!$E$21</c15:f>
                      <c15:dlblFieldTableCache>
                        <c:ptCount val="1"/>
                        <c:pt idx="0">
                          <c:v>10.2</c:v>
                        </c:pt>
                      </c15:dlblFieldTableCache>
                    </c15:dlblFTEntry>
                  </c15:dlblFieldTable>
                  <c15:showDataLabelsRange val="0"/>
                </c:ext>
                <c:ext xmlns:c16="http://schemas.microsoft.com/office/drawing/2014/chart" uri="{C3380CC4-5D6E-409C-BE32-E72D297353CC}">
                  <c16:uniqueId val="{00000007-14DF-47B8-9291-5FADE4E8E610}"/>
                </c:ext>
              </c:extLst>
            </c:dLbl>
            <c:dLbl>
              <c:idx val="8"/>
              <c:tx>
                <c:strRef>
                  <c:f>Daten_Diagramme!$E$22</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{278C6020-A220-4FD8-8CA7-94C692EE0EF8}</c15:txfldGUID>
                      <c15:f>Daten_Diagramme!$E$22</c15:f>
                      <c15:dlblFieldTableCache>
                        <c:ptCount val="1"/>
                        <c:pt idx="0">
                          <c:v>-5.0</c:v>
                        </c:pt>
                      </c15:dlblFieldTableCache>
                    </c15:dlblFTEntry>
                  </c15:dlblFieldTable>
                  <c15:showDataLabelsRange val="0"/>
                </c:ext>
                <c:ext xmlns:c16="http://schemas.microsoft.com/office/drawing/2014/chart" uri="{C3380CC4-5D6E-409C-BE32-E72D297353CC}">
                  <c16:uniqueId val="{00000008-14DF-47B8-9291-5FADE4E8E610}"/>
                </c:ext>
              </c:extLst>
            </c:dLbl>
            <c:dLbl>
              <c:idx val="9"/>
              <c:tx>
                <c:strRef>
                  <c:f>Daten_Diagramme!$E$23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{DEAC8D1A-4776-4BEE-BD1D-E2C88E76CFD8}</c15:txfldGUID>
                      <c15:f>Daten_Diagramme!$E$23</c15:f>
                      <c15:dlblFieldTableCache>
                        <c:ptCount val="1"/>
                        <c:pt idx="0">
                          <c:v>-2.6</c:v>
                        </c:pt>
                      </c15:dlblFieldTableCache>
                    </c15:dlblFTEntry>
                  </c15:dlblFieldTable>
                  <c15:showDataLabelsRange val="0"/>
                </c:ext>
                <c:ext xmlns:c16="http://schemas.microsoft.com/office/drawing/2014/chart" uri="{C3380CC4-5D6E-409C-BE32-E72D297353CC}">
                  <c16:uniqueId val="{00000009-14DF-47B8-9291-5FADE4E8E610}"/>
                </c:ext>
              </c:extLst>
            </c:dLbl>
            <c:dLbl>
              <c:idx val="10"/>
              <c:tx>
                <c:strRef>
                  <c:f>Daten_Diagramme!$E$24</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{56CC174D-4E93-4478-8B13-C721328FBF39}</c15:txfldGUID>
                      <c15:f>Daten_Diagramme!$E$24</c15:f>
                      <c15:dlblFieldTableCache>
                        <c:ptCount val="1"/>
                        <c:pt idx="0">
                          <c:v>-7.1</c:v>
                        </c:pt>
                      </c15:dlblFieldTableCache>
                    </c15:dlblFTEntry>
                  </c15:dlblFieldTable>
                  <c15:showDataLabelsRange val="0"/>
                </c:ext>
                <c:ext xmlns:c16="http://schemas.microsoft.com/office/drawing/2014/chart" uri="{C3380CC4-5D6E-409C-BE32-E72D297353CC}">
                  <c16:uniqueId val="{0000000A-14DF-47B8-9291-5FADE4E8E610}"/>
                </c:ext>
              </c:extLst>
            </c:dLbl>
            <c:dLbl>
              <c:idx val="11"/>
              <c:tx>
                <c:strRef>
                  <c:f>Daten_Diagramme!$E$25</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{F35796A8-6B59-4779-80A8-C72D71AEB1DF}</c15:txfldGUID>
                      <c15:f>Daten_Diagramme!$E$25</c15:f>
                      <c15:dlblFieldTableCache>
                        <c:ptCount val="1"/>
                        <c:pt idx="0">
                          <c:v>-7.2</c:v>
                        </c:pt>
                      </c15:dlblFieldTableCache>
                    </c15:dlblFTEntry>
                  </c15:dlblFieldTable>
                  <c15:showDataLabelsRange val="0"/>
                </c:ext>
                <c:ext xmlns:c16="http://schemas.microsoft.com/office/drawing/2014/chart" uri="{C3380CC4-5D6E-409C-BE32-E72D297353CC}">
                  <c16:uniqueId val="{0000000B-14DF-47B8-9291-5FADE4E8E610}"/>
                </c:ext>
              </c:extLst>
            </c:dLbl>
            <c:dLbl>
              <c:idx val="12"/>
              <c:tx>
                <c:strRef>
                  <c:f>Daten_Diagramme!$E$26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{AE638C54-3FA0-4E95-9134-D8C850FFA395}</c15:txfldGUID>
                      <c15:f>Daten_Diagramme!$E$26</c15:f>
                      <c15:dlblFieldTableCache>
                        <c:ptCount val="1"/>
                        <c:pt idx="0">
                          <c:v>-4.5</c:v>
                        </c:pt>
                      </c15:dlblFieldTableCache>
                    </c15:dlblFTEntry>
                  </c15:dlblFieldTable>
                  <c15:showDataLabelsRange val="0"/>
                </c:ext>
                <c:ext xmlns:c16="http://schemas.microsoft.com/office/drawing/2014/chart" uri="{C3380CC4-5D6E-409C-BE32-E72D297353CC}">
                  <c16:uniqueId val="{0000000C-14DF-47B8-9291-5FADE4E8E610}"/>
                </c:ext>
              </c:extLst>
            </c:dLbl>
            <c:dLbl>
              <c:idx val="13"/>
              <c:tx>
                <c:strRef>
                  <c:f>Daten_Diagramme!$E$27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{EEC54CCF-DFA4-40F3-BD05-3E48F864CC94}</c15:txfldGUID>
                      <c15:f>Daten_Diagramme!$E$27</c15:f>
                      <c15:dlblFieldTableCache>
                        <c:ptCount val="1"/>
                        <c:pt idx="0">
                          <c:v>-1.6</c:v>
                        </c:pt>
                      </c15:dlblFieldTableCache>
                    </c15:dlblFTEntry>
                  </c15:dlblFieldTable>
                  <c15:showDataLabelsRange val="0"/>
                </c:ext>
                <c:ext xmlns:c16="http://schemas.microsoft.com/office/drawing/2014/chart" uri="{C3380CC4-5D6E-409C-BE32-E72D297353CC}">
                  <c16:uniqueId val="{0000000D-14DF-47B8-9291-5FADE4E8E610}"/>
                </c:ext>
              </c:extLst>
            </c:dLbl>
            <c:dLbl>
              <c:idx val="14"/>
              <c:tx>
                <c:strRef>
                  <c:f>Daten_Diagramme!$E$28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{277BCF48-DE4E-469A-A5EB-0A7D7745600C}</c15:txfldGUID>
                      <c15:f>Daten_Diagramme!$E$28</c15:f>
                      <c15:dlblFieldTableCache>
                        <c:ptCount val="1"/>
                        <c:pt idx="0">
                          <c:v>1.1</c:v>
                        </c:pt>
                      </c15:dlblFieldTableCache>
                    </c15:dlblFTEntry>
                  </c15:dlblFieldTable>
                  <c15:showDataLabelsRange val="0"/>
                </c:ext>
                <c:ext xmlns:c16="http://schemas.microsoft.com/office/drawing/2014/chart" uri="{C3380CC4-5D6E-409C-BE32-E72D297353CC}">
                  <c16:uniqueId val="{0000000E-14DF-47B8-9291-5FADE4E8E610}"/>
                </c:ext>
              </c:extLst>
            </c:dLbl>
            <c:dLbl>
              <c:idx val="15"/>
              <c:tx>
                <c:strRef>
                  <c:f>Daten_Diagramme!$E$29</c:f>
                  <c:strCache>
                    <c:ptCount val="1"/>
                    <c:pt idx="0">
                      <c:v>23.3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{C409C697-CE3D-42A3-A1D9-9B8464A9DD63}</c15:txfldGUID>
                      <c15:f>Daten_Diagramme!$E$29</c15:f>
                      <c15:dlblFieldTableCache>
                        <c:ptCount val="1"/>
                        <c:pt idx="0">
                          <c:v>23.3</c:v>
                        </c:pt>
                      </c15:dlblFieldTableCache>
                    </c15:dlblFTEntry>
                  </c15:dlblFieldTable>
                  <c15:showDataLabelsRange val="0"/>
                </c:ext>
                <c:ext xmlns:c16="http://schemas.microsoft.com/office/drawing/2014/chart" uri="{C3380CC4-5D6E-409C-BE32-E72D297353CC}">
                  <c16:uniqueId val="{0000000F-14DF-47B8-9291-5FADE4E8E610}"/>
                </c:ext>
              </c:extLst>
            </c:dLbl>
            <c:dLbl>
              <c:idx val="16"/>
              <c:tx>
                <c:strRef>
                  <c:f>Daten_Diagramme!$E$30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{209310FD-CB6A-47EE-80E0-D0787BBA253F}</c15:txfldGUID>
                      <c15:f>Daten_Diagramme!$E$30</c15:f>
                      <c15:dlblFieldTableCache>
                        <c:ptCount val="1"/>
                        <c:pt idx="0">
                          <c:v>1.6</c:v>
                        </c:pt>
                      </c15:dlblFieldTableCache>
                    </c15:dlblFTEntry>
                  </c15:dlblFieldTable>
                  <c15:showDataLabelsRange val="0"/>
                </c:ext>
                <c:ext xmlns:c16="http://schemas.microsoft.com/office/drawing/2014/chart" uri="{C3380CC4-5D6E-409C-BE32-E72D297353CC}">
                  <c16:uniqueId val="{00000010-14DF-47B8-9291-5FADE4E8E610}"/>
                </c:ext>
              </c:extLst>
            </c:dLbl>
            <c:dLbl>
              <c:idx val="17"/>
              <c:tx>
                <c:strRef>
                  <c:f>Daten_Diagramme!$E$31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{20B76D78-3A7C-44D5-AABA-26F35A623DA0}</c15:txfldGUID>
                      <c15:f>Daten_Diagramme!$E$31</c15:f>
                      <c15:dlblFieldTableCache>
                        <c:ptCount val="1"/>
                        <c:pt idx="0">
                          <c:v>3.1</c:v>
                        </c:pt>
                      </c15:dlblFieldTableCache>
                    </c15:dlblFTEntry>
                  </c15:dlblFieldTable>
                  <c15:showDataLabelsRange val="0"/>
                </c:ext>
                <c:ext xmlns:c16="http://schemas.microsoft.com/office/drawing/2014/chart" uri="{C3380CC4-5D6E-409C-BE32-E72D297353CC}">
                  <c16:uniqueId val="{00000011-14DF-47B8-9291-5FADE4E8E610}"/>
                </c:ext>
              </c:extLst>
            </c:dLbl>
            <c:dLbl>
              <c:idx val="18"/>
              <c:tx>
                <c:strRef>
                  <c:f>Daten_Diagramme!$E$32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{06E01F12-5AB3-4800-9B21-E3A6ACE573A7}</c15:txfldGUID>
                      <c15:f>Daten_Diagramme!$E$32</c15:f>
                      <c15:dlblFieldTableCache>
                        <c:ptCount val="1"/>
                        <c:pt idx="0">
                          <c:v>-0.6</c:v>
                        </c:pt>
                      </c15:dlblFieldTableCache>
                    </c15:dlblFTEntry>
                  </c15:dlblFieldTable>
                  <c15:showDataLabelsRange val="0"/>
                </c:ext>
                <c:ext xmlns:c16="http://schemas.microsoft.com/office/drawing/2014/chart" uri="{C3380CC4-5D6E-409C-BE32-E72D297353CC}">
                  <c16:uniqueId val="{00000012-14DF-47B8-9291-5FADE4E8E610}"/>
                </c:ext>
              </c:extLst>
            </c:dLbl>
            <c:dLbl>
              <c:idx val="19"/>
              <c:tx>
                <c:strRef>
                  <c:f>Daten_Diagramme!$E$33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{67C31633-23C6-44AB-848D-6D76876AD26D}</c15:txfldGUID>
                      <c15:f>Daten_Diagramme!$E$33</c15:f>
                      <c15:dlblFieldTableCache>
                        <c:ptCount val="1"/>
                        <c:pt idx="0">
                          <c:v>2.9</c:v>
                        </c:pt>
                      </c15:dlblFieldTableCache>
                    </c15:dlblFTEntry>
                  </c15:dlblFieldTable>
                  <c15:showDataLabelsRange val="0"/>
                </c:ext>
                <c:ext xmlns:c16="http://schemas.microsoft.com/office/drawing/2014/chart" uri="{C3380CC4-5D6E-409C-BE32-E72D297353CC}">
                  <c16:uniqueId val="{00000013-14DF-47B8-9291-5FADE4E8E610}"/>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{DD8271B9-FB2E-4740-85C4-81F5F0D3CBA0}</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14DF-47B8-9291-5FADE4E8E61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{04C41D38-67A0-4DEF-9DC8-D503E7D01E9F}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14DF-47B8-9291-5FADE4E8E61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{7A92BD8C-7460-46BB-8B32-CE1A3EF03FD8}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4DF-47B8-9291-5FADE4E8E610}"/>
                </c:ext>
              </c:extLst>
            </c:dLbl>
            <c:dLbl>
              <c:idx val="23"/>
              <c:tx>
                <c:strRef>
                  <c:f>Daten_Diagramme!$E$37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{CE6B2D6F-1F2C-4B65-9E7E-3C674F41FBFF}</c15:txfldGUID>
                      <c15:f>Daten_Diagramme!$E$37</c15:f>
                      <c15:dlblFieldTableCache>
                        <c:ptCount val="1"/>
                        <c:pt idx="0">
                          <c:v>1.4</c:v>
                        </c:pt>
                      </c15:dlblFieldTableCache>
                    </c15:dlblFTEntry>
                  </c15:dlblFieldTable>
                  <c15:showDataLabelsRange val="0"/>
                </c:ext>
                <c:ext xmlns:c16="http://schemas.microsoft.com/office/drawing/2014/chart" uri="{C3380CC4-5D6E-409C-BE32-E72D297353CC}">
                  <c16:uniqueId val="{00000017-14DF-47B8-9291-5FADE4E8E610}"/>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{A3B269AF-B5B4-463F-8FD0-410C568A3DE3}</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14DF-47B8-9291-5FADE4E8E610}"/>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{84613C94-1FC8-42CB-AE51-636B9091DF10}</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14DF-47B8-9291-5FADE4E8E61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{11F19CAF-2E91-4E5D-91C9-E285EC692875}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4DF-47B8-9291-5FADE4E8E61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{CF124417-EF5E-445E-A9F3-48499D7E903C}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4DF-47B8-9291-5FADE4E8E61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{D382B6D4-F021-4939-BC7F-54823D2CE0CF}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4DF-47B8-9291-5FADE4E8E61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{B0C5F7A4-2E91-4849-AFCF-8F50D1734B50}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4DF-47B8-9291-5FADE4E8E61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{FE1F4098-757D-4840-AE16-7C72ACF034B9}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4DF-47B8-9291-5FADE4E8E610}"/>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{8A14101C-A72D-4421-A125-98E6775DBE69}</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14DF-47B8-9291-5FADE4E8E6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-2.1390607301559643</c:v>
                </c:pt>
                <c:pt idx="1">
                  <c:v>1.3996889580093312</c:v>
                </c:pt>
                <c:pt idx="2">
                  <c:v>-0.79207920792079212</c:v>
                </c:pt>
                <c:pt idx="3">
                  <c:v>-3.9742513294150572</c:v>
                </c:pt>
                <c:pt idx="4">
                  <c:v>-2.9512697323266988</c:v>
                </c:pt>
                <c:pt idx="5">
                  <c:v>-5.6720098643649814</c:v>
                </c:pt>
                <c:pt idx="6">
                  <c:v>-1.417004048582996</c:v>
                </c:pt>
                <c:pt idx="7">
                  <c:v>10.209523809523809</c:v>
                </c:pt>
                <c:pt idx="8">
                  <c:v>-4.9716957912872264</c:v>
                </c:pt>
                <c:pt idx="9">
                  <c:v>-2.6346377373111198</c:v>
                </c:pt>
                <c:pt idx="10">
                  <c:v>-7.1180268167521934</c:v>
                </c:pt>
                <c:pt idx="11">
                  <c:v>-7.2498029944838454</c:v>
                </c:pt>
                <c:pt idx="12">
                  <c:v>-4.4802867383512543</c:v>
                </c:pt>
                <c:pt idx="13">
                  <c:v>-1.560323209807746</c:v>
                </c:pt>
                <c:pt idx="14">
                  <c:v>1.1097099621689785</c:v>
                </c:pt>
                <c:pt idx="15">
                  <c:v>23.333333333333332</c:v>
                </c:pt>
                <c:pt idx="16">
                  <c:v>1.5580736543909348</c:v>
                </c:pt>
                <c:pt idx="17">
                  <c:v>3.0859049207673062</c:v>
                </c:pt>
                <c:pt idx="18">
                  <c:v>-0.58072009291521487</c:v>
                </c:pt>
                <c:pt idx="19">
                  <c:v>2.9142381348875936</c:v>
                </c:pt>
                <c:pt idx="20">
                  <c:v>-4.0257929592192401</c:v>
                </c:pt>
                <c:pt idx="21">
                  <c:v>0</c:v>
                </c:pt>
                <c:pt idx="23">
                  <c:v>1.3996889580093312</c:v>
                </c:pt>
                <c:pt idx="24">
                  <c:v>1.8200805609428614</c:v>
                </c:pt>
                <c:pt idx="25">
                  <c:v>-2.8862610860432549</c:v>
                </c:pt>
              </c:numCache>
            </c:numRef>
          </c:val>
          <c:extLst>
            <c:ext xmlns:c16="http://schemas.microsoft.com/office/drawing/2014/chart" uri="{C3380CC4-5D6E-409C-BE32-E72D297353CC}">
              <c16:uniqueId val="{00000020-14DF-47B8-9291-5FADE4E8E61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{B46BA040-7EFD-453C-A118-8CEE4FDDE42C}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4DF-47B8-9291-5FADE4E8E61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{ADF01DF7-C9AA-4EBE-B647-409EE0FB242B}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4DF-47B8-9291-5FADE4E8E61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{74F9AD23-95BE-4C49-9B9B-43E517E9666E}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4DF-47B8-9291-5FADE4E8E61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{C984F765-3BA7-4632-A9ED-6B33F19882C5}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4DF-47B8-9291-5FADE4E8E61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{C7BEE346-FE3A-4E67-AE65-8A801C85885A}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4DF-47B8-9291-5FADE4E8E61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{51441337-5B9F-43C2-89C3-99884EDAE6E3}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4DF-47B8-9291-5FADE4E8E61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{723409F4-8D44-4DDE-B3CF-38F0C846C921}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4DF-47B8-9291-5FADE4E8E61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{E0420086-858D-4267-A793-F118F2C483FE}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4DF-47B8-9291-5FADE4E8E61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{8D0F9A72-C616-4A99-B791-4992A1795D11}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4DF-47B8-9291-5FADE4E8E61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{89810AA8-6E95-4C33-917C-D4A4D044F3AA}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4DF-47B8-9291-5FADE4E8E61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{4D7AC5D1-BBF0-4AA9-AB79-F214F54F9F5A}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4DF-47B8-9291-5FADE4E8E61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{A5FAF13B-46E3-49B0-8D9D-36F0D4503DDA}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4DF-47B8-9291-5FADE4E8E61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{FDE8998C-DB2E-47DD-A0F4-3A5F0B3C33CC}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4DF-47B8-9291-5FADE4E8E61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{7D59F84B-91EE-4ECB-96B4-760854297331}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4DF-47B8-9291-5FADE4E8E61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{FEFBF332-0203-4D54-827F-5EA56C221E21}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4DF-47B8-9291-5FADE4E8E61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{B0CC3739-5B60-4AED-B049-44F8BB31AA3E}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4DF-47B8-9291-5FADE4E8E61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{618C7A10-EA4D-4CC8-ACC2-5890289B6926}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4DF-47B8-9291-5FADE4E8E61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{1EDCAC3A-4F25-4983-9727-6EE82A767BD7}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4DF-47B8-9291-5FADE4E8E61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{9A97E5BC-9B7A-4E3C-B94E-5183A6A3D359}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4DF-47B8-9291-5FADE4E8E61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{419734DB-982B-4EC7-815B-1FD71A3FED84}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4DF-47B8-9291-5FADE4E8E61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{81F9BCD9-1EAA-429B-8BD2-48F95E0B612F}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4DF-47B8-9291-5FADE4E8E61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{834439BF-42EB-4BE5-A0BD-EB63AF9A22DA}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4DF-47B8-9291-5FADE4E8E61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{7885DAF6-ECF7-498A-A97F-03E4D1BD4230}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4DF-47B8-9291-5FADE4E8E61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{BC5D3216-3A3F-455F-B734-AAC72319D01F}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4DF-47B8-9291-5FADE4E8E61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{2A67E4F6-52DC-4E20-AFDC-D4849E8C36C2}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4DF-47B8-9291-5FADE4E8E61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{120E3E29-9DDC-413E-AC09-3C9CFDB43DA5}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4DF-47B8-9291-5FADE4E8E61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{5E576A84-45FF-4954-858D-AC26DE80AF64}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4DF-47B8-9291-5FADE4E8E61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{65C49399-DDA1-49E8-84D3-9987F3F0791D}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4DF-47B8-9291-5FADE4E8E61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{3469EAE5-1C72-4C86-8D5C-AB286DAA5D16}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4DF-47B8-9291-5FADE4E8E61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{05D40BBB-8876-4500-A1C8-0C6B5FD9D293}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4DF-47B8-9291-5FADE4E8E61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{7D2ED21D-4D46-41EB-B918-152E7CFA0A23}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4DF-47B8-9291-5FADE4E8E61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{053E172F-2EC3-471E-A9DE-867C5C22F073}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4DF-47B8-9291-5FADE4E8E61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14DF-47B8-9291-5FADE4E8E61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14DF-47B8-9291-5FADE4E8E61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{6F276CBF-E4A4-466C-AFA6-2C85CDFD56C1}</c15:txfldGUID>
                      <c15:f>Diagramm!$I$46</c15:f>
                      <c15:dlblFieldTableCache>
                        <c:ptCount val="1"/>
                      </c15:dlblFieldTableCache>
                    </c15:dlblFTEntry>
                  </c15:dlblFieldTable>
                  <c15:showDataLabelsRange val="0"/>
                </c:ext>
                <c:ext xmlns:c16="http://schemas.microsoft.com/office/drawing/2014/chart" uri="{C3380CC4-5D6E-409C-BE32-E72D297353CC}">
                  <c16:uniqueId val="{00000000-988C-4651-973F-DAF58467926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{6EA8F17C-4F0F-4961-8E5E-702561511F7F}</c15:txfldGUID>
                      <c15:f>Diagramm!$I$47</c15:f>
                      <c15:dlblFieldTableCache>
                        <c:ptCount val="1"/>
                      </c15:dlblFieldTableCache>
                    </c15:dlblFTEntry>
                  </c15:dlblFieldTable>
                  <c15:showDataLabelsRange val="0"/>
                </c:ext>
                <c:ext xmlns:c16="http://schemas.microsoft.com/office/drawing/2014/chart" uri="{C3380CC4-5D6E-409C-BE32-E72D297353CC}">
                  <c16:uniqueId val="{00000001-988C-4651-973F-DAF58467926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{ED239EBD-EED6-474E-9E00-119A4494E308}</c15:txfldGUID>
                      <c15:f>Diagramm!$I$48</c15:f>
                      <c15:dlblFieldTableCache>
                        <c:ptCount val="1"/>
                      </c15:dlblFieldTableCache>
                    </c15:dlblFTEntry>
                  </c15:dlblFieldTable>
                  <c15:showDataLabelsRange val="0"/>
                </c:ext>
                <c:ext xmlns:c16="http://schemas.microsoft.com/office/drawing/2014/chart" uri="{C3380CC4-5D6E-409C-BE32-E72D297353CC}">
                  <c16:uniqueId val="{00000002-988C-4651-973F-DAF58467926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{CD435DE2-02F5-49F3-B6F4-439FF03A1DA3}</c15:txfldGUID>
                      <c15:f>Diagramm!$I$49</c15:f>
                      <c15:dlblFieldTableCache>
                        <c:ptCount val="1"/>
                      </c15:dlblFieldTableCache>
                    </c15:dlblFTEntry>
                  </c15:dlblFieldTable>
                  <c15:showDataLabelsRange val="0"/>
                </c:ext>
                <c:ext xmlns:c16="http://schemas.microsoft.com/office/drawing/2014/chart" uri="{C3380CC4-5D6E-409C-BE32-E72D297353CC}">
                  <c16:uniqueId val="{00000003-988C-4651-973F-DAF58467926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{FCB2CA5D-E65A-46E6-AAF9-AEBA32E2D845}</c15:txfldGUID>
                      <c15:f>Diagramm!$I$50</c15:f>
                      <c15:dlblFieldTableCache>
                        <c:ptCount val="1"/>
                      </c15:dlblFieldTableCache>
                    </c15:dlblFTEntry>
                  </c15:dlblFieldTable>
                  <c15:showDataLabelsRange val="0"/>
                </c:ext>
                <c:ext xmlns:c16="http://schemas.microsoft.com/office/drawing/2014/chart" uri="{C3380CC4-5D6E-409C-BE32-E72D297353CC}">
                  <c16:uniqueId val="{00000004-988C-4651-973F-DAF58467926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{B9E026D5-2F2A-434E-9BCB-4B45116CD6EB}</c15:txfldGUID>
                      <c15:f>Diagramm!$I$51</c15:f>
                      <c15:dlblFieldTableCache>
                        <c:ptCount val="1"/>
                      </c15:dlblFieldTableCache>
                    </c15:dlblFTEntry>
                  </c15:dlblFieldTable>
                  <c15:showDataLabelsRange val="0"/>
                </c:ext>
                <c:ext xmlns:c16="http://schemas.microsoft.com/office/drawing/2014/chart" uri="{C3380CC4-5D6E-409C-BE32-E72D297353CC}">
                  <c16:uniqueId val="{00000005-988C-4651-973F-DAF58467926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{9B6B37DD-6402-495F-98B3-DE5CBDB605A7}</c15:txfldGUID>
                      <c15:f>Diagramm!$I$52</c15:f>
                      <c15:dlblFieldTableCache>
                        <c:ptCount val="1"/>
                      </c15:dlblFieldTableCache>
                    </c15:dlblFTEntry>
                  </c15:dlblFieldTable>
                  <c15:showDataLabelsRange val="0"/>
                </c:ext>
                <c:ext xmlns:c16="http://schemas.microsoft.com/office/drawing/2014/chart" uri="{C3380CC4-5D6E-409C-BE32-E72D297353CC}">
                  <c16:uniqueId val="{00000006-988C-4651-973F-DAF58467926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{63A5256F-CCDE-4112-903E-289072E442FB}</c15:txfldGUID>
                      <c15:f>Diagramm!$I$53</c15:f>
                      <c15:dlblFieldTableCache>
                        <c:ptCount val="1"/>
                      </c15:dlblFieldTableCache>
                    </c15:dlblFTEntry>
                  </c15:dlblFieldTable>
                  <c15:showDataLabelsRange val="0"/>
                </c:ext>
                <c:ext xmlns:c16="http://schemas.microsoft.com/office/drawing/2014/chart" uri="{C3380CC4-5D6E-409C-BE32-E72D297353CC}">
                  <c16:uniqueId val="{00000007-988C-4651-973F-DAF58467926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{61CCEE42-4FDA-4282-B9FF-2655DDCB1E9B}</c15:txfldGUID>
                      <c15:f>Diagramm!$I$54</c15:f>
                      <c15:dlblFieldTableCache>
                        <c:ptCount val="1"/>
                      </c15:dlblFieldTableCache>
                    </c15:dlblFTEntry>
                  </c15:dlblFieldTable>
                  <c15:showDataLabelsRange val="0"/>
                </c:ext>
                <c:ext xmlns:c16="http://schemas.microsoft.com/office/drawing/2014/chart" uri="{C3380CC4-5D6E-409C-BE32-E72D297353CC}">
                  <c16:uniqueId val="{00000008-988C-4651-973F-DAF58467926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{2E5374D8-E358-40CD-B36D-F207BD54E3DD}</c15:txfldGUID>
                      <c15:f>Diagramm!$I$55</c15:f>
                      <c15:dlblFieldTableCache>
                        <c:ptCount val="1"/>
                      </c15:dlblFieldTableCache>
                    </c15:dlblFTEntry>
                  </c15:dlblFieldTable>
                  <c15:showDataLabelsRange val="0"/>
                </c:ext>
                <c:ext xmlns:c16="http://schemas.microsoft.com/office/drawing/2014/chart" uri="{C3380CC4-5D6E-409C-BE32-E72D297353CC}">
                  <c16:uniqueId val="{00000009-988C-4651-973F-DAF58467926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{42151437-36C7-4FE7-805E-F4086023FBDB}</c15:txfldGUID>
                      <c15:f>Diagramm!$I$56</c15:f>
                      <c15:dlblFieldTableCache>
                        <c:ptCount val="1"/>
                      </c15:dlblFieldTableCache>
                    </c15:dlblFTEntry>
                  </c15:dlblFieldTable>
                  <c15:showDataLabelsRange val="0"/>
                </c:ext>
                <c:ext xmlns:c16="http://schemas.microsoft.com/office/drawing/2014/chart" uri="{C3380CC4-5D6E-409C-BE32-E72D297353CC}">
                  <c16:uniqueId val="{0000000A-988C-4651-973F-DAF58467926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{56E54994-453A-4876-BDCB-B42C76CC0CC9}</c15:txfldGUID>
                      <c15:f>Diagramm!$I$57</c15:f>
                      <c15:dlblFieldTableCache>
                        <c:ptCount val="1"/>
                      </c15:dlblFieldTableCache>
                    </c15:dlblFTEntry>
                  </c15:dlblFieldTable>
                  <c15:showDataLabelsRange val="0"/>
                </c:ext>
                <c:ext xmlns:c16="http://schemas.microsoft.com/office/drawing/2014/chart" uri="{C3380CC4-5D6E-409C-BE32-E72D297353CC}">
                  <c16:uniqueId val="{0000000B-988C-4651-973F-DAF58467926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{AEE05F84-1218-4B70-875F-B472D4B1E3D8}</c15:txfldGUID>
                      <c15:f>Diagramm!$I$58</c15:f>
                      <c15:dlblFieldTableCache>
                        <c:ptCount val="1"/>
                      </c15:dlblFieldTableCache>
                    </c15:dlblFTEntry>
                  </c15:dlblFieldTable>
                  <c15:showDataLabelsRange val="0"/>
                </c:ext>
                <c:ext xmlns:c16="http://schemas.microsoft.com/office/drawing/2014/chart" uri="{C3380CC4-5D6E-409C-BE32-E72D297353CC}">
                  <c16:uniqueId val="{0000000C-988C-4651-973F-DAF58467926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{FA1D0EEF-A589-46EA-AF25-A7A14CAFDA40}</c15:txfldGUID>
                      <c15:f>Diagramm!$I$59</c15:f>
                      <c15:dlblFieldTableCache>
                        <c:ptCount val="1"/>
                      </c15:dlblFieldTableCache>
                    </c15:dlblFTEntry>
                  </c15:dlblFieldTable>
                  <c15:showDataLabelsRange val="0"/>
                </c:ext>
                <c:ext xmlns:c16="http://schemas.microsoft.com/office/drawing/2014/chart" uri="{C3380CC4-5D6E-409C-BE32-E72D297353CC}">
                  <c16:uniqueId val="{0000000D-988C-4651-973F-DAF58467926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{187DF0DA-99B2-4213-92AD-926EC1D2FF73}</c15:txfldGUID>
                      <c15:f>Diagramm!$I$60</c15:f>
                      <c15:dlblFieldTableCache>
                        <c:ptCount val="1"/>
                      </c15:dlblFieldTableCache>
                    </c15:dlblFTEntry>
                  </c15:dlblFieldTable>
                  <c15:showDataLabelsRange val="0"/>
                </c:ext>
                <c:ext xmlns:c16="http://schemas.microsoft.com/office/drawing/2014/chart" uri="{C3380CC4-5D6E-409C-BE32-E72D297353CC}">
                  <c16:uniqueId val="{0000000E-988C-4651-973F-DAF58467926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{9439A68B-4153-4317-8A70-0160E44D12B7}</c15:txfldGUID>
                      <c15:f>Diagramm!$I$61</c15:f>
                      <c15:dlblFieldTableCache>
                        <c:ptCount val="1"/>
                      </c15:dlblFieldTableCache>
                    </c15:dlblFTEntry>
                  </c15:dlblFieldTable>
                  <c15:showDataLabelsRange val="0"/>
                </c:ext>
                <c:ext xmlns:c16="http://schemas.microsoft.com/office/drawing/2014/chart" uri="{C3380CC4-5D6E-409C-BE32-E72D297353CC}">
                  <c16:uniqueId val="{0000000F-988C-4651-973F-DAF58467926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{320610C6-B047-4095-8DD3-3EA10A8B15AE}</c15:txfldGUID>
                      <c15:f>Diagramm!$I$62</c15:f>
                      <c15:dlblFieldTableCache>
                        <c:ptCount val="1"/>
                      </c15:dlblFieldTableCache>
                    </c15:dlblFTEntry>
                  </c15:dlblFieldTable>
                  <c15:showDataLabelsRange val="0"/>
                </c:ext>
                <c:ext xmlns:c16="http://schemas.microsoft.com/office/drawing/2014/chart" uri="{C3380CC4-5D6E-409C-BE32-E72D297353CC}">
                  <c16:uniqueId val="{00000010-988C-4651-973F-DAF58467926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{6CD0837B-BB72-46BC-A145-4A7FB03330F7}</c15:txfldGUID>
                      <c15:f>Diagramm!$I$63</c15:f>
                      <c15:dlblFieldTableCache>
                        <c:ptCount val="1"/>
                      </c15:dlblFieldTableCache>
                    </c15:dlblFTEntry>
                  </c15:dlblFieldTable>
                  <c15:showDataLabelsRange val="0"/>
                </c:ext>
                <c:ext xmlns:c16="http://schemas.microsoft.com/office/drawing/2014/chart" uri="{C3380CC4-5D6E-409C-BE32-E72D297353CC}">
                  <c16:uniqueId val="{00000011-988C-4651-973F-DAF58467926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{70DB79A4-AABA-4C20-8C1E-9D2438183634}</c15:txfldGUID>
                      <c15:f>Diagramm!$I$64</c15:f>
                      <c15:dlblFieldTableCache>
                        <c:ptCount val="1"/>
                      </c15:dlblFieldTableCache>
                    </c15:dlblFTEntry>
                  </c15:dlblFieldTable>
                  <c15:showDataLabelsRange val="0"/>
                </c:ext>
                <c:ext xmlns:c16="http://schemas.microsoft.com/office/drawing/2014/chart" uri="{C3380CC4-5D6E-409C-BE32-E72D297353CC}">
                  <c16:uniqueId val="{00000012-988C-4651-973F-DAF58467926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{71B4FB18-820D-4E7C-B820-7111DC2407A9}</c15:txfldGUID>
                      <c15:f>Diagramm!$I$65</c15:f>
                      <c15:dlblFieldTableCache>
                        <c:ptCount val="1"/>
                      </c15:dlblFieldTableCache>
                    </c15:dlblFTEntry>
                  </c15:dlblFieldTable>
                  <c15:showDataLabelsRange val="0"/>
                </c:ext>
                <c:ext xmlns:c16="http://schemas.microsoft.com/office/drawing/2014/chart" uri="{C3380CC4-5D6E-409C-BE32-E72D297353CC}">
                  <c16:uniqueId val="{00000013-988C-4651-973F-DAF58467926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{4B7A5808-6D5D-44EE-A71F-27B967B37EA1}</c15:txfldGUID>
                      <c15:f>Diagramm!$I$66</c15:f>
                      <c15:dlblFieldTableCache>
                        <c:ptCount val="1"/>
                      </c15:dlblFieldTableCache>
                    </c15:dlblFTEntry>
                  </c15:dlblFieldTable>
                  <c15:showDataLabelsRange val="0"/>
                </c:ext>
                <c:ext xmlns:c16="http://schemas.microsoft.com/office/drawing/2014/chart" uri="{C3380CC4-5D6E-409C-BE32-E72D297353CC}">
                  <c16:uniqueId val="{00000014-988C-4651-973F-DAF58467926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{80ED83A7-9662-4102-924B-4D6CDAF949D6}</c15:txfldGUID>
                      <c15:f>Diagramm!$I$67</c15:f>
                      <c15:dlblFieldTableCache>
                        <c:ptCount val="1"/>
                      </c15:dlblFieldTableCache>
                    </c15:dlblFTEntry>
                  </c15:dlblFieldTable>
                  <c15:showDataLabelsRange val="0"/>
                </c:ext>
                <c:ext xmlns:c16="http://schemas.microsoft.com/office/drawing/2014/chart" uri="{C3380CC4-5D6E-409C-BE32-E72D297353CC}">
                  <c16:uniqueId val="{00000015-988C-4651-973F-DAF58467926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88C-4651-973F-DAF58467926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{E57DC0B2-B52F-47D6-AB01-7947735E0328}</c15:txfldGUID>
                      <c15:f>Diagramm!$K$46</c15:f>
                      <c15:dlblFieldTableCache>
                        <c:ptCount val="1"/>
                      </c15:dlblFieldTableCache>
                    </c15:dlblFTEntry>
                  </c15:dlblFieldTable>
                  <c15:showDataLabelsRange val="0"/>
                </c:ext>
                <c:ext xmlns:c16="http://schemas.microsoft.com/office/drawing/2014/chart" uri="{C3380CC4-5D6E-409C-BE32-E72D297353CC}">
                  <c16:uniqueId val="{00000017-988C-4651-973F-DAF58467926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{7C5D814F-4C1F-48F9-ACDB-81B5CDE01169}</c15:txfldGUID>
                      <c15:f>Diagramm!$K$47</c15:f>
                      <c15:dlblFieldTableCache>
                        <c:ptCount val="1"/>
                      </c15:dlblFieldTableCache>
                    </c15:dlblFTEntry>
                  </c15:dlblFieldTable>
                  <c15:showDataLabelsRange val="0"/>
                </c:ext>
                <c:ext xmlns:c16="http://schemas.microsoft.com/office/drawing/2014/chart" uri="{C3380CC4-5D6E-409C-BE32-E72D297353CC}">
                  <c16:uniqueId val="{00000018-988C-4651-973F-DAF58467926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{FD0BB38A-4EC9-4DBB-9F2D-1637B7616D05}</c15:txfldGUID>
                      <c15:f>Diagramm!$K$48</c15:f>
                      <c15:dlblFieldTableCache>
                        <c:ptCount val="1"/>
                      </c15:dlblFieldTableCache>
                    </c15:dlblFTEntry>
                  </c15:dlblFieldTable>
                  <c15:showDataLabelsRange val="0"/>
                </c:ext>
                <c:ext xmlns:c16="http://schemas.microsoft.com/office/drawing/2014/chart" uri="{C3380CC4-5D6E-409C-BE32-E72D297353CC}">
                  <c16:uniqueId val="{00000019-988C-4651-973F-DAF58467926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{80B0E3AF-C04E-41A8-B7D0-62A054EDD0A0}</c15:txfldGUID>
                      <c15:f>Diagramm!$K$49</c15:f>
                      <c15:dlblFieldTableCache>
                        <c:ptCount val="1"/>
                      </c15:dlblFieldTableCache>
                    </c15:dlblFTEntry>
                  </c15:dlblFieldTable>
                  <c15:showDataLabelsRange val="0"/>
                </c:ext>
                <c:ext xmlns:c16="http://schemas.microsoft.com/office/drawing/2014/chart" uri="{C3380CC4-5D6E-409C-BE32-E72D297353CC}">
                  <c16:uniqueId val="{0000001A-988C-4651-973F-DAF58467926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{506925ED-9729-45C1-BD10-C4ADBCB0A519}</c15:txfldGUID>
                      <c15:f>Diagramm!$K$50</c15:f>
                      <c15:dlblFieldTableCache>
                        <c:ptCount val="1"/>
                      </c15:dlblFieldTableCache>
                    </c15:dlblFTEntry>
                  </c15:dlblFieldTable>
                  <c15:showDataLabelsRange val="0"/>
                </c:ext>
                <c:ext xmlns:c16="http://schemas.microsoft.com/office/drawing/2014/chart" uri="{C3380CC4-5D6E-409C-BE32-E72D297353CC}">
                  <c16:uniqueId val="{0000001B-988C-4651-973F-DAF58467926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{E8649BC6-1326-4A11-A379-DBAD2286F541}</c15:txfldGUID>
                      <c15:f>Diagramm!$K$51</c15:f>
                      <c15:dlblFieldTableCache>
                        <c:ptCount val="1"/>
                      </c15:dlblFieldTableCache>
                    </c15:dlblFTEntry>
                  </c15:dlblFieldTable>
                  <c15:showDataLabelsRange val="0"/>
                </c:ext>
                <c:ext xmlns:c16="http://schemas.microsoft.com/office/drawing/2014/chart" uri="{C3380CC4-5D6E-409C-BE32-E72D297353CC}">
                  <c16:uniqueId val="{0000001C-988C-4651-973F-DAF58467926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{EA720292-E951-4EA4-84D7-0057A0E9E3A7}</c15:txfldGUID>
                      <c15:f>Diagramm!$K$52</c15:f>
                      <c15:dlblFieldTableCache>
                        <c:ptCount val="1"/>
                      </c15:dlblFieldTableCache>
                    </c15:dlblFTEntry>
                  </c15:dlblFieldTable>
                  <c15:showDataLabelsRange val="0"/>
                </c:ext>
                <c:ext xmlns:c16="http://schemas.microsoft.com/office/drawing/2014/chart" uri="{C3380CC4-5D6E-409C-BE32-E72D297353CC}">
                  <c16:uniqueId val="{0000001D-988C-4651-973F-DAF58467926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{6CF4435E-D0E8-43A7-8E9E-F8389B59C60F}</c15:txfldGUID>
                      <c15:f>Diagramm!$K$53</c15:f>
                      <c15:dlblFieldTableCache>
                        <c:ptCount val="1"/>
                      </c15:dlblFieldTableCache>
                    </c15:dlblFTEntry>
                  </c15:dlblFieldTable>
                  <c15:showDataLabelsRange val="0"/>
                </c:ext>
                <c:ext xmlns:c16="http://schemas.microsoft.com/office/drawing/2014/chart" uri="{C3380CC4-5D6E-409C-BE32-E72D297353CC}">
                  <c16:uniqueId val="{0000001E-988C-4651-973F-DAF58467926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{1F384C20-25D5-430D-8CA2-5DF014F1E1C8}</c15:txfldGUID>
                      <c15:f>Diagramm!$K$54</c15:f>
                      <c15:dlblFieldTableCache>
                        <c:ptCount val="1"/>
                      </c15:dlblFieldTableCache>
                    </c15:dlblFTEntry>
                  </c15:dlblFieldTable>
                  <c15:showDataLabelsRange val="0"/>
                </c:ext>
                <c:ext xmlns:c16="http://schemas.microsoft.com/office/drawing/2014/chart" uri="{C3380CC4-5D6E-409C-BE32-E72D297353CC}">
                  <c16:uniqueId val="{0000001F-988C-4651-973F-DAF58467926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{AA8FDB6C-B2B2-456B-81C8-F177C232FBC9}</c15:txfldGUID>
                      <c15:f>Diagramm!$K$55</c15:f>
                      <c15:dlblFieldTableCache>
                        <c:ptCount val="1"/>
                      </c15:dlblFieldTableCache>
                    </c15:dlblFTEntry>
                  </c15:dlblFieldTable>
                  <c15:showDataLabelsRange val="0"/>
                </c:ext>
                <c:ext xmlns:c16="http://schemas.microsoft.com/office/drawing/2014/chart" uri="{C3380CC4-5D6E-409C-BE32-E72D297353CC}">
                  <c16:uniqueId val="{00000020-988C-4651-973F-DAF58467926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{EE5B79F1-9986-4C3D-8FE6-9727DFC9F18D}</c15:txfldGUID>
                      <c15:f>Diagramm!$K$56</c15:f>
                      <c15:dlblFieldTableCache>
                        <c:ptCount val="1"/>
                      </c15:dlblFieldTableCache>
                    </c15:dlblFTEntry>
                  </c15:dlblFieldTable>
                  <c15:showDataLabelsRange val="0"/>
                </c:ext>
                <c:ext xmlns:c16="http://schemas.microsoft.com/office/drawing/2014/chart" uri="{C3380CC4-5D6E-409C-BE32-E72D297353CC}">
                  <c16:uniqueId val="{00000021-988C-4651-973F-DAF58467926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{B86D60A6-1631-4C78-A59D-28FB8E314B37}</c15:txfldGUID>
                      <c15:f>Diagramm!$K$57</c15:f>
                      <c15:dlblFieldTableCache>
                        <c:ptCount val="1"/>
                      </c15:dlblFieldTableCache>
                    </c15:dlblFTEntry>
                  </c15:dlblFieldTable>
                  <c15:showDataLabelsRange val="0"/>
                </c:ext>
                <c:ext xmlns:c16="http://schemas.microsoft.com/office/drawing/2014/chart" uri="{C3380CC4-5D6E-409C-BE32-E72D297353CC}">
                  <c16:uniqueId val="{00000022-988C-4651-973F-DAF58467926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{FB2F3CB4-DFCF-4641-8422-5A439612BCB7}</c15:txfldGUID>
                      <c15:f>Diagramm!$K$58</c15:f>
                      <c15:dlblFieldTableCache>
                        <c:ptCount val="1"/>
                      </c15:dlblFieldTableCache>
                    </c15:dlblFTEntry>
                  </c15:dlblFieldTable>
                  <c15:showDataLabelsRange val="0"/>
                </c:ext>
                <c:ext xmlns:c16="http://schemas.microsoft.com/office/drawing/2014/chart" uri="{C3380CC4-5D6E-409C-BE32-E72D297353CC}">
                  <c16:uniqueId val="{00000023-988C-4651-973F-DAF58467926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{5C4BB5F5-3707-4913-BB05-88EEC02BA909}</c15:txfldGUID>
                      <c15:f>Diagramm!$K$59</c15:f>
                      <c15:dlblFieldTableCache>
                        <c:ptCount val="1"/>
                      </c15:dlblFieldTableCache>
                    </c15:dlblFTEntry>
                  </c15:dlblFieldTable>
                  <c15:showDataLabelsRange val="0"/>
                </c:ext>
                <c:ext xmlns:c16="http://schemas.microsoft.com/office/drawing/2014/chart" uri="{C3380CC4-5D6E-409C-BE32-E72D297353CC}">
                  <c16:uniqueId val="{00000024-988C-4651-973F-DAF58467926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{970935EC-2CD8-4E25-A725-F281B4D44EC1}</c15:txfldGUID>
                      <c15:f>Diagramm!$K$60</c15:f>
                      <c15:dlblFieldTableCache>
                        <c:ptCount val="1"/>
                      </c15:dlblFieldTableCache>
                    </c15:dlblFTEntry>
                  </c15:dlblFieldTable>
                  <c15:showDataLabelsRange val="0"/>
                </c:ext>
                <c:ext xmlns:c16="http://schemas.microsoft.com/office/drawing/2014/chart" uri="{C3380CC4-5D6E-409C-BE32-E72D297353CC}">
                  <c16:uniqueId val="{00000025-988C-4651-973F-DAF58467926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{69666744-FFE7-4701-8658-C9F8C28A0898}</c15:txfldGUID>
                      <c15:f>Diagramm!$K$61</c15:f>
                      <c15:dlblFieldTableCache>
                        <c:ptCount val="1"/>
                      </c15:dlblFieldTableCache>
                    </c15:dlblFTEntry>
                  </c15:dlblFieldTable>
                  <c15:showDataLabelsRange val="0"/>
                </c:ext>
                <c:ext xmlns:c16="http://schemas.microsoft.com/office/drawing/2014/chart" uri="{C3380CC4-5D6E-409C-BE32-E72D297353CC}">
                  <c16:uniqueId val="{00000026-988C-4651-973F-DAF58467926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{8BF2D8F6-D895-4A63-9731-7E1F889A004F}</c15:txfldGUID>
                      <c15:f>Diagramm!$K$62</c15:f>
                      <c15:dlblFieldTableCache>
                        <c:ptCount val="1"/>
                      </c15:dlblFieldTableCache>
                    </c15:dlblFTEntry>
                  </c15:dlblFieldTable>
                  <c15:showDataLabelsRange val="0"/>
                </c:ext>
                <c:ext xmlns:c16="http://schemas.microsoft.com/office/drawing/2014/chart" uri="{C3380CC4-5D6E-409C-BE32-E72D297353CC}">
                  <c16:uniqueId val="{00000027-988C-4651-973F-DAF58467926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{3F227364-0E30-426D-8724-284191B40CD4}</c15:txfldGUID>
                      <c15:f>Diagramm!$K$63</c15:f>
                      <c15:dlblFieldTableCache>
                        <c:ptCount val="1"/>
                      </c15:dlblFieldTableCache>
                    </c15:dlblFTEntry>
                  </c15:dlblFieldTable>
                  <c15:showDataLabelsRange val="0"/>
                </c:ext>
                <c:ext xmlns:c16="http://schemas.microsoft.com/office/drawing/2014/chart" uri="{C3380CC4-5D6E-409C-BE32-E72D297353CC}">
                  <c16:uniqueId val="{00000028-988C-4651-973F-DAF58467926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{B1832FEA-9001-4C06-811E-A3F29E306A25}</c15:txfldGUID>
                      <c15:f>Diagramm!$K$64</c15:f>
                      <c15:dlblFieldTableCache>
                        <c:ptCount val="1"/>
                      </c15:dlblFieldTableCache>
                    </c15:dlblFTEntry>
                  </c15:dlblFieldTable>
                  <c15:showDataLabelsRange val="0"/>
                </c:ext>
                <c:ext xmlns:c16="http://schemas.microsoft.com/office/drawing/2014/chart" uri="{C3380CC4-5D6E-409C-BE32-E72D297353CC}">
                  <c16:uniqueId val="{00000029-988C-4651-973F-DAF58467926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{42F08610-294F-41D3-8941-89BC46371887}</c15:txfldGUID>
                      <c15:f>Diagramm!$K$65</c15:f>
                      <c15:dlblFieldTableCache>
                        <c:ptCount val="1"/>
                      </c15:dlblFieldTableCache>
                    </c15:dlblFTEntry>
                  </c15:dlblFieldTable>
                  <c15:showDataLabelsRange val="0"/>
                </c:ext>
                <c:ext xmlns:c16="http://schemas.microsoft.com/office/drawing/2014/chart" uri="{C3380CC4-5D6E-409C-BE32-E72D297353CC}">
                  <c16:uniqueId val="{0000002A-988C-4651-973F-DAF58467926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{D356A997-DF7F-4B51-8C7E-42C8469E218D}</c15:txfldGUID>
                      <c15:f>Diagramm!$K$66</c15:f>
                      <c15:dlblFieldTableCache>
                        <c:ptCount val="1"/>
                      </c15:dlblFieldTableCache>
                    </c15:dlblFTEntry>
                  </c15:dlblFieldTable>
                  <c15:showDataLabelsRange val="0"/>
                </c:ext>
                <c:ext xmlns:c16="http://schemas.microsoft.com/office/drawing/2014/chart" uri="{C3380CC4-5D6E-409C-BE32-E72D297353CC}">
                  <c16:uniqueId val="{0000002B-988C-4651-973F-DAF58467926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{D6573C67-BE23-4FDC-B91F-8D34489624E4}</c15:txfldGUID>
                      <c15:f>Diagramm!$K$67</c15:f>
                      <c15:dlblFieldTableCache>
                        <c:ptCount val="1"/>
                      </c15:dlblFieldTableCache>
                    </c15:dlblFTEntry>
                  </c15:dlblFieldTable>
                  <c15:showDataLabelsRange val="0"/>
                </c:ext>
                <c:ext xmlns:c16="http://schemas.microsoft.com/office/drawing/2014/chart" uri="{C3380CC4-5D6E-409C-BE32-E72D297353CC}">
                  <c16:uniqueId val="{0000002C-988C-4651-973F-DAF58467926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88C-4651-973F-DAF58467926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{A6899A5E-DCC6-4508-88B4-92D2A810A0A7}</c15:txfldGUID>
                      <c15:f>Diagramm!$J$46</c15:f>
                      <c15:dlblFieldTableCache>
                        <c:ptCount val="1"/>
                      </c15:dlblFieldTableCache>
                    </c15:dlblFTEntry>
                  </c15:dlblFieldTable>
                  <c15:showDataLabelsRange val="0"/>
                </c:ext>
                <c:ext xmlns:c16="http://schemas.microsoft.com/office/drawing/2014/chart" uri="{C3380CC4-5D6E-409C-BE32-E72D297353CC}">
                  <c16:uniqueId val="{0000002E-988C-4651-973F-DAF58467926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{6B9326C5-7193-4A7B-8619-B292F0F42E2A}</c15:txfldGUID>
                      <c15:f>Diagramm!$J$47</c15:f>
                      <c15:dlblFieldTableCache>
                        <c:ptCount val="1"/>
                      </c15:dlblFieldTableCache>
                    </c15:dlblFTEntry>
                  </c15:dlblFieldTable>
                  <c15:showDataLabelsRange val="0"/>
                </c:ext>
                <c:ext xmlns:c16="http://schemas.microsoft.com/office/drawing/2014/chart" uri="{C3380CC4-5D6E-409C-BE32-E72D297353CC}">
                  <c16:uniqueId val="{0000002F-988C-4651-973F-DAF58467926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{9E82ED3B-D472-49FF-98D0-D2570A4B0141}</c15:txfldGUID>
                      <c15:f>Diagramm!$J$48</c15:f>
                      <c15:dlblFieldTableCache>
                        <c:ptCount val="1"/>
                      </c15:dlblFieldTableCache>
                    </c15:dlblFTEntry>
                  </c15:dlblFieldTable>
                  <c15:showDataLabelsRange val="0"/>
                </c:ext>
                <c:ext xmlns:c16="http://schemas.microsoft.com/office/drawing/2014/chart" uri="{C3380CC4-5D6E-409C-BE32-E72D297353CC}">
                  <c16:uniqueId val="{00000030-988C-4651-973F-DAF58467926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{659AA652-7B0B-4D1D-BF6F-97143BFF5EA4}</c15:txfldGUID>
                      <c15:f>Diagramm!$J$49</c15:f>
                      <c15:dlblFieldTableCache>
                        <c:ptCount val="1"/>
                      </c15:dlblFieldTableCache>
                    </c15:dlblFTEntry>
                  </c15:dlblFieldTable>
                  <c15:showDataLabelsRange val="0"/>
                </c:ext>
                <c:ext xmlns:c16="http://schemas.microsoft.com/office/drawing/2014/chart" uri="{C3380CC4-5D6E-409C-BE32-E72D297353CC}">
                  <c16:uniqueId val="{00000031-988C-4651-973F-DAF58467926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{46229C0F-FA0D-490A-9831-BE0EE1FCD98F}</c15:txfldGUID>
                      <c15:f>Diagramm!$J$50</c15:f>
                      <c15:dlblFieldTableCache>
                        <c:ptCount val="1"/>
                      </c15:dlblFieldTableCache>
                    </c15:dlblFTEntry>
                  </c15:dlblFieldTable>
                  <c15:showDataLabelsRange val="0"/>
                </c:ext>
                <c:ext xmlns:c16="http://schemas.microsoft.com/office/drawing/2014/chart" uri="{C3380CC4-5D6E-409C-BE32-E72D297353CC}">
                  <c16:uniqueId val="{00000032-988C-4651-973F-DAF58467926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{7EA9F580-0FA8-4EF9-8CB7-A1BAFA050480}</c15:txfldGUID>
                      <c15:f>Diagramm!$J$51</c15:f>
                      <c15:dlblFieldTableCache>
                        <c:ptCount val="1"/>
                      </c15:dlblFieldTableCache>
                    </c15:dlblFTEntry>
                  </c15:dlblFieldTable>
                  <c15:showDataLabelsRange val="0"/>
                </c:ext>
                <c:ext xmlns:c16="http://schemas.microsoft.com/office/drawing/2014/chart" uri="{C3380CC4-5D6E-409C-BE32-E72D297353CC}">
                  <c16:uniqueId val="{00000033-988C-4651-973F-DAF58467926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{4535AA5B-8422-4D8E-A9C7-29627EFBF305}</c15:txfldGUID>
                      <c15:f>Diagramm!$J$52</c15:f>
                      <c15:dlblFieldTableCache>
                        <c:ptCount val="1"/>
                      </c15:dlblFieldTableCache>
                    </c15:dlblFTEntry>
                  </c15:dlblFieldTable>
                  <c15:showDataLabelsRange val="0"/>
                </c:ext>
                <c:ext xmlns:c16="http://schemas.microsoft.com/office/drawing/2014/chart" uri="{C3380CC4-5D6E-409C-BE32-E72D297353CC}">
                  <c16:uniqueId val="{00000034-988C-4651-973F-DAF58467926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{22A25D39-BF34-4EDF-95E0-9657A285FCBD}</c15:txfldGUID>
                      <c15:f>Diagramm!$J$53</c15:f>
                      <c15:dlblFieldTableCache>
                        <c:ptCount val="1"/>
                      </c15:dlblFieldTableCache>
                    </c15:dlblFTEntry>
                  </c15:dlblFieldTable>
                  <c15:showDataLabelsRange val="0"/>
                </c:ext>
                <c:ext xmlns:c16="http://schemas.microsoft.com/office/drawing/2014/chart" uri="{C3380CC4-5D6E-409C-BE32-E72D297353CC}">
                  <c16:uniqueId val="{00000035-988C-4651-973F-DAF58467926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{327CE8E3-62FC-4322-80D7-F9BB65314B85}</c15:txfldGUID>
                      <c15:f>Diagramm!$J$54</c15:f>
                      <c15:dlblFieldTableCache>
                        <c:ptCount val="1"/>
                      </c15:dlblFieldTableCache>
                    </c15:dlblFTEntry>
                  </c15:dlblFieldTable>
                  <c15:showDataLabelsRange val="0"/>
                </c:ext>
                <c:ext xmlns:c16="http://schemas.microsoft.com/office/drawing/2014/chart" uri="{C3380CC4-5D6E-409C-BE32-E72D297353CC}">
                  <c16:uniqueId val="{00000036-988C-4651-973F-DAF58467926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{ACABAB61-BE03-4216-8057-27A973DC190D}</c15:txfldGUID>
                      <c15:f>Diagramm!$J$55</c15:f>
                      <c15:dlblFieldTableCache>
                        <c:ptCount val="1"/>
                      </c15:dlblFieldTableCache>
                    </c15:dlblFTEntry>
                  </c15:dlblFieldTable>
                  <c15:showDataLabelsRange val="0"/>
                </c:ext>
                <c:ext xmlns:c16="http://schemas.microsoft.com/office/drawing/2014/chart" uri="{C3380CC4-5D6E-409C-BE32-E72D297353CC}">
                  <c16:uniqueId val="{00000037-988C-4651-973F-DAF58467926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{2EA4F219-539E-41F6-9A5F-2B24A26E6D22}</c15:txfldGUID>
                      <c15:f>Diagramm!$J$56</c15:f>
                      <c15:dlblFieldTableCache>
                        <c:ptCount val="1"/>
                      </c15:dlblFieldTableCache>
                    </c15:dlblFTEntry>
                  </c15:dlblFieldTable>
                  <c15:showDataLabelsRange val="0"/>
                </c:ext>
                <c:ext xmlns:c16="http://schemas.microsoft.com/office/drawing/2014/chart" uri="{C3380CC4-5D6E-409C-BE32-E72D297353CC}">
                  <c16:uniqueId val="{00000038-988C-4651-973F-DAF58467926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{E9A38C26-E4FE-4AB0-8035-E2854619734F}</c15:txfldGUID>
                      <c15:f>Diagramm!$J$57</c15:f>
                      <c15:dlblFieldTableCache>
                        <c:ptCount val="1"/>
                      </c15:dlblFieldTableCache>
                    </c15:dlblFTEntry>
                  </c15:dlblFieldTable>
                  <c15:showDataLabelsRange val="0"/>
                </c:ext>
                <c:ext xmlns:c16="http://schemas.microsoft.com/office/drawing/2014/chart" uri="{C3380CC4-5D6E-409C-BE32-E72D297353CC}">
                  <c16:uniqueId val="{00000039-988C-4651-973F-DAF58467926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{7C5200DE-89F7-4C38-9F41-96802ECB1DA1}</c15:txfldGUID>
                      <c15:f>Diagramm!$J$58</c15:f>
                      <c15:dlblFieldTableCache>
                        <c:ptCount val="1"/>
                      </c15:dlblFieldTableCache>
                    </c15:dlblFTEntry>
                  </c15:dlblFieldTable>
                  <c15:showDataLabelsRange val="0"/>
                </c:ext>
                <c:ext xmlns:c16="http://schemas.microsoft.com/office/drawing/2014/chart" uri="{C3380CC4-5D6E-409C-BE32-E72D297353CC}">
                  <c16:uniqueId val="{0000003A-988C-4651-973F-DAF58467926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{04C634D9-3E1A-4C1C-ABF4-E5306A0D274B}</c15:txfldGUID>
                      <c15:f>Diagramm!$J$59</c15:f>
                      <c15:dlblFieldTableCache>
                        <c:ptCount val="1"/>
                      </c15:dlblFieldTableCache>
                    </c15:dlblFTEntry>
                  </c15:dlblFieldTable>
                  <c15:showDataLabelsRange val="0"/>
                </c:ext>
                <c:ext xmlns:c16="http://schemas.microsoft.com/office/drawing/2014/chart" uri="{C3380CC4-5D6E-409C-BE32-E72D297353CC}">
                  <c16:uniqueId val="{0000003B-988C-4651-973F-DAF58467926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{0BF4606A-5FCA-4E99-B52D-C3B5160A2D36}</c15:txfldGUID>
                      <c15:f>Diagramm!$J$60</c15:f>
                      <c15:dlblFieldTableCache>
                        <c:ptCount val="1"/>
                      </c15:dlblFieldTableCache>
                    </c15:dlblFTEntry>
                  </c15:dlblFieldTable>
                  <c15:showDataLabelsRange val="0"/>
                </c:ext>
                <c:ext xmlns:c16="http://schemas.microsoft.com/office/drawing/2014/chart" uri="{C3380CC4-5D6E-409C-BE32-E72D297353CC}">
                  <c16:uniqueId val="{0000003C-988C-4651-973F-DAF58467926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{04F6010E-A1E9-4A97-BDC6-4046AA6F17C0}</c15:txfldGUID>
                      <c15:f>Diagramm!$J$61</c15:f>
                      <c15:dlblFieldTableCache>
                        <c:ptCount val="1"/>
                      </c15:dlblFieldTableCache>
                    </c15:dlblFTEntry>
                  </c15:dlblFieldTable>
                  <c15:showDataLabelsRange val="0"/>
                </c:ext>
                <c:ext xmlns:c16="http://schemas.microsoft.com/office/drawing/2014/chart" uri="{C3380CC4-5D6E-409C-BE32-E72D297353CC}">
                  <c16:uniqueId val="{0000003D-988C-4651-973F-DAF58467926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{E2982F69-0457-4B1E-81C5-9CE02EAD3B6A}</c15:txfldGUID>
                      <c15:f>Diagramm!$J$62</c15:f>
                      <c15:dlblFieldTableCache>
                        <c:ptCount val="1"/>
                      </c15:dlblFieldTableCache>
                    </c15:dlblFTEntry>
                  </c15:dlblFieldTable>
                  <c15:showDataLabelsRange val="0"/>
                </c:ext>
                <c:ext xmlns:c16="http://schemas.microsoft.com/office/drawing/2014/chart" uri="{C3380CC4-5D6E-409C-BE32-E72D297353CC}">
                  <c16:uniqueId val="{0000003E-988C-4651-973F-DAF58467926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{D8B13574-88AE-48EE-9014-8E127FF85C8F}</c15:txfldGUID>
                      <c15:f>Diagramm!$J$63</c15:f>
                      <c15:dlblFieldTableCache>
                        <c:ptCount val="1"/>
                      </c15:dlblFieldTableCache>
                    </c15:dlblFTEntry>
                  </c15:dlblFieldTable>
                  <c15:showDataLabelsRange val="0"/>
                </c:ext>
                <c:ext xmlns:c16="http://schemas.microsoft.com/office/drawing/2014/chart" uri="{C3380CC4-5D6E-409C-BE32-E72D297353CC}">
                  <c16:uniqueId val="{0000003F-988C-4651-973F-DAF58467926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{08AA7065-ECFB-40C0-BE18-892A71CE2A12}</c15:txfldGUID>
                      <c15:f>Diagramm!$J$64</c15:f>
                      <c15:dlblFieldTableCache>
                        <c:ptCount val="1"/>
                      </c15:dlblFieldTableCache>
                    </c15:dlblFTEntry>
                  </c15:dlblFieldTable>
                  <c15:showDataLabelsRange val="0"/>
                </c:ext>
                <c:ext xmlns:c16="http://schemas.microsoft.com/office/drawing/2014/chart" uri="{C3380CC4-5D6E-409C-BE32-E72D297353CC}">
                  <c16:uniqueId val="{00000040-988C-4651-973F-DAF58467926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{4B75D198-8DDF-4F1F-87C4-A9D0981ABF38}</c15:txfldGUID>
                      <c15:f>Diagramm!$J$65</c15:f>
                      <c15:dlblFieldTableCache>
                        <c:ptCount val="1"/>
                      </c15:dlblFieldTableCache>
                    </c15:dlblFTEntry>
                  </c15:dlblFieldTable>
                  <c15:showDataLabelsRange val="0"/>
                </c:ext>
                <c:ext xmlns:c16="http://schemas.microsoft.com/office/drawing/2014/chart" uri="{C3380CC4-5D6E-409C-BE32-E72D297353CC}">
                  <c16:uniqueId val="{00000041-988C-4651-973F-DAF58467926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{5EFEF4C2-407B-474F-B124-4C9652AD49B6}</c15:txfldGUID>
                      <c15:f>Diagramm!$J$66</c15:f>
                      <c15:dlblFieldTableCache>
                        <c:ptCount val="1"/>
                      </c15:dlblFieldTableCache>
                    </c15:dlblFTEntry>
                  </c15:dlblFieldTable>
                  <c15:showDataLabelsRange val="0"/>
                </c:ext>
                <c:ext xmlns:c16="http://schemas.microsoft.com/office/drawing/2014/chart" uri="{C3380CC4-5D6E-409C-BE32-E72D297353CC}">
                  <c16:uniqueId val="{00000042-988C-4651-973F-DAF58467926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{5B1E1FAC-BF1C-4F11-AD74-BCC8E9FB84D7}</c15:txfldGUID>
                      <c15:f>Diagramm!$J$67</c15:f>
                      <c15:dlblFieldTableCache>
                        <c:ptCount val="1"/>
                      </c15:dlblFieldTableCache>
                    </c15:dlblFTEntry>
                  </c15:dlblFieldTable>
                  <c15:showDataLabelsRange val="0"/>
                </c:ext>
                <c:ext xmlns:c16="http://schemas.microsoft.com/office/drawing/2014/chart" uri="{C3380CC4-5D6E-409C-BE32-E72D297353CC}">
                  <c16:uniqueId val="{00000043-988C-4651-973F-DAF58467926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88C-4651-973F-DAF58467926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70-43A2-9927-8E94886FEDD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70-43A2-9927-8E94886FEDD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70-43A2-9927-8E94886FEDD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70-43A2-9927-8E94886FEDD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70-43A2-9927-8E94886FEDD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70-43A2-9927-8E94886FEDD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70-43A2-9927-8E94886FEDD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70-43A2-9927-8E94886FEDD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70-43A2-9927-8E94886FEDD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70-43A2-9927-8E94886FEDD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70-43A2-9927-8E94886FEDD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70-43A2-9927-8E94886FEDD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970-43A2-9927-8E94886FEDD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970-43A2-9927-8E94886FEDD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970-43A2-9927-8E94886FEDD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970-43A2-9927-8E94886FEDD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970-43A2-9927-8E94886FEDD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970-43A2-9927-8E94886FEDD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970-43A2-9927-8E94886FEDD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970-43A2-9927-8E94886FEDD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970-43A2-9927-8E94886FEDD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970-43A2-9927-8E94886FEDD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970-43A2-9927-8E94886FEDD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970-43A2-9927-8E94886FEDD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970-43A2-9927-8E94886FEDD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970-43A2-9927-8E94886FEDD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970-43A2-9927-8E94886FEDD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970-43A2-9927-8E94886FEDD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970-43A2-9927-8E94886FEDD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970-43A2-9927-8E94886FEDD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970-43A2-9927-8E94886FEDD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970-43A2-9927-8E94886FEDD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970-43A2-9927-8E94886FEDD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970-43A2-9927-8E94886FEDD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970-43A2-9927-8E94886FEDD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970-43A2-9927-8E94886FEDD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970-43A2-9927-8E94886FEDD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970-43A2-9927-8E94886FEDD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970-43A2-9927-8E94886FEDD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970-43A2-9927-8E94886FEDD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970-43A2-9927-8E94886FEDD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970-43A2-9927-8E94886FEDD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970-43A2-9927-8E94886FEDD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970-43A2-9927-8E94886FEDD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970-43A2-9927-8E94886FEDD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970-43A2-9927-8E94886FEDD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970-43A2-9927-8E94886FEDD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970-43A2-9927-8E94886FEDD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970-43A2-9927-8E94886FEDD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970-43A2-9927-8E94886FEDD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970-43A2-9927-8E94886FEDD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970-43A2-9927-8E94886FEDD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970-43A2-9927-8E94886FEDD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970-43A2-9927-8E94886FEDD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970-43A2-9927-8E94886FEDD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970-43A2-9927-8E94886FEDD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970-43A2-9927-8E94886FEDD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970-43A2-9927-8E94886FEDD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970-43A2-9927-8E94886FEDD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970-43A2-9927-8E94886FEDD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970-43A2-9927-8E94886FEDD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970-43A2-9927-8E94886FEDD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970-43A2-9927-8E94886FEDD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970-43A2-9927-8E94886FEDD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970-43A2-9927-8E94886FEDD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970-43A2-9927-8E94886FEDD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970-43A2-9927-8E94886FEDD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970-43A2-9927-8E94886FEDD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970-43A2-9927-8E94886FEDD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101.06185429512368</c:v>
                </c:pt>
                <c:pt idx="2">
                  <c:v>103.03577474325695</c:v>
                </c:pt>
                <c:pt idx="3">
                  <c:v>102.20783617691416</c:v>
                </c:pt>
                <c:pt idx="4">
                  <c:v>103.65442028911163</c:v>
                </c:pt>
                <c:pt idx="5">
                  <c:v>104.95583301699993</c:v>
                </c:pt>
                <c:pt idx="6">
                  <c:v>107.57712550399606</c:v>
                </c:pt>
                <c:pt idx="7">
                  <c:v>106.99438807440163</c:v>
                </c:pt>
                <c:pt idx="8">
                  <c:v>107.8089893404192</c:v>
                </c:pt>
                <c:pt idx="9">
                  <c:v>109.13092099188478</c:v>
                </c:pt>
                <c:pt idx="10">
                  <c:v>111.25924633993701</c:v>
                </c:pt>
                <c:pt idx="11">
                  <c:v>110.36975100286239</c:v>
                </c:pt>
                <c:pt idx="12">
                  <c:v>111.13510685229453</c:v>
                </c:pt>
                <c:pt idx="13">
                  <c:v>111.69116968123851</c:v>
                </c:pt>
                <c:pt idx="14">
                  <c:v>113.54351550717649</c:v>
                </c:pt>
                <c:pt idx="15">
                  <c:v>112.91512347262262</c:v>
                </c:pt>
                <c:pt idx="16">
                  <c:v>113.77948312831509</c:v>
                </c:pt>
                <c:pt idx="17">
                  <c:v>114.2196140390475</c:v>
                </c:pt>
                <c:pt idx="18">
                  <c:v>116.16532096726206</c:v>
                </c:pt>
                <c:pt idx="19">
                  <c:v>115.40047809091935</c:v>
                </c:pt>
                <c:pt idx="20">
                  <c:v>115.85856305978189</c:v>
                </c:pt>
                <c:pt idx="21">
                  <c:v>115.94269064644868</c:v>
                </c:pt>
                <c:pt idx="22">
                  <c:v>117.5175180310041</c:v>
                </c:pt>
                <c:pt idx="23">
                  <c:v>116.22328692636785</c:v>
                </c:pt>
                <c:pt idx="24">
                  <c:v>115.93756091555436</c:v>
                </c:pt>
              </c:numCache>
            </c:numRef>
          </c:val>
          <c:smooth val="0"/>
          <c:extLst>
            <c:ext xmlns:c16="http://schemas.microsoft.com/office/drawing/2014/chart" uri="{C3380CC4-5D6E-409C-BE32-E72D297353CC}">
              <c16:uniqueId val="{00000000-D745-462D-822C-8AF62995C52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102.40122511485453</c:v>
                </c:pt>
                <c:pt idx="2">
                  <c:v>104.82082695252679</c:v>
                </c:pt>
                <c:pt idx="3">
                  <c:v>104.52067381316998</c:v>
                </c:pt>
                <c:pt idx="4">
                  <c:v>103.3323124042879</c:v>
                </c:pt>
                <c:pt idx="5">
                  <c:v>105.16998468606431</c:v>
                </c:pt>
                <c:pt idx="6">
                  <c:v>107.2771822358346</c:v>
                </c:pt>
                <c:pt idx="7">
                  <c:v>107.14241960183767</c:v>
                </c:pt>
                <c:pt idx="8">
                  <c:v>107.57120980091884</c:v>
                </c:pt>
                <c:pt idx="9">
                  <c:v>109.89280245022969</c:v>
                </c:pt>
                <c:pt idx="10">
                  <c:v>113.10872894333843</c:v>
                </c:pt>
                <c:pt idx="11">
                  <c:v>112.8269525267994</c:v>
                </c:pt>
                <c:pt idx="12">
                  <c:v>112.61255742725879</c:v>
                </c:pt>
                <c:pt idx="13">
                  <c:v>115.45482388973967</c:v>
                </c:pt>
                <c:pt idx="14">
                  <c:v>117.97856049004594</c:v>
                </c:pt>
                <c:pt idx="15">
                  <c:v>117.83154670750382</c:v>
                </c:pt>
                <c:pt idx="16">
                  <c:v>117.34762633996938</c:v>
                </c:pt>
                <c:pt idx="17">
                  <c:v>119.36294027565084</c:v>
                </c:pt>
                <c:pt idx="18">
                  <c:v>121.62940275650843</c:v>
                </c:pt>
                <c:pt idx="19">
                  <c:v>122.18683001531394</c:v>
                </c:pt>
                <c:pt idx="20">
                  <c:v>123.15467075038285</c:v>
                </c:pt>
                <c:pt idx="21">
                  <c:v>125.14548238897396</c:v>
                </c:pt>
                <c:pt idx="22">
                  <c:v>126.63399693721287</c:v>
                </c:pt>
                <c:pt idx="23">
                  <c:v>125.86217457886677</c:v>
                </c:pt>
                <c:pt idx="24">
                  <c:v>123.84686064318531</c:v>
                </c:pt>
              </c:numCache>
            </c:numRef>
          </c:val>
          <c:smooth val="0"/>
          <c:extLst>
            <c:ext xmlns:c16="http://schemas.microsoft.com/office/drawing/2014/chart" uri="{C3380CC4-5D6E-409C-BE32-E72D297353CC}">
              <c16:uniqueId val="{00000001-D745-462D-822C-8AF62995C52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100.97489027987625</c:v>
                </c:pt>
                <c:pt idx="2">
                  <c:v>100.10792143319662</c:v>
                </c:pt>
                <c:pt idx="3">
                  <c:v>101.42456291819555</c:v>
                </c:pt>
                <c:pt idx="4">
                  <c:v>96.52852723217498</c:v>
                </c:pt>
                <c:pt idx="5">
                  <c:v>97.668897042952736</c:v>
                </c:pt>
                <c:pt idx="6">
                  <c:v>96.676019857543707</c:v>
                </c:pt>
                <c:pt idx="7">
                  <c:v>98.492697316353699</c:v>
                </c:pt>
                <c:pt idx="8">
                  <c:v>97.294769407871073</c:v>
                </c:pt>
                <c:pt idx="9">
                  <c:v>97.920713720411541</c:v>
                </c:pt>
                <c:pt idx="10">
                  <c:v>96.625656522051955</c:v>
                </c:pt>
                <c:pt idx="11">
                  <c:v>97.467443700985683</c:v>
                </c:pt>
                <c:pt idx="12">
                  <c:v>95.359378372544796</c:v>
                </c:pt>
                <c:pt idx="13">
                  <c:v>96.514137707748759</c:v>
                </c:pt>
                <c:pt idx="14">
                  <c:v>94.870134542053393</c:v>
                </c:pt>
                <c:pt idx="15">
                  <c:v>95.629181955536367</c:v>
                </c:pt>
                <c:pt idx="16">
                  <c:v>93.377221382833298</c:v>
                </c:pt>
                <c:pt idx="17">
                  <c:v>94.557162385783144</c:v>
                </c:pt>
                <c:pt idx="18">
                  <c:v>92.74767968918627</c:v>
                </c:pt>
                <c:pt idx="19">
                  <c:v>94.355709043816105</c:v>
                </c:pt>
                <c:pt idx="20">
                  <c:v>92.823224692423906</c:v>
                </c:pt>
                <c:pt idx="21">
                  <c:v>94.035542125332768</c:v>
                </c:pt>
                <c:pt idx="22">
                  <c:v>90.995755090294267</c:v>
                </c:pt>
                <c:pt idx="23">
                  <c:v>91.751205122670697</c:v>
                </c:pt>
                <c:pt idx="24">
                  <c:v>88.884092380746822</c:v>
                </c:pt>
              </c:numCache>
            </c:numRef>
          </c:val>
          <c:smooth val="0"/>
          <c:extLst>
            <c:ext xmlns:c16="http://schemas.microsoft.com/office/drawing/2014/chart" uri="{C3380CC4-5D6E-409C-BE32-E72D297353CC}">
              <c16:uniqueId val="{00000002-D745-462D-822C-8AF62995C52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745-462D-822C-8AF62995C52C}"/>
                </c:ext>
              </c:extLst>
            </c:dLbl>
            <c:dLbl>
              <c:idx val="1"/>
              <c:delete val="1"/>
              <c:extLst>
                <c:ext xmlns:c15="http://schemas.microsoft.com/office/drawing/2012/chart" uri="{CE6537A1-D6FC-4f65-9D91-7224C49458BB}"/>
                <c:ext xmlns:c16="http://schemas.microsoft.com/office/drawing/2014/chart" uri="{C3380CC4-5D6E-409C-BE32-E72D297353CC}">
                  <c16:uniqueId val="{00000004-D745-462D-822C-8AF62995C52C}"/>
                </c:ext>
              </c:extLst>
            </c:dLbl>
            <c:dLbl>
              <c:idx val="2"/>
              <c:delete val="1"/>
              <c:extLst>
                <c:ext xmlns:c15="http://schemas.microsoft.com/office/drawing/2012/chart" uri="{CE6537A1-D6FC-4f65-9D91-7224C49458BB}"/>
                <c:ext xmlns:c16="http://schemas.microsoft.com/office/drawing/2014/chart" uri="{C3380CC4-5D6E-409C-BE32-E72D297353CC}">
                  <c16:uniqueId val="{00000005-D745-462D-822C-8AF62995C52C}"/>
                </c:ext>
              </c:extLst>
            </c:dLbl>
            <c:dLbl>
              <c:idx val="3"/>
              <c:delete val="1"/>
              <c:extLst>
                <c:ext xmlns:c15="http://schemas.microsoft.com/office/drawing/2012/chart" uri="{CE6537A1-D6FC-4f65-9D91-7224C49458BB}"/>
                <c:ext xmlns:c16="http://schemas.microsoft.com/office/drawing/2014/chart" uri="{C3380CC4-5D6E-409C-BE32-E72D297353CC}">
                  <c16:uniqueId val="{00000006-D745-462D-822C-8AF62995C52C}"/>
                </c:ext>
              </c:extLst>
            </c:dLbl>
            <c:dLbl>
              <c:idx val="4"/>
              <c:delete val="1"/>
              <c:extLst>
                <c:ext xmlns:c15="http://schemas.microsoft.com/office/drawing/2012/chart" uri="{CE6537A1-D6FC-4f65-9D91-7224C49458BB}"/>
                <c:ext xmlns:c16="http://schemas.microsoft.com/office/drawing/2014/chart" uri="{C3380CC4-5D6E-409C-BE32-E72D297353CC}">
                  <c16:uniqueId val="{00000007-D745-462D-822C-8AF62995C52C}"/>
                </c:ext>
              </c:extLst>
            </c:dLbl>
            <c:dLbl>
              <c:idx val="5"/>
              <c:delete val="1"/>
              <c:extLst>
                <c:ext xmlns:c15="http://schemas.microsoft.com/office/drawing/2012/chart" uri="{CE6537A1-D6FC-4f65-9D91-7224C49458BB}"/>
                <c:ext xmlns:c16="http://schemas.microsoft.com/office/drawing/2014/chart" uri="{C3380CC4-5D6E-409C-BE32-E72D297353CC}">
                  <c16:uniqueId val="{00000008-D745-462D-822C-8AF62995C52C}"/>
                </c:ext>
              </c:extLst>
            </c:dLbl>
            <c:dLbl>
              <c:idx val="6"/>
              <c:delete val="1"/>
              <c:extLst>
                <c:ext xmlns:c15="http://schemas.microsoft.com/office/drawing/2012/chart" uri="{CE6537A1-D6FC-4f65-9D91-7224C49458BB}"/>
                <c:ext xmlns:c16="http://schemas.microsoft.com/office/drawing/2014/chart" uri="{C3380CC4-5D6E-409C-BE32-E72D297353CC}">
                  <c16:uniqueId val="{00000009-D745-462D-822C-8AF62995C52C}"/>
                </c:ext>
              </c:extLst>
            </c:dLbl>
            <c:dLbl>
              <c:idx val="7"/>
              <c:delete val="1"/>
              <c:extLst>
                <c:ext xmlns:c15="http://schemas.microsoft.com/office/drawing/2012/chart" uri="{CE6537A1-D6FC-4f65-9D91-7224C49458BB}"/>
                <c:ext xmlns:c16="http://schemas.microsoft.com/office/drawing/2014/chart" uri="{C3380CC4-5D6E-409C-BE32-E72D297353CC}">
                  <c16:uniqueId val="{0000000A-D745-462D-822C-8AF62995C52C}"/>
                </c:ext>
              </c:extLst>
            </c:dLbl>
            <c:dLbl>
              <c:idx val="8"/>
              <c:delete val="1"/>
              <c:extLst>
                <c:ext xmlns:c15="http://schemas.microsoft.com/office/drawing/2012/chart" uri="{CE6537A1-D6FC-4f65-9D91-7224C49458BB}"/>
                <c:ext xmlns:c16="http://schemas.microsoft.com/office/drawing/2014/chart" uri="{C3380CC4-5D6E-409C-BE32-E72D297353CC}">
                  <c16:uniqueId val="{0000000B-D745-462D-822C-8AF62995C52C}"/>
                </c:ext>
              </c:extLst>
            </c:dLbl>
            <c:dLbl>
              <c:idx val="9"/>
              <c:delete val="1"/>
              <c:extLst>
                <c:ext xmlns:c15="http://schemas.microsoft.com/office/drawing/2012/chart" uri="{CE6537A1-D6FC-4f65-9D91-7224C49458BB}"/>
                <c:ext xmlns:c16="http://schemas.microsoft.com/office/drawing/2014/chart" uri="{C3380CC4-5D6E-409C-BE32-E72D297353CC}">
                  <c16:uniqueId val="{0000000C-D745-462D-822C-8AF62995C52C}"/>
                </c:ext>
              </c:extLst>
            </c:dLbl>
            <c:dLbl>
              <c:idx val="10"/>
              <c:delete val="1"/>
              <c:extLst>
                <c:ext xmlns:c15="http://schemas.microsoft.com/office/drawing/2012/chart" uri="{CE6537A1-D6FC-4f65-9D91-7224C49458BB}"/>
                <c:ext xmlns:c16="http://schemas.microsoft.com/office/drawing/2014/chart" uri="{C3380CC4-5D6E-409C-BE32-E72D297353CC}">
                  <c16:uniqueId val="{0000000D-D745-462D-822C-8AF62995C52C}"/>
                </c:ext>
              </c:extLst>
            </c:dLbl>
            <c:dLbl>
              <c:idx val="11"/>
              <c:delete val="1"/>
              <c:extLst>
                <c:ext xmlns:c15="http://schemas.microsoft.com/office/drawing/2012/chart" uri="{CE6537A1-D6FC-4f65-9D91-7224C49458BB}"/>
                <c:ext xmlns:c16="http://schemas.microsoft.com/office/drawing/2014/chart" uri="{C3380CC4-5D6E-409C-BE32-E72D297353CC}">
                  <c16:uniqueId val="{0000000E-D745-462D-822C-8AF62995C52C}"/>
                </c:ext>
              </c:extLst>
            </c:dLbl>
            <c:dLbl>
              <c:idx val="12"/>
              <c:delete val="1"/>
              <c:extLst>
                <c:ext xmlns:c15="http://schemas.microsoft.com/office/drawing/2012/chart" uri="{CE6537A1-D6FC-4f65-9D91-7224C49458BB}"/>
                <c:ext xmlns:c16="http://schemas.microsoft.com/office/drawing/2014/chart" uri="{C3380CC4-5D6E-409C-BE32-E72D297353CC}">
                  <c16:uniqueId val="{0000000F-D745-462D-822C-8AF62995C52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745-462D-822C-8AF62995C52C}"/>
                </c:ext>
              </c:extLst>
            </c:dLbl>
            <c:dLbl>
              <c:idx val="14"/>
              <c:delete val="1"/>
              <c:extLst>
                <c:ext xmlns:c15="http://schemas.microsoft.com/office/drawing/2012/chart" uri="{CE6537A1-D6FC-4f65-9D91-7224C49458BB}"/>
                <c:ext xmlns:c16="http://schemas.microsoft.com/office/drawing/2014/chart" uri="{C3380CC4-5D6E-409C-BE32-E72D297353CC}">
                  <c16:uniqueId val="{00000011-D745-462D-822C-8AF62995C52C}"/>
                </c:ext>
              </c:extLst>
            </c:dLbl>
            <c:dLbl>
              <c:idx val="15"/>
              <c:delete val="1"/>
              <c:extLst>
                <c:ext xmlns:c15="http://schemas.microsoft.com/office/drawing/2012/chart" uri="{CE6537A1-D6FC-4f65-9D91-7224C49458BB}"/>
                <c:ext xmlns:c16="http://schemas.microsoft.com/office/drawing/2014/chart" uri="{C3380CC4-5D6E-409C-BE32-E72D297353CC}">
                  <c16:uniqueId val="{00000012-D745-462D-822C-8AF62995C52C}"/>
                </c:ext>
              </c:extLst>
            </c:dLbl>
            <c:dLbl>
              <c:idx val="16"/>
              <c:delete val="1"/>
              <c:extLst>
                <c:ext xmlns:c15="http://schemas.microsoft.com/office/drawing/2012/chart" uri="{CE6537A1-D6FC-4f65-9D91-7224C49458BB}"/>
                <c:ext xmlns:c16="http://schemas.microsoft.com/office/drawing/2014/chart" uri="{C3380CC4-5D6E-409C-BE32-E72D297353CC}">
                  <c16:uniqueId val="{00000013-D745-462D-822C-8AF62995C52C}"/>
                </c:ext>
              </c:extLst>
            </c:dLbl>
            <c:dLbl>
              <c:idx val="17"/>
              <c:delete val="1"/>
              <c:extLst>
                <c:ext xmlns:c15="http://schemas.microsoft.com/office/drawing/2012/chart" uri="{CE6537A1-D6FC-4f65-9D91-7224C49458BB}"/>
                <c:ext xmlns:c16="http://schemas.microsoft.com/office/drawing/2014/chart" uri="{C3380CC4-5D6E-409C-BE32-E72D297353CC}">
                  <c16:uniqueId val="{00000014-D745-462D-822C-8AF62995C52C}"/>
                </c:ext>
              </c:extLst>
            </c:dLbl>
            <c:dLbl>
              <c:idx val="18"/>
              <c:delete val="1"/>
              <c:extLst>
                <c:ext xmlns:c15="http://schemas.microsoft.com/office/drawing/2012/chart" uri="{CE6537A1-D6FC-4f65-9D91-7224C49458BB}"/>
                <c:ext xmlns:c16="http://schemas.microsoft.com/office/drawing/2014/chart" uri="{C3380CC4-5D6E-409C-BE32-E72D297353CC}">
                  <c16:uniqueId val="{00000015-D745-462D-822C-8AF62995C52C}"/>
                </c:ext>
              </c:extLst>
            </c:dLbl>
            <c:dLbl>
              <c:idx val="19"/>
              <c:delete val="1"/>
              <c:extLst>
                <c:ext xmlns:c15="http://schemas.microsoft.com/office/drawing/2012/chart" uri="{CE6537A1-D6FC-4f65-9D91-7224C49458BB}"/>
                <c:ext xmlns:c16="http://schemas.microsoft.com/office/drawing/2014/chart" uri="{C3380CC4-5D6E-409C-BE32-E72D297353CC}">
                  <c16:uniqueId val="{00000016-D745-462D-822C-8AF62995C52C}"/>
                </c:ext>
              </c:extLst>
            </c:dLbl>
            <c:dLbl>
              <c:idx val="20"/>
              <c:delete val="1"/>
              <c:extLst>
                <c:ext xmlns:c15="http://schemas.microsoft.com/office/drawing/2012/chart" uri="{CE6537A1-D6FC-4f65-9D91-7224C49458BB}"/>
                <c:ext xmlns:c16="http://schemas.microsoft.com/office/drawing/2014/chart" uri="{C3380CC4-5D6E-409C-BE32-E72D297353CC}">
                  <c16:uniqueId val="{00000017-D745-462D-822C-8AF62995C52C}"/>
                </c:ext>
              </c:extLst>
            </c:dLbl>
            <c:dLbl>
              <c:idx val="21"/>
              <c:delete val="1"/>
              <c:extLst>
                <c:ext xmlns:c15="http://schemas.microsoft.com/office/drawing/2012/chart" uri="{CE6537A1-D6FC-4f65-9D91-7224C49458BB}"/>
                <c:ext xmlns:c16="http://schemas.microsoft.com/office/drawing/2014/chart" uri="{C3380CC4-5D6E-409C-BE32-E72D297353CC}">
                  <c16:uniqueId val="{00000018-D745-462D-822C-8AF62995C52C}"/>
                </c:ext>
              </c:extLst>
            </c:dLbl>
            <c:dLbl>
              <c:idx val="22"/>
              <c:delete val="1"/>
              <c:extLst>
                <c:ext xmlns:c15="http://schemas.microsoft.com/office/drawing/2012/chart" uri="{CE6537A1-D6FC-4f65-9D91-7224C49458BB}"/>
                <c:ext xmlns:c16="http://schemas.microsoft.com/office/drawing/2014/chart" uri="{C3380CC4-5D6E-409C-BE32-E72D297353CC}">
                  <c16:uniqueId val="{00000019-D745-462D-822C-8AF62995C52C}"/>
                </c:ext>
              </c:extLst>
            </c:dLbl>
            <c:dLbl>
              <c:idx val="23"/>
              <c:delete val="1"/>
              <c:extLst>
                <c:ext xmlns:c15="http://schemas.microsoft.com/office/drawing/2012/chart" uri="{CE6537A1-D6FC-4f65-9D91-7224C49458BB}"/>
                <c:ext xmlns:c16="http://schemas.microsoft.com/office/drawing/2014/chart" uri="{C3380CC4-5D6E-409C-BE32-E72D297353CC}">
                  <c16:uniqueId val="{0000001A-D745-462D-822C-8AF62995C52C}"/>
                </c:ext>
              </c:extLst>
            </c:dLbl>
            <c:dLbl>
              <c:idx val="24"/>
              <c:delete val="1"/>
              <c:extLst>
                <c:ext xmlns:c15="http://schemas.microsoft.com/office/drawing/2012/chart" uri="{CE6537A1-D6FC-4f65-9D91-7224C49458BB}"/>
                <c:ext xmlns:c16="http://schemas.microsoft.com/office/drawing/2014/chart" uri="{C3380CC4-5D6E-409C-BE32-E72D297353CC}">
                  <c16:uniqueId val="{0000001B-D745-462D-822C-8AF62995C52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745-462D-822C-8AF62995C52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Ingolstadt (827)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226011</v>
      </c>
      <c r="F11" s="238">
        <v>226568</v>
      </c>
      <c r="G11" s="238">
        <v>229091</v>
      </c>
      <c r="H11" s="238">
        <v>226021</v>
      </c>
      <c r="I11" s="265">
        <v>225857</v>
      </c>
      <c r="J11" s="263">
        <v>154</v>
      </c>
      <c r="K11" s="266">
        <v>6.8184736359732045E-2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13.611726862851809</v>
      </c>
      <c r="E13" s="115">
        <v>30764</v>
      </c>
      <c r="F13" s="114">
        <v>29988</v>
      </c>
      <c r="G13" s="114">
        <v>31000</v>
      </c>
      <c r="H13" s="114">
        <v>31085</v>
      </c>
      <c r="I13" s="140">
        <v>31266</v>
      </c>
      <c r="J13" s="115">
        <v>-502</v>
      </c>
      <c r="K13" s="116">
        <v>-1.6055779440926246</v>
      </c>
    </row>
    <row r="14" spans="1:255" ht="14.1" customHeight="1" x14ac:dyDescent="0.2">
      <c r="A14" s="306" t="s">
        <v>230</v>
      </c>
      <c r="B14" s="307"/>
      <c r="C14" s="308"/>
      <c r="D14" s="113">
        <v>57.094123737340219</v>
      </c>
      <c r="E14" s="115">
        <v>129039</v>
      </c>
      <c r="F14" s="114">
        <v>130242</v>
      </c>
      <c r="G14" s="114">
        <v>131601</v>
      </c>
      <c r="H14" s="114">
        <v>129292</v>
      </c>
      <c r="I14" s="140">
        <v>129302</v>
      </c>
      <c r="J14" s="115">
        <v>-263</v>
      </c>
      <c r="K14" s="116">
        <v>-0.20339979273329106</v>
      </c>
    </row>
    <row r="15" spans="1:255" ht="14.1" customHeight="1" x14ac:dyDescent="0.2">
      <c r="A15" s="306" t="s">
        <v>231</v>
      </c>
      <c r="B15" s="307"/>
      <c r="C15" s="308"/>
      <c r="D15" s="113">
        <v>12.674161877076779</v>
      </c>
      <c r="E15" s="115">
        <v>28645</v>
      </c>
      <c r="F15" s="114">
        <v>28924</v>
      </c>
      <c r="G15" s="114">
        <v>29039</v>
      </c>
      <c r="H15" s="114">
        <v>28586</v>
      </c>
      <c r="I15" s="140">
        <v>28411</v>
      </c>
      <c r="J15" s="115">
        <v>234</v>
      </c>
      <c r="K15" s="116">
        <v>0.82362465242335714</v>
      </c>
    </row>
    <row r="16" spans="1:255" ht="14.1" customHeight="1" x14ac:dyDescent="0.2">
      <c r="A16" s="306" t="s">
        <v>232</v>
      </c>
      <c r="B16" s="307"/>
      <c r="C16" s="308"/>
      <c r="D16" s="113">
        <v>16.102756060545726</v>
      </c>
      <c r="E16" s="115">
        <v>36394</v>
      </c>
      <c r="F16" s="114">
        <v>36232</v>
      </c>
      <c r="G16" s="114">
        <v>36256</v>
      </c>
      <c r="H16" s="114">
        <v>35898</v>
      </c>
      <c r="I16" s="140">
        <v>35705</v>
      </c>
      <c r="J16" s="115">
        <v>689</v>
      </c>
      <c r="K16" s="116">
        <v>1.9297017224478363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0.56678657233497487</v>
      </c>
      <c r="E18" s="115">
        <v>1281</v>
      </c>
      <c r="F18" s="114">
        <v>960</v>
      </c>
      <c r="G18" s="114">
        <v>1151</v>
      </c>
      <c r="H18" s="114">
        <v>1123</v>
      </c>
      <c r="I18" s="140">
        <v>1262</v>
      </c>
      <c r="J18" s="115">
        <v>19</v>
      </c>
      <c r="K18" s="116">
        <v>1.5055467511885896</v>
      </c>
    </row>
    <row r="19" spans="1:255" ht="14.1" customHeight="1" x14ac:dyDescent="0.2">
      <c r="A19" s="306" t="s">
        <v>235</v>
      </c>
      <c r="B19" s="307" t="s">
        <v>236</v>
      </c>
      <c r="C19" s="308"/>
      <c r="D19" s="113">
        <v>0.41767878554583626</v>
      </c>
      <c r="E19" s="115">
        <v>944</v>
      </c>
      <c r="F19" s="114">
        <v>642</v>
      </c>
      <c r="G19" s="114">
        <v>818</v>
      </c>
      <c r="H19" s="114">
        <v>795</v>
      </c>
      <c r="I19" s="140">
        <v>929</v>
      </c>
      <c r="J19" s="115">
        <v>15</v>
      </c>
      <c r="K19" s="116">
        <v>1.6146393972012918</v>
      </c>
    </row>
    <row r="20" spans="1:255" ht="14.1" customHeight="1" x14ac:dyDescent="0.2">
      <c r="A20" s="306">
        <v>12</v>
      </c>
      <c r="B20" s="307" t="s">
        <v>237</v>
      </c>
      <c r="C20" s="308"/>
      <c r="D20" s="113">
        <v>0.56368937795063068</v>
      </c>
      <c r="E20" s="115">
        <v>1274</v>
      </c>
      <c r="F20" s="114">
        <v>1114</v>
      </c>
      <c r="G20" s="114">
        <v>1287</v>
      </c>
      <c r="H20" s="114">
        <v>1276</v>
      </c>
      <c r="I20" s="140">
        <v>1230</v>
      </c>
      <c r="J20" s="115">
        <v>44</v>
      </c>
      <c r="K20" s="116">
        <v>3.5772357723577235</v>
      </c>
    </row>
    <row r="21" spans="1:255" ht="14.1" customHeight="1" x14ac:dyDescent="0.2">
      <c r="A21" s="306">
        <v>21</v>
      </c>
      <c r="B21" s="307" t="s">
        <v>238</v>
      </c>
      <c r="C21" s="308"/>
      <c r="D21" s="113">
        <v>0.63448239244992499</v>
      </c>
      <c r="E21" s="115">
        <v>1434</v>
      </c>
      <c r="F21" s="114">
        <v>1293</v>
      </c>
      <c r="G21" s="114">
        <v>1384</v>
      </c>
      <c r="H21" s="114">
        <v>1366</v>
      </c>
      <c r="I21" s="140">
        <v>1317</v>
      </c>
      <c r="J21" s="115">
        <v>117</v>
      </c>
      <c r="K21" s="116">
        <v>8.8838268792710711</v>
      </c>
    </row>
    <row r="22" spans="1:255" ht="14.1" customHeight="1" x14ac:dyDescent="0.2">
      <c r="A22" s="306">
        <v>22</v>
      </c>
      <c r="B22" s="307" t="s">
        <v>239</v>
      </c>
      <c r="C22" s="308"/>
      <c r="D22" s="113">
        <v>1.4163027463265063</v>
      </c>
      <c r="E22" s="115">
        <v>3201</v>
      </c>
      <c r="F22" s="114">
        <v>3271</v>
      </c>
      <c r="G22" s="114">
        <v>3404</v>
      </c>
      <c r="H22" s="114">
        <v>3310</v>
      </c>
      <c r="I22" s="140">
        <v>3414</v>
      </c>
      <c r="J22" s="115">
        <v>-213</v>
      </c>
      <c r="K22" s="116">
        <v>-6.2390158172231986</v>
      </c>
    </row>
    <row r="23" spans="1:255" ht="14.1" customHeight="1" x14ac:dyDescent="0.2">
      <c r="A23" s="306">
        <v>23</v>
      </c>
      <c r="B23" s="307" t="s">
        <v>240</v>
      </c>
      <c r="C23" s="308"/>
      <c r="D23" s="113">
        <v>0.56014972722566603</v>
      </c>
      <c r="E23" s="115">
        <v>1266</v>
      </c>
      <c r="F23" s="114">
        <v>1287</v>
      </c>
      <c r="G23" s="114">
        <v>1310</v>
      </c>
      <c r="H23" s="114">
        <v>1311</v>
      </c>
      <c r="I23" s="140">
        <v>1321</v>
      </c>
      <c r="J23" s="115">
        <v>-55</v>
      </c>
      <c r="K23" s="116">
        <v>-4.1635124905374719</v>
      </c>
    </row>
    <row r="24" spans="1:255" ht="14.1" customHeight="1" x14ac:dyDescent="0.2">
      <c r="A24" s="306">
        <v>24</v>
      </c>
      <c r="B24" s="307" t="s">
        <v>241</v>
      </c>
      <c r="C24" s="308"/>
      <c r="D24" s="113">
        <v>3.4874408767714846</v>
      </c>
      <c r="E24" s="115">
        <v>7882</v>
      </c>
      <c r="F24" s="114">
        <v>8066</v>
      </c>
      <c r="G24" s="114">
        <v>8217</v>
      </c>
      <c r="H24" s="114">
        <v>8373</v>
      </c>
      <c r="I24" s="140">
        <v>8398</v>
      </c>
      <c r="J24" s="115">
        <v>-516</v>
      </c>
      <c r="K24" s="116">
        <v>-6.1443200762086212</v>
      </c>
    </row>
    <row r="25" spans="1:255" ht="14.1" customHeight="1" x14ac:dyDescent="0.2">
      <c r="A25" s="306">
        <v>25</v>
      </c>
      <c r="B25" s="307" t="s">
        <v>242</v>
      </c>
      <c r="C25" s="308"/>
      <c r="D25" s="113">
        <v>9.1827388932397103</v>
      </c>
      <c r="E25" s="115">
        <v>20754</v>
      </c>
      <c r="F25" s="114">
        <v>21275</v>
      </c>
      <c r="G25" s="114">
        <v>21426</v>
      </c>
      <c r="H25" s="114">
        <v>20980</v>
      </c>
      <c r="I25" s="140">
        <v>21050</v>
      </c>
      <c r="J25" s="115">
        <v>-296</v>
      </c>
      <c r="K25" s="116">
        <v>-1.4061757719714965</v>
      </c>
    </row>
    <row r="26" spans="1:255" ht="14.1" customHeight="1" x14ac:dyDescent="0.2">
      <c r="A26" s="306">
        <v>26</v>
      </c>
      <c r="B26" s="307" t="s">
        <v>243</v>
      </c>
      <c r="C26" s="308"/>
      <c r="D26" s="113">
        <v>3.3785966169788195</v>
      </c>
      <c r="E26" s="115">
        <v>7636</v>
      </c>
      <c r="F26" s="114">
        <v>7844</v>
      </c>
      <c r="G26" s="114">
        <v>7883</v>
      </c>
      <c r="H26" s="114">
        <v>7654</v>
      </c>
      <c r="I26" s="140">
        <v>7766</v>
      </c>
      <c r="J26" s="115">
        <v>-130</v>
      </c>
      <c r="K26" s="116">
        <v>-1.6739634303373681</v>
      </c>
    </row>
    <row r="27" spans="1:255" ht="14.1" customHeight="1" x14ac:dyDescent="0.2">
      <c r="A27" s="306">
        <v>27</v>
      </c>
      <c r="B27" s="307" t="s">
        <v>244</v>
      </c>
      <c r="C27" s="308"/>
      <c r="D27" s="113">
        <v>10.06189964205282</v>
      </c>
      <c r="E27" s="115">
        <v>22741</v>
      </c>
      <c r="F27" s="114">
        <v>22763</v>
      </c>
      <c r="G27" s="114">
        <v>22924</v>
      </c>
      <c r="H27" s="114">
        <v>23291</v>
      </c>
      <c r="I27" s="140">
        <v>23152</v>
      </c>
      <c r="J27" s="115">
        <v>-411</v>
      </c>
      <c r="K27" s="116">
        <v>-1.7752246026261229</v>
      </c>
    </row>
    <row r="28" spans="1:255" ht="14.1" customHeight="1" x14ac:dyDescent="0.2">
      <c r="A28" s="306">
        <v>28</v>
      </c>
      <c r="B28" s="307" t="s">
        <v>245</v>
      </c>
      <c r="C28" s="308"/>
      <c r="D28" s="113">
        <v>0.63094274172496034</v>
      </c>
      <c r="E28" s="115">
        <v>1426</v>
      </c>
      <c r="F28" s="114">
        <v>1438</v>
      </c>
      <c r="G28" s="114">
        <v>1495</v>
      </c>
      <c r="H28" s="114">
        <v>1522</v>
      </c>
      <c r="I28" s="140">
        <v>1510</v>
      </c>
      <c r="J28" s="115">
        <v>-84</v>
      </c>
      <c r="K28" s="116">
        <v>-5.5629139072847682</v>
      </c>
    </row>
    <row r="29" spans="1:255" ht="14.1" customHeight="1" x14ac:dyDescent="0.2">
      <c r="A29" s="306">
        <v>29</v>
      </c>
      <c r="B29" s="307" t="s">
        <v>246</v>
      </c>
      <c r="C29" s="308"/>
      <c r="D29" s="113">
        <v>2.0335293414922284</v>
      </c>
      <c r="E29" s="115">
        <v>4596</v>
      </c>
      <c r="F29" s="114">
        <v>4672</v>
      </c>
      <c r="G29" s="114">
        <v>4752</v>
      </c>
      <c r="H29" s="114">
        <v>4747</v>
      </c>
      <c r="I29" s="140">
        <v>4697</v>
      </c>
      <c r="J29" s="115">
        <v>-101</v>
      </c>
      <c r="K29" s="116">
        <v>-2.150308707685757</v>
      </c>
    </row>
    <row r="30" spans="1:255" ht="14.1" customHeight="1" x14ac:dyDescent="0.2">
      <c r="A30" s="306" t="s">
        <v>247</v>
      </c>
      <c r="B30" s="307" t="s">
        <v>248</v>
      </c>
      <c r="C30" s="308"/>
      <c r="D30" s="113">
        <v>0.84641897960718726</v>
      </c>
      <c r="E30" s="115">
        <v>1913</v>
      </c>
      <c r="F30" s="114">
        <v>1932</v>
      </c>
      <c r="G30" s="114">
        <v>1965</v>
      </c>
      <c r="H30" s="114">
        <v>1952</v>
      </c>
      <c r="I30" s="140">
        <v>1956</v>
      </c>
      <c r="J30" s="115">
        <v>-43</v>
      </c>
      <c r="K30" s="116">
        <v>-2.1983640081799591</v>
      </c>
    </row>
    <row r="31" spans="1:255" ht="14.1" customHeight="1" x14ac:dyDescent="0.2">
      <c r="A31" s="306" t="s">
        <v>249</v>
      </c>
      <c r="B31" s="307" t="s">
        <v>250</v>
      </c>
      <c r="C31" s="308"/>
      <c r="D31" s="113">
        <v>1.1464043785479467</v>
      </c>
      <c r="E31" s="115">
        <v>2591</v>
      </c>
      <c r="F31" s="114">
        <v>2651</v>
      </c>
      <c r="G31" s="114">
        <v>2698</v>
      </c>
      <c r="H31" s="114">
        <v>2706</v>
      </c>
      <c r="I31" s="140">
        <v>2652</v>
      </c>
      <c r="J31" s="115">
        <v>-61</v>
      </c>
      <c r="K31" s="116">
        <v>-2.3001508295625941</v>
      </c>
    </row>
    <row r="32" spans="1:255" ht="14.1" customHeight="1" x14ac:dyDescent="0.2">
      <c r="A32" s="306">
        <v>31</v>
      </c>
      <c r="B32" s="307" t="s">
        <v>251</v>
      </c>
      <c r="C32" s="308"/>
      <c r="D32" s="113">
        <v>0.50307285928560996</v>
      </c>
      <c r="E32" s="115">
        <v>1137</v>
      </c>
      <c r="F32" s="114">
        <v>1108</v>
      </c>
      <c r="G32" s="114">
        <v>1114</v>
      </c>
      <c r="H32" s="114">
        <v>1096</v>
      </c>
      <c r="I32" s="140">
        <v>1075</v>
      </c>
      <c r="J32" s="115">
        <v>62</v>
      </c>
      <c r="K32" s="116">
        <v>5.7674418604651159</v>
      </c>
    </row>
    <row r="33" spans="1:11" ht="14.1" customHeight="1" x14ac:dyDescent="0.2">
      <c r="A33" s="306">
        <v>32</v>
      </c>
      <c r="B33" s="307" t="s">
        <v>252</v>
      </c>
      <c r="C33" s="308"/>
      <c r="D33" s="113">
        <v>2.3224533319174729</v>
      </c>
      <c r="E33" s="115">
        <v>5249</v>
      </c>
      <c r="F33" s="114">
        <v>5085</v>
      </c>
      <c r="G33" s="114">
        <v>5416</v>
      </c>
      <c r="H33" s="114">
        <v>5301</v>
      </c>
      <c r="I33" s="140">
        <v>5152</v>
      </c>
      <c r="J33" s="115">
        <v>97</v>
      </c>
      <c r="K33" s="116">
        <v>1.8827639751552796</v>
      </c>
    </row>
    <row r="34" spans="1:11" ht="14.1" customHeight="1" x14ac:dyDescent="0.2">
      <c r="A34" s="306">
        <v>33</v>
      </c>
      <c r="B34" s="307" t="s">
        <v>253</v>
      </c>
      <c r="C34" s="308"/>
      <c r="D34" s="113">
        <v>1.0154373017242524</v>
      </c>
      <c r="E34" s="115">
        <v>2295</v>
      </c>
      <c r="F34" s="114">
        <v>2178</v>
      </c>
      <c r="G34" s="114">
        <v>2434</v>
      </c>
      <c r="H34" s="114">
        <v>2323</v>
      </c>
      <c r="I34" s="140">
        <v>2204</v>
      </c>
      <c r="J34" s="115">
        <v>91</v>
      </c>
      <c r="K34" s="116">
        <v>4.1288566243194191</v>
      </c>
    </row>
    <row r="35" spans="1:11" ht="14.1" customHeight="1" x14ac:dyDescent="0.2">
      <c r="A35" s="306">
        <v>34</v>
      </c>
      <c r="B35" s="307" t="s">
        <v>254</v>
      </c>
      <c r="C35" s="308"/>
      <c r="D35" s="113">
        <v>1.9923809018145135</v>
      </c>
      <c r="E35" s="115">
        <v>4503</v>
      </c>
      <c r="F35" s="114">
        <v>4510</v>
      </c>
      <c r="G35" s="114">
        <v>4539</v>
      </c>
      <c r="H35" s="114">
        <v>4474</v>
      </c>
      <c r="I35" s="140">
        <v>4416</v>
      </c>
      <c r="J35" s="115">
        <v>87</v>
      </c>
      <c r="K35" s="116">
        <v>1.9701086956521738</v>
      </c>
    </row>
    <row r="36" spans="1:11" ht="14.1" customHeight="1" x14ac:dyDescent="0.2">
      <c r="A36" s="306">
        <v>41</v>
      </c>
      <c r="B36" s="307" t="s">
        <v>255</v>
      </c>
      <c r="C36" s="308"/>
      <c r="D36" s="113">
        <v>0.99552676639632587</v>
      </c>
      <c r="E36" s="115">
        <v>2250</v>
      </c>
      <c r="F36" s="114">
        <v>2203</v>
      </c>
      <c r="G36" s="114">
        <v>2243</v>
      </c>
      <c r="H36" s="114">
        <v>2213</v>
      </c>
      <c r="I36" s="140">
        <v>2235</v>
      </c>
      <c r="J36" s="115">
        <v>15</v>
      </c>
      <c r="K36" s="116">
        <v>0.67114093959731547</v>
      </c>
    </row>
    <row r="37" spans="1:11" ht="14.1" customHeight="1" x14ac:dyDescent="0.2">
      <c r="A37" s="306">
        <v>42</v>
      </c>
      <c r="B37" s="307" t="s">
        <v>256</v>
      </c>
      <c r="C37" s="308"/>
      <c r="D37" s="113">
        <v>9.1588462508461976E-2</v>
      </c>
      <c r="E37" s="115">
        <v>207</v>
      </c>
      <c r="F37" s="114">
        <v>218</v>
      </c>
      <c r="G37" s="114">
        <v>223</v>
      </c>
      <c r="H37" s="114" t="s">
        <v>514</v>
      </c>
      <c r="I37" s="140">
        <v>215</v>
      </c>
      <c r="J37" s="115">
        <v>-8</v>
      </c>
      <c r="K37" s="116">
        <v>-3.7209302325581395</v>
      </c>
    </row>
    <row r="38" spans="1:11" ht="14.1" customHeight="1" x14ac:dyDescent="0.2">
      <c r="A38" s="306">
        <v>43</v>
      </c>
      <c r="B38" s="307" t="s">
        <v>257</v>
      </c>
      <c r="C38" s="308"/>
      <c r="D38" s="113">
        <v>2.5790780094774148</v>
      </c>
      <c r="E38" s="115">
        <v>5829</v>
      </c>
      <c r="F38" s="114">
        <v>5756</v>
      </c>
      <c r="G38" s="114">
        <v>5716</v>
      </c>
      <c r="H38" s="114">
        <v>5544</v>
      </c>
      <c r="I38" s="140">
        <v>5501</v>
      </c>
      <c r="J38" s="115">
        <v>328</v>
      </c>
      <c r="K38" s="116">
        <v>5.9625522632248682</v>
      </c>
    </row>
    <row r="39" spans="1:11" ht="14.1" customHeight="1" x14ac:dyDescent="0.2">
      <c r="A39" s="306">
        <v>51</v>
      </c>
      <c r="B39" s="307" t="s">
        <v>258</v>
      </c>
      <c r="C39" s="308"/>
      <c r="D39" s="113">
        <v>6.6779935489865538</v>
      </c>
      <c r="E39" s="115">
        <v>15093</v>
      </c>
      <c r="F39" s="114">
        <v>15020</v>
      </c>
      <c r="G39" s="114">
        <v>15232</v>
      </c>
      <c r="H39" s="114">
        <v>15071</v>
      </c>
      <c r="I39" s="140">
        <v>15248</v>
      </c>
      <c r="J39" s="115">
        <v>-155</v>
      </c>
      <c r="K39" s="116">
        <v>-1.0165267576075552</v>
      </c>
    </row>
    <row r="40" spans="1:11" ht="14.1" customHeight="1" x14ac:dyDescent="0.2">
      <c r="A40" s="306" t="s">
        <v>259</v>
      </c>
      <c r="B40" s="307" t="s">
        <v>260</v>
      </c>
      <c r="C40" s="308"/>
      <c r="D40" s="113">
        <v>5.4223024543053215</v>
      </c>
      <c r="E40" s="115">
        <v>12255</v>
      </c>
      <c r="F40" s="114">
        <v>12199</v>
      </c>
      <c r="G40" s="114">
        <v>12373</v>
      </c>
      <c r="H40" s="114">
        <v>12268</v>
      </c>
      <c r="I40" s="140">
        <v>12433</v>
      </c>
      <c r="J40" s="115">
        <v>-178</v>
      </c>
      <c r="K40" s="116">
        <v>-1.4316737714147831</v>
      </c>
    </row>
    <row r="41" spans="1:11" ht="14.1" customHeight="1" x14ac:dyDescent="0.2">
      <c r="A41" s="306"/>
      <c r="B41" s="307" t="s">
        <v>261</v>
      </c>
      <c r="C41" s="308"/>
      <c r="D41" s="113">
        <v>4.8564007946515879</v>
      </c>
      <c r="E41" s="115">
        <v>10976</v>
      </c>
      <c r="F41" s="114">
        <v>10894</v>
      </c>
      <c r="G41" s="114">
        <v>11099</v>
      </c>
      <c r="H41" s="114">
        <v>11012</v>
      </c>
      <c r="I41" s="140">
        <v>11155</v>
      </c>
      <c r="J41" s="115">
        <v>-179</v>
      </c>
      <c r="K41" s="116">
        <v>-1.604661586732407</v>
      </c>
    </row>
    <row r="42" spans="1:11" ht="14.1" customHeight="1" x14ac:dyDescent="0.2">
      <c r="A42" s="306">
        <v>52</v>
      </c>
      <c r="B42" s="307" t="s">
        <v>262</v>
      </c>
      <c r="C42" s="308"/>
      <c r="D42" s="113">
        <v>3.5821265336642907</v>
      </c>
      <c r="E42" s="115">
        <v>8096</v>
      </c>
      <c r="F42" s="114">
        <v>8130</v>
      </c>
      <c r="G42" s="114">
        <v>8320</v>
      </c>
      <c r="H42" s="114">
        <v>8149</v>
      </c>
      <c r="I42" s="140">
        <v>8096</v>
      </c>
      <c r="J42" s="115">
        <v>0</v>
      </c>
      <c r="K42" s="116">
        <v>0</v>
      </c>
    </row>
    <row r="43" spans="1:11" ht="14.1" customHeight="1" x14ac:dyDescent="0.2">
      <c r="A43" s="306" t="s">
        <v>263</v>
      </c>
      <c r="B43" s="307" t="s">
        <v>264</v>
      </c>
      <c r="C43" s="308"/>
      <c r="D43" s="113">
        <v>2.8454367265310094</v>
      </c>
      <c r="E43" s="115">
        <v>6431</v>
      </c>
      <c r="F43" s="114">
        <v>6448</v>
      </c>
      <c r="G43" s="114">
        <v>6583</v>
      </c>
      <c r="H43" s="114">
        <v>6454</v>
      </c>
      <c r="I43" s="140">
        <v>6419</v>
      </c>
      <c r="J43" s="115">
        <v>12</v>
      </c>
      <c r="K43" s="116">
        <v>0.18694500701043776</v>
      </c>
    </row>
    <row r="44" spans="1:11" ht="14.1" customHeight="1" x14ac:dyDescent="0.2">
      <c r="A44" s="306">
        <v>53</v>
      </c>
      <c r="B44" s="307" t="s">
        <v>265</v>
      </c>
      <c r="C44" s="308"/>
      <c r="D44" s="113">
        <v>0.69111680404936038</v>
      </c>
      <c r="E44" s="115">
        <v>1562</v>
      </c>
      <c r="F44" s="114">
        <v>1569</v>
      </c>
      <c r="G44" s="114">
        <v>1568</v>
      </c>
      <c r="H44" s="114">
        <v>1523</v>
      </c>
      <c r="I44" s="140">
        <v>1495</v>
      </c>
      <c r="J44" s="115">
        <v>67</v>
      </c>
      <c r="K44" s="116">
        <v>4.4816053511705682</v>
      </c>
    </row>
    <row r="45" spans="1:11" ht="14.1" customHeight="1" x14ac:dyDescent="0.2">
      <c r="A45" s="306" t="s">
        <v>266</v>
      </c>
      <c r="B45" s="307" t="s">
        <v>267</v>
      </c>
      <c r="C45" s="308"/>
      <c r="D45" s="113">
        <v>0.66147222922778093</v>
      </c>
      <c r="E45" s="115">
        <v>1495</v>
      </c>
      <c r="F45" s="114">
        <v>1495</v>
      </c>
      <c r="G45" s="114">
        <v>1495</v>
      </c>
      <c r="H45" s="114">
        <v>1452</v>
      </c>
      <c r="I45" s="140">
        <v>1422</v>
      </c>
      <c r="J45" s="115">
        <v>73</v>
      </c>
      <c r="K45" s="116">
        <v>5.133614627285513</v>
      </c>
    </row>
    <row r="46" spans="1:11" ht="14.1" customHeight="1" x14ac:dyDescent="0.2">
      <c r="A46" s="306">
        <v>54</v>
      </c>
      <c r="B46" s="307" t="s">
        <v>268</v>
      </c>
      <c r="C46" s="308"/>
      <c r="D46" s="113">
        <v>1.8861913800655721</v>
      </c>
      <c r="E46" s="115">
        <v>4263</v>
      </c>
      <c r="F46" s="114">
        <v>4240</v>
      </c>
      <c r="G46" s="114">
        <v>4236</v>
      </c>
      <c r="H46" s="114">
        <v>4219</v>
      </c>
      <c r="I46" s="140">
        <v>4196</v>
      </c>
      <c r="J46" s="115">
        <v>67</v>
      </c>
      <c r="K46" s="116">
        <v>1.5967588179218304</v>
      </c>
    </row>
    <row r="47" spans="1:11" ht="14.1" customHeight="1" x14ac:dyDescent="0.2">
      <c r="A47" s="306">
        <v>61</v>
      </c>
      <c r="B47" s="307" t="s">
        <v>269</v>
      </c>
      <c r="C47" s="308"/>
      <c r="D47" s="113">
        <v>2.5658043192587972</v>
      </c>
      <c r="E47" s="115">
        <v>5799</v>
      </c>
      <c r="F47" s="114">
        <v>5799</v>
      </c>
      <c r="G47" s="114">
        <v>5818</v>
      </c>
      <c r="H47" s="114">
        <v>5692</v>
      </c>
      <c r="I47" s="140">
        <v>5659</v>
      </c>
      <c r="J47" s="115">
        <v>140</v>
      </c>
      <c r="K47" s="116">
        <v>2.4739353242622371</v>
      </c>
    </row>
    <row r="48" spans="1:11" ht="14.1" customHeight="1" x14ac:dyDescent="0.2">
      <c r="A48" s="306">
        <v>62</v>
      </c>
      <c r="B48" s="307" t="s">
        <v>270</v>
      </c>
      <c r="C48" s="308"/>
      <c r="D48" s="113">
        <v>5.828034918654402</v>
      </c>
      <c r="E48" s="115">
        <v>13172</v>
      </c>
      <c r="F48" s="114">
        <v>13299</v>
      </c>
      <c r="G48" s="114">
        <v>13366</v>
      </c>
      <c r="H48" s="114">
        <v>13079</v>
      </c>
      <c r="I48" s="140">
        <v>13091</v>
      </c>
      <c r="J48" s="115">
        <v>81</v>
      </c>
      <c r="K48" s="116">
        <v>0.61874570315483923</v>
      </c>
    </row>
    <row r="49" spans="1:11" ht="14.1" customHeight="1" x14ac:dyDescent="0.2">
      <c r="A49" s="306">
        <v>63</v>
      </c>
      <c r="B49" s="307" t="s">
        <v>271</v>
      </c>
      <c r="C49" s="308"/>
      <c r="D49" s="113">
        <v>1.6618660153709333</v>
      </c>
      <c r="E49" s="115">
        <v>3756</v>
      </c>
      <c r="F49" s="114">
        <v>3812</v>
      </c>
      <c r="G49" s="114">
        <v>3882</v>
      </c>
      <c r="H49" s="114">
        <v>3900</v>
      </c>
      <c r="I49" s="140">
        <v>3804</v>
      </c>
      <c r="J49" s="115">
        <v>-48</v>
      </c>
      <c r="K49" s="116">
        <v>-1.2618296529968454</v>
      </c>
    </row>
    <row r="50" spans="1:11" ht="14.1" customHeight="1" x14ac:dyDescent="0.2">
      <c r="A50" s="306" t="s">
        <v>272</v>
      </c>
      <c r="B50" s="307" t="s">
        <v>273</v>
      </c>
      <c r="C50" s="308"/>
      <c r="D50" s="113">
        <v>0.34423103300281843</v>
      </c>
      <c r="E50" s="115">
        <v>778</v>
      </c>
      <c r="F50" s="114">
        <v>796</v>
      </c>
      <c r="G50" s="114">
        <v>809</v>
      </c>
      <c r="H50" s="114">
        <v>788</v>
      </c>
      <c r="I50" s="140">
        <v>787</v>
      </c>
      <c r="J50" s="115">
        <v>-9</v>
      </c>
      <c r="K50" s="116">
        <v>-1.1435832274459974</v>
      </c>
    </row>
    <row r="51" spans="1:11" ht="14.1" customHeight="1" x14ac:dyDescent="0.2">
      <c r="A51" s="306" t="s">
        <v>274</v>
      </c>
      <c r="B51" s="307" t="s">
        <v>275</v>
      </c>
      <c r="C51" s="308"/>
      <c r="D51" s="113">
        <v>1.1565808743822203</v>
      </c>
      <c r="E51" s="115">
        <v>2614</v>
      </c>
      <c r="F51" s="114">
        <v>2647</v>
      </c>
      <c r="G51" s="114">
        <v>2690</v>
      </c>
      <c r="H51" s="114">
        <v>2755</v>
      </c>
      <c r="I51" s="140">
        <v>2650</v>
      </c>
      <c r="J51" s="115">
        <v>-36</v>
      </c>
      <c r="K51" s="116">
        <v>-1.3584905660377358</v>
      </c>
    </row>
    <row r="52" spans="1:11" ht="14.1" customHeight="1" x14ac:dyDescent="0.2">
      <c r="A52" s="306">
        <v>71</v>
      </c>
      <c r="B52" s="307" t="s">
        <v>276</v>
      </c>
      <c r="C52" s="308"/>
      <c r="D52" s="113">
        <v>14.684241032516116</v>
      </c>
      <c r="E52" s="115">
        <v>33188</v>
      </c>
      <c r="F52" s="114">
        <v>33421</v>
      </c>
      <c r="G52" s="114">
        <v>33716</v>
      </c>
      <c r="H52" s="114">
        <v>33055</v>
      </c>
      <c r="I52" s="140">
        <v>33030</v>
      </c>
      <c r="J52" s="115">
        <v>158</v>
      </c>
      <c r="K52" s="116">
        <v>0.47835301241295791</v>
      </c>
    </row>
    <row r="53" spans="1:11" ht="14.1" customHeight="1" x14ac:dyDescent="0.2">
      <c r="A53" s="306" t="s">
        <v>277</v>
      </c>
      <c r="B53" s="307" t="s">
        <v>278</v>
      </c>
      <c r="C53" s="308"/>
      <c r="D53" s="113">
        <v>7.1797390392503022</v>
      </c>
      <c r="E53" s="115">
        <v>16227</v>
      </c>
      <c r="F53" s="114">
        <v>16377</v>
      </c>
      <c r="G53" s="114">
        <v>16544</v>
      </c>
      <c r="H53" s="114">
        <v>16011</v>
      </c>
      <c r="I53" s="140">
        <v>16054</v>
      </c>
      <c r="J53" s="115">
        <v>173</v>
      </c>
      <c r="K53" s="116">
        <v>1.0776130559362154</v>
      </c>
    </row>
    <row r="54" spans="1:11" ht="14.1" customHeight="1" x14ac:dyDescent="0.2">
      <c r="A54" s="306" t="s">
        <v>279</v>
      </c>
      <c r="B54" s="307" t="s">
        <v>280</v>
      </c>
      <c r="C54" s="308"/>
      <c r="D54" s="113">
        <v>5.6258323709907927</v>
      </c>
      <c r="E54" s="115">
        <v>12715</v>
      </c>
      <c r="F54" s="114">
        <v>12755</v>
      </c>
      <c r="G54" s="114">
        <v>12854</v>
      </c>
      <c r="H54" s="114">
        <v>12731</v>
      </c>
      <c r="I54" s="140">
        <v>12714</v>
      </c>
      <c r="J54" s="115">
        <v>1</v>
      </c>
      <c r="K54" s="116">
        <v>7.8653452886581713E-3</v>
      </c>
    </row>
    <row r="55" spans="1:11" ht="14.1" customHeight="1" x14ac:dyDescent="0.2">
      <c r="A55" s="306">
        <v>72</v>
      </c>
      <c r="B55" s="307" t="s">
        <v>281</v>
      </c>
      <c r="C55" s="308"/>
      <c r="D55" s="113">
        <v>3.0728592856099923</v>
      </c>
      <c r="E55" s="115">
        <v>6945</v>
      </c>
      <c r="F55" s="114">
        <v>6977</v>
      </c>
      <c r="G55" s="114">
        <v>7012</v>
      </c>
      <c r="H55" s="114">
        <v>6914</v>
      </c>
      <c r="I55" s="140">
        <v>6932</v>
      </c>
      <c r="J55" s="115">
        <v>13</v>
      </c>
      <c r="K55" s="116">
        <v>0.18753606462781305</v>
      </c>
    </row>
    <row r="56" spans="1:11" ht="14.1" customHeight="1" x14ac:dyDescent="0.2">
      <c r="A56" s="306" t="s">
        <v>282</v>
      </c>
      <c r="B56" s="307" t="s">
        <v>283</v>
      </c>
      <c r="C56" s="308"/>
      <c r="D56" s="113">
        <v>1.437098194335674</v>
      </c>
      <c r="E56" s="115">
        <v>3248</v>
      </c>
      <c r="F56" s="114">
        <v>3284</v>
      </c>
      <c r="G56" s="114">
        <v>3304</v>
      </c>
      <c r="H56" s="114">
        <v>3214</v>
      </c>
      <c r="I56" s="140">
        <v>3245</v>
      </c>
      <c r="J56" s="115">
        <v>3</v>
      </c>
      <c r="K56" s="116">
        <v>9.2449922958397532E-2</v>
      </c>
    </row>
    <row r="57" spans="1:11" ht="14.1" customHeight="1" x14ac:dyDescent="0.2">
      <c r="A57" s="306" t="s">
        <v>284</v>
      </c>
      <c r="B57" s="307" t="s">
        <v>285</v>
      </c>
      <c r="C57" s="308"/>
      <c r="D57" s="113">
        <v>1.1194145417700909</v>
      </c>
      <c r="E57" s="115">
        <v>2530</v>
      </c>
      <c r="F57" s="114">
        <v>2525</v>
      </c>
      <c r="G57" s="114">
        <v>2527</v>
      </c>
      <c r="H57" s="114">
        <v>2560</v>
      </c>
      <c r="I57" s="140">
        <v>2541</v>
      </c>
      <c r="J57" s="115">
        <v>-11</v>
      </c>
      <c r="K57" s="116">
        <v>-0.4329004329004329</v>
      </c>
    </row>
    <row r="58" spans="1:11" ht="14.1" customHeight="1" x14ac:dyDescent="0.2">
      <c r="A58" s="306">
        <v>73</v>
      </c>
      <c r="B58" s="307" t="s">
        <v>286</v>
      </c>
      <c r="C58" s="308"/>
      <c r="D58" s="113">
        <v>2.3100645543800966</v>
      </c>
      <c r="E58" s="115">
        <v>5221</v>
      </c>
      <c r="F58" s="114">
        <v>5191</v>
      </c>
      <c r="G58" s="114">
        <v>5176</v>
      </c>
      <c r="H58" s="114">
        <v>5090</v>
      </c>
      <c r="I58" s="140">
        <v>5086</v>
      </c>
      <c r="J58" s="115">
        <v>135</v>
      </c>
      <c r="K58" s="116">
        <v>2.6543452615021628</v>
      </c>
    </row>
    <row r="59" spans="1:11" ht="14.1" customHeight="1" x14ac:dyDescent="0.2">
      <c r="A59" s="306" t="s">
        <v>287</v>
      </c>
      <c r="B59" s="307" t="s">
        <v>288</v>
      </c>
      <c r="C59" s="308"/>
      <c r="D59" s="113">
        <v>1.9176057802496338</v>
      </c>
      <c r="E59" s="115">
        <v>4334</v>
      </c>
      <c r="F59" s="114">
        <v>4305</v>
      </c>
      <c r="G59" s="114">
        <v>4274</v>
      </c>
      <c r="H59" s="114">
        <v>4205</v>
      </c>
      <c r="I59" s="140">
        <v>4193</v>
      </c>
      <c r="J59" s="115">
        <v>141</v>
      </c>
      <c r="K59" s="116">
        <v>3.3627474362031959</v>
      </c>
    </row>
    <row r="60" spans="1:11" ht="14.1" customHeight="1" x14ac:dyDescent="0.2">
      <c r="A60" s="306">
        <v>81</v>
      </c>
      <c r="B60" s="307" t="s">
        <v>289</v>
      </c>
      <c r="C60" s="308"/>
      <c r="D60" s="113">
        <v>5.7103415320493252</v>
      </c>
      <c r="E60" s="115">
        <v>12906</v>
      </c>
      <c r="F60" s="114">
        <v>12966</v>
      </c>
      <c r="G60" s="114">
        <v>12888</v>
      </c>
      <c r="H60" s="114">
        <v>12631</v>
      </c>
      <c r="I60" s="140">
        <v>12747</v>
      </c>
      <c r="J60" s="115">
        <v>159</v>
      </c>
      <c r="K60" s="116">
        <v>1.2473523181925159</v>
      </c>
    </row>
    <row r="61" spans="1:11" ht="14.1" customHeight="1" x14ac:dyDescent="0.2">
      <c r="A61" s="306" t="s">
        <v>290</v>
      </c>
      <c r="B61" s="307" t="s">
        <v>291</v>
      </c>
      <c r="C61" s="308"/>
      <c r="D61" s="113">
        <v>1.7587639539668423</v>
      </c>
      <c r="E61" s="115">
        <v>3975</v>
      </c>
      <c r="F61" s="114">
        <v>4004</v>
      </c>
      <c r="G61" s="114">
        <v>4037</v>
      </c>
      <c r="H61" s="114">
        <v>3874</v>
      </c>
      <c r="I61" s="140">
        <v>3930</v>
      </c>
      <c r="J61" s="115">
        <v>45</v>
      </c>
      <c r="K61" s="116">
        <v>1.1450381679389312</v>
      </c>
    </row>
    <row r="62" spans="1:11" ht="14.1" customHeight="1" x14ac:dyDescent="0.2">
      <c r="A62" s="306" t="s">
        <v>292</v>
      </c>
      <c r="B62" s="307" t="s">
        <v>293</v>
      </c>
      <c r="C62" s="308"/>
      <c r="D62" s="113">
        <v>2.1472406210317199</v>
      </c>
      <c r="E62" s="115">
        <v>4853</v>
      </c>
      <c r="F62" s="114">
        <v>4876</v>
      </c>
      <c r="G62" s="114">
        <v>4776</v>
      </c>
      <c r="H62" s="114">
        <v>4734</v>
      </c>
      <c r="I62" s="140">
        <v>4776</v>
      </c>
      <c r="J62" s="115">
        <v>77</v>
      </c>
      <c r="K62" s="116">
        <v>1.6122278056951425</v>
      </c>
    </row>
    <row r="63" spans="1:11" ht="14.1" customHeight="1" x14ac:dyDescent="0.2">
      <c r="A63" s="306"/>
      <c r="B63" s="307" t="s">
        <v>294</v>
      </c>
      <c r="C63" s="308"/>
      <c r="D63" s="113">
        <v>1.8211502979943455</v>
      </c>
      <c r="E63" s="115">
        <v>4116</v>
      </c>
      <c r="F63" s="114">
        <v>4140</v>
      </c>
      <c r="G63" s="114">
        <v>4046</v>
      </c>
      <c r="H63" s="114">
        <v>4040</v>
      </c>
      <c r="I63" s="140">
        <v>4074</v>
      </c>
      <c r="J63" s="115">
        <v>42</v>
      </c>
      <c r="K63" s="116">
        <v>1.0309278350515463</v>
      </c>
    </row>
    <row r="64" spans="1:11" ht="14.1" customHeight="1" x14ac:dyDescent="0.2">
      <c r="A64" s="306" t="s">
        <v>295</v>
      </c>
      <c r="B64" s="307" t="s">
        <v>296</v>
      </c>
      <c r="C64" s="308"/>
      <c r="D64" s="113">
        <v>0.53714199751339542</v>
      </c>
      <c r="E64" s="115">
        <v>1214</v>
      </c>
      <c r="F64" s="114">
        <v>1215</v>
      </c>
      <c r="G64" s="114">
        <v>1218</v>
      </c>
      <c r="H64" s="114">
        <v>1237</v>
      </c>
      <c r="I64" s="140">
        <v>1232</v>
      </c>
      <c r="J64" s="115">
        <v>-18</v>
      </c>
      <c r="K64" s="116">
        <v>-1.4610389610389611</v>
      </c>
    </row>
    <row r="65" spans="1:11" ht="14.1" customHeight="1" x14ac:dyDescent="0.2">
      <c r="A65" s="306" t="s">
        <v>297</v>
      </c>
      <c r="B65" s="307" t="s">
        <v>298</v>
      </c>
      <c r="C65" s="308"/>
      <c r="D65" s="113">
        <v>0.55395533845697775</v>
      </c>
      <c r="E65" s="115">
        <v>1252</v>
      </c>
      <c r="F65" s="114">
        <v>1269</v>
      </c>
      <c r="G65" s="114">
        <v>1252</v>
      </c>
      <c r="H65" s="114">
        <v>1226</v>
      </c>
      <c r="I65" s="140">
        <v>1222</v>
      </c>
      <c r="J65" s="115">
        <v>30</v>
      </c>
      <c r="K65" s="116">
        <v>2.4549918166939442</v>
      </c>
    </row>
    <row r="66" spans="1:11" ht="14.1" customHeight="1" x14ac:dyDescent="0.2">
      <c r="A66" s="306">
        <v>82</v>
      </c>
      <c r="B66" s="307" t="s">
        <v>299</v>
      </c>
      <c r="C66" s="308"/>
      <c r="D66" s="113">
        <v>1.8866338364061925</v>
      </c>
      <c r="E66" s="115">
        <v>4264</v>
      </c>
      <c r="F66" s="114">
        <v>4380</v>
      </c>
      <c r="G66" s="114">
        <v>4400</v>
      </c>
      <c r="H66" s="114">
        <v>4252</v>
      </c>
      <c r="I66" s="140">
        <v>4250</v>
      </c>
      <c r="J66" s="115">
        <v>14</v>
      </c>
      <c r="K66" s="116">
        <v>0.32941176470588235</v>
      </c>
    </row>
    <row r="67" spans="1:11" ht="14.1" customHeight="1" x14ac:dyDescent="0.2">
      <c r="A67" s="306" t="s">
        <v>300</v>
      </c>
      <c r="B67" s="307" t="s">
        <v>301</v>
      </c>
      <c r="C67" s="308"/>
      <c r="D67" s="113">
        <v>1.0937520740140967</v>
      </c>
      <c r="E67" s="115">
        <v>2472</v>
      </c>
      <c r="F67" s="114">
        <v>2575</v>
      </c>
      <c r="G67" s="114">
        <v>2595</v>
      </c>
      <c r="H67" s="114">
        <v>2542</v>
      </c>
      <c r="I67" s="140">
        <v>2531</v>
      </c>
      <c r="J67" s="115">
        <v>-59</v>
      </c>
      <c r="K67" s="116">
        <v>-2.3310944290794153</v>
      </c>
    </row>
    <row r="68" spans="1:11" ht="14.1" customHeight="1" x14ac:dyDescent="0.2">
      <c r="A68" s="306" t="s">
        <v>302</v>
      </c>
      <c r="B68" s="307" t="s">
        <v>303</v>
      </c>
      <c r="C68" s="308"/>
      <c r="D68" s="113">
        <v>0.42210334895204216</v>
      </c>
      <c r="E68" s="115">
        <v>954</v>
      </c>
      <c r="F68" s="114">
        <v>976</v>
      </c>
      <c r="G68" s="114">
        <v>973</v>
      </c>
      <c r="H68" s="114">
        <v>924</v>
      </c>
      <c r="I68" s="140">
        <v>934</v>
      </c>
      <c r="J68" s="115">
        <v>20</v>
      </c>
      <c r="K68" s="116">
        <v>2.1413276231263385</v>
      </c>
    </row>
    <row r="69" spans="1:11" ht="14.1" customHeight="1" x14ac:dyDescent="0.2">
      <c r="A69" s="306">
        <v>83</v>
      </c>
      <c r="B69" s="307" t="s">
        <v>304</v>
      </c>
      <c r="C69" s="308"/>
      <c r="D69" s="113">
        <v>4.0427235842503242</v>
      </c>
      <c r="E69" s="115">
        <v>9137</v>
      </c>
      <c r="F69" s="114">
        <v>9074</v>
      </c>
      <c r="G69" s="114">
        <v>8945</v>
      </c>
      <c r="H69" s="114">
        <v>8639</v>
      </c>
      <c r="I69" s="140">
        <v>8644</v>
      </c>
      <c r="J69" s="115">
        <v>493</v>
      </c>
      <c r="K69" s="116">
        <v>5.7033780657103197</v>
      </c>
    </row>
    <row r="70" spans="1:11" ht="14.1" customHeight="1" x14ac:dyDescent="0.2">
      <c r="A70" s="306" t="s">
        <v>305</v>
      </c>
      <c r="B70" s="307" t="s">
        <v>306</v>
      </c>
      <c r="C70" s="308"/>
      <c r="D70" s="113">
        <v>3.4392131356438402</v>
      </c>
      <c r="E70" s="115">
        <v>7773</v>
      </c>
      <c r="F70" s="114">
        <v>7739</v>
      </c>
      <c r="G70" s="114">
        <v>7615</v>
      </c>
      <c r="H70" s="114">
        <v>7333</v>
      </c>
      <c r="I70" s="140">
        <v>7324</v>
      </c>
      <c r="J70" s="115">
        <v>449</v>
      </c>
      <c r="K70" s="116">
        <v>6.1305297651556527</v>
      </c>
    </row>
    <row r="71" spans="1:11" ht="14.1" customHeight="1" x14ac:dyDescent="0.2">
      <c r="A71" s="306"/>
      <c r="B71" s="307" t="s">
        <v>307</v>
      </c>
      <c r="C71" s="308"/>
      <c r="D71" s="113">
        <v>2.2043174889717756</v>
      </c>
      <c r="E71" s="115">
        <v>4982</v>
      </c>
      <c r="F71" s="114">
        <v>4958</v>
      </c>
      <c r="G71" s="114">
        <v>4894</v>
      </c>
      <c r="H71" s="114">
        <v>4702</v>
      </c>
      <c r="I71" s="140">
        <v>4716</v>
      </c>
      <c r="J71" s="115">
        <v>266</v>
      </c>
      <c r="K71" s="116">
        <v>5.6403731976251059</v>
      </c>
    </row>
    <row r="72" spans="1:11" ht="14.1" customHeight="1" x14ac:dyDescent="0.2">
      <c r="A72" s="306">
        <v>84</v>
      </c>
      <c r="B72" s="307" t="s">
        <v>308</v>
      </c>
      <c r="C72" s="308"/>
      <c r="D72" s="113">
        <v>1.2778139117122618</v>
      </c>
      <c r="E72" s="115">
        <v>2888</v>
      </c>
      <c r="F72" s="114">
        <v>2853</v>
      </c>
      <c r="G72" s="114">
        <v>2817</v>
      </c>
      <c r="H72" s="114">
        <v>2917</v>
      </c>
      <c r="I72" s="140">
        <v>2891</v>
      </c>
      <c r="J72" s="115">
        <v>-3</v>
      </c>
      <c r="K72" s="116">
        <v>-0.10377032168799723</v>
      </c>
    </row>
    <row r="73" spans="1:11" ht="14.1" customHeight="1" x14ac:dyDescent="0.2">
      <c r="A73" s="306" t="s">
        <v>309</v>
      </c>
      <c r="B73" s="307" t="s">
        <v>310</v>
      </c>
      <c r="C73" s="308"/>
      <c r="D73" s="113">
        <v>0.3628141993088832</v>
      </c>
      <c r="E73" s="115">
        <v>820</v>
      </c>
      <c r="F73" s="114">
        <v>802</v>
      </c>
      <c r="G73" s="114">
        <v>789</v>
      </c>
      <c r="H73" s="114">
        <v>870</v>
      </c>
      <c r="I73" s="140">
        <v>863</v>
      </c>
      <c r="J73" s="115">
        <v>-43</v>
      </c>
      <c r="K73" s="116">
        <v>-4.9826187717265356</v>
      </c>
    </row>
    <row r="74" spans="1:11" ht="14.1" customHeight="1" x14ac:dyDescent="0.2">
      <c r="A74" s="306" t="s">
        <v>311</v>
      </c>
      <c r="B74" s="307" t="s">
        <v>312</v>
      </c>
      <c r="C74" s="308"/>
      <c r="D74" s="113">
        <v>0.2349443168695329</v>
      </c>
      <c r="E74" s="115">
        <v>531</v>
      </c>
      <c r="F74" s="114">
        <v>533</v>
      </c>
      <c r="G74" s="114">
        <v>521</v>
      </c>
      <c r="H74" s="114">
        <v>526</v>
      </c>
      <c r="I74" s="140">
        <v>520</v>
      </c>
      <c r="J74" s="115">
        <v>11</v>
      </c>
      <c r="K74" s="116">
        <v>2.1153846153846154</v>
      </c>
    </row>
    <row r="75" spans="1:11" ht="14.1" customHeight="1" x14ac:dyDescent="0.2">
      <c r="A75" s="306" t="s">
        <v>313</v>
      </c>
      <c r="B75" s="307" t="s">
        <v>314</v>
      </c>
      <c r="C75" s="308"/>
      <c r="D75" s="113">
        <v>0.23759905491325645</v>
      </c>
      <c r="E75" s="115">
        <v>537</v>
      </c>
      <c r="F75" s="114">
        <v>523</v>
      </c>
      <c r="G75" s="114">
        <v>505</v>
      </c>
      <c r="H75" s="114">
        <v>507</v>
      </c>
      <c r="I75" s="140">
        <v>499</v>
      </c>
      <c r="J75" s="115">
        <v>38</v>
      </c>
      <c r="K75" s="116">
        <v>7.6152304609218433</v>
      </c>
    </row>
    <row r="76" spans="1:11" ht="14.1" customHeight="1" x14ac:dyDescent="0.2">
      <c r="A76" s="306">
        <v>91</v>
      </c>
      <c r="B76" s="307" t="s">
        <v>315</v>
      </c>
      <c r="C76" s="308"/>
      <c r="D76" s="113">
        <v>0.19423833353243869</v>
      </c>
      <c r="E76" s="115">
        <v>439</v>
      </c>
      <c r="F76" s="114">
        <v>430</v>
      </c>
      <c r="G76" s="114">
        <v>429</v>
      </c>
      <c r="H76" s="114">
        <v>438</v>
      </c>
      <c r="I76" s="140">
        <v>425</v>
      </c>
      <c r="J76" s="115">
        <v>14</v>
      </c>
      <c r="K76" s="116">
        <v>3.2941176470588234</v>
      </c>
    </row>
    <row r="77" spans="1:11" ht="14.1" customHeight="1" x14ac:dyDescent="0.2">
      <c r="A77" s="306">
        <v>92</v>
      </c>
      <c r="B77" s="307" t="s">
        <v>316</v>
      </c>
      <c r="C77" s="308"/>
      <c r="D77" s="113">
        <v>0.95526323939985225</v>
      </c>
      <c r="E77" s="115">
        <v>2159</v>
      </c>
      <c r="F77" s="114">
        <v>2187</v>
      </c>
      <c r="G77" s="114">
        <v>2174</v>
      </c>
      <c r="H77" s="114">
        <v>2177</v>
      </c>
      <c r="I77" s="140">
        <v>2174</v>
      </c>
      <c r="J77" s="115">
        <v>-15</v>
      </c>
      <c r="K77" s="116">
        <v>-0.68997240110395586</v>
      </c>
    </row>
    <row r="78" spans="1:11" ht="14.1" customHeight="1" x14ac:dyDescent="0.2">
      <c r="A78" s="306">
        <v>93</v>
      </c>
      <c r="B78" s="307" t="s">
        <v>317</v>
      </c>
      <c r="C78" s="308"/>
      <c r="D78" s="113">
        <v>0.25795204658180354</v>
      </c>
      <c r="E78" s="115">
        <v>583</v>
      </c>
      <c r="F78" s="114">
        <v>599</v>
      </c>
      <c r="G78" s="114">
        <v>614</v>
      </c>
      <c r="H78" s="114">
        <v>610</v>
      </c>
      <c r="I78" s="140">
        <v>613</v>
      </c>
      <c r="J78" s="115">
        <v>-30</v>
      </c>
      <c r="K78" s="116">
        <v>-4.8939641109298533</v>
      </c>
    </row>
    <row r="79" spans="1:11" ht="14.1" customHeight="1" x14ac:dyDescent="0.2">
      <c r="A79" s="306">
        <v>94</v>
      </c>
      <c r="B79" s="307" t="s">
        <v>318</v>
      </c>
      <c r="C79" s="308"/>
      <c r="D79" s="113">
        <v>0.17830990527009746</v>
      </c>
      <c r="E79" s="115">
        <v>403</v>
      </c>
      <c r="F79" s="114">
        <v>395</v>
      </c>
      <c r="G79" s="114">
        <v>382</v>
      </c>
      <c r="H79" s="114">
        <v>382</v>
      </c>
      <c r="I79" s="140">
        <v>385</v>
      </c>
      <c r="J79" s="115">
        <v>18</v>
      </c>
      <c r="K79" s="116">
        <v>4.6753246753246751</v>
      </c>
    </row>
    <row r="80" spans="1:11" ht="14.1" customHeight="1" x14ac:dyDescent="0.2">
      <c r="A80" s="306" t="s">
        <v>319</v>
      </c>
      <c r="B80" s="307" t="s">
        <v>320</v>
      </c>
      <c r="C80" s="308"/>
      <c r="D80" s="113">
        <v>3.0971943843441248E-3</v>
      </c>
      <c r="E80" s="115">
        <v>7</v>
      </c>
      <c r="F80" s="114">
        <v>3</v>
      </c>
      <c r="G80" s="114">
        <v>3</v>
      </c>
      <c r="H80" s="114" t="s">
        <v>514</v>
      </c>
      <c r="I80" s="140">
        <v>3</v>
      </c>
      <c r="J80" s="115">
        <v>4</v>
      </c>
      <c r="K80" s="116">
        <v>133.33333333333334</v>
      </c>
    </row>
    <row r="81" spans="1:11" ht="14.1" customHeight="1" x14ac:dyDescent="0.2">
      <c r="A81" s="310" t="s">
        <v>321</v>
      </c>
      <c r="B81" s="311" t="s">
        <v>224</v>
      </c>
      <c r="C81" s="312"/>
      <c r="D81" s="125">
        <v>0.51723146218546889</v>
      </c>
      <c r="E81" s="143">
        <v>1169</v>
      </c>
      <c r="F81" s="144">
        <v>1182</v>
      </c>
      <c r="G81" s="144">
        <v>1195</v>
      </c>
      <c r="H81" s="144">
        <v>1160</v>
      </c>
      <c r="I81" s="145">
        <v>1173</v>
      </c>
      <c r="J81" s="143">
        <v>-4</v>
      </c>
      <c r="K81" s="146">
        <v>-0.34100596760443308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44926</v>
      </c>
      <c r="E12" s="114">
        <v>46052</v>
      </c>
      <c r="F12" s="114">
        <v>45968</v>
      </c>
      <c r="G12" s="114">
        <v>46570</v>
      </c>
      <c r="H12" s="140">
        <v>45908</v>
      </c>
      <c r="I12" s="115">
        <v>-982</v>
      </c>
      <c r="J12" s="116">
        <v>-2.1390607301559643</v>
      </c>
      <c r="K12"/>
      <c r="L12"/>
      <c r="M12"/>
      <c r="N12"/>
      <c r="O12"/>
      <c r="P12"/>
    </row>
    <row r="13" spans="1:16" s="110" customFormat="1" ht="14.45" customHeight="1" x14ac:dyDescent="0.2">
      <c r="A13" s="120" t="s">
        <v>105</v>
      </c>
      <c r="B13" s="119" t="s">
        <v>106</v>
      </c>
      <c r="C13" s="113">
        <v>38.979655433379335</v>
      </c>
      <c r="D13" s="115">
        <v>17512</v>
      </c>
      <c r="E13" s="114">
        <v>17734</v>
      </c>
      <c r="F13" s="114">
        <v>17661</v>
      </c>
      <c r="G13" s="114">
        <v>17769</v>
      </c>
      <c r="H13" s="140">
        <v>17351</v>
      </c>
      <c r="I13" s="115">
        <v>161</v>
      </c>
      <c r="J13" s="116">
        <v>0.92790040919831707</v>
      </c>
      <c r="K13"/>
      <c r="L13"/>
      <c r="M13"/>
      <c r="N13"/>
      <c r="O13"/>
      <c r="P13"/>
    </row>
    <row r="14" spans="1:16" s="110" customFormat="1" ht="14.45" customHeight="1" x14ac:dyDescent="0.2">
      <c r="A14" s="120"/>
      <c r="B14" s="119" t="s">
        <v>107</v>
      </c>
      <c r="C14" s="113">
        <v>61.020344566620665</v>
      </c>
      <c r="D14" s="115">
        <v>27414</v>
      </c>
      <c r="E14" s="114">
        <v>28318</v>
      </c>
      <c r="F14" s="114">
        <v>28307</v>
      </c>
      <c r="G14" s="114">
        <v>28801</v>
      </c>
      <c r="H14" s="140">
        <v>28557</v>
      </c>
      <c r="I14" s="115">
        <v>-1143</v>
      </c>
      <c r="J14" s="116">
        <v>-4.002521273242988</v>
      </c>
      <c r="K14"/>
      <c r="L14"/>
      <c r="M14"/>
      <c r="N14"/>
      <c r="O14"/>
      <c r="P14"/>
    </row>
    <row r="15" spans="1:16" s="110" customFormat="1" ht="14.45" customHeight="1" x14ac:dyDescent="0.2">
      <c r="A15" s="118" t="s">
        <v>105</v>
      </c>
      <c r="B15" s="121" t="s">
        <v>108</v>
      </c>
      <c r="C15" s="113">
        <v>13.508881271424119</v>
      </c>
      <c r="D15" s="115">
        <v>6069</v>
      </c>
      <c r="E15" s="114">
        <v>6462</v>
      </c>
      <c r="F15" s="114">
        <v>6441</v>
      </c>
      <c r="G15" s="114">
        <v>6810</v>
      </c>
      <c r="H15" s="140">
        <v>6567</v>
      </c>
      <c r="I15" s="115">
        <v>-498</v>
      </c>
      <c r="J15" s="116">
        <v>-7.5833714024668799</v>
      </c>
      <c r="K15"/>
      <c r="L15"/>
      <c r="M15"/>
      <c r="N15"/>
      <c r="O15"/>
      <c r="P15"/>
    </row>
    <row r="16" spans="1:16" s="110" customFormat="1" ht="14.45" customHeight="1" x14ac:dyDescent="0.2">
      <c r="A16" s="118"/>
      <c r="B16" s="121" t="s">
        <v>109</v>
      </c>
      <c r="C16" s="113">
        <v>53.438988558963629</v>
      </c>
      <c r="D16" s="115">
        <v>24008</v>
      </c>
      <c r="E16" s="114">
        <v>24529</v>
      </c>
      <c r="F16" s="114">
        <v>24428</v>
      </c>
      <c r="G16" s="114">
        <v>24626</v>
      </c>
      <c r="H16" s="140">
        <v>24507</v>
      </c>
      <c r="I16" s="115">
        <v>-499</v>
      </c>
      <c r="J16" s="116">
        <v>-2.0361529358958665</v>
      </c>
      <c r="K16"/>
      <c r="L16"/>
      <c r="M16"/>
      <c r="N16"/>
      <c r="O16"/>
      <c r="P16"/>
    </row>
    <row r="17" spans="1:16" s="110" customFormat="1" ht="14.45" customHeight="1" x14ac:dyDescent="0.2">
      <c r="A17" s="118"/>
      <c r="B17" s="121" t="s">
        <v>110</v>
      </c>
      <c r="C17" s="113">
        <v>18.06748875929306</v>
      </c>
      <c r="D17" s="115">
        <v>8117</v>
      </c>
      <c r="E17" s="114">
        <v>8257</v>
      </c>
      <c r="F17" s="114">
        <v>8327</v>
      </c>
      <c r="G17" s="114">
        <v>8419</v>
      </c>
      <c r="H17" s="140">
        <v>8253</v>
      </c>
      <c r="I17" s="115">
        <v>-136</v>
      </c>
      <c r="J17" s="116">
        <v>-1.6478856173512662</v>
      </c>
      <c r="K17"/>
      <c r="L17"/>
      <c r="M17"/>
      <c r="N17"/>
      <c r="O17"/>
      <c r="P17"/>
    </row>
    <row r="18" spans="1:16" s="110" customFormat="1" ht="14.45" customHeight="1" x14ac:dyDescent="0.2">
      <c r="A18" s="120"/>
      <c r="B18" s="121" t="s">
        <v>111</v>
      </c>
      <c r="C18" s="113">
        <v>14.984641410319192</v>
      </c>
      <c r="D18" s="115">
        <v>6732</v>
      </c>
      <c r="E18" s="114">
        <v>6804</v>
      </c>
      <c r="F18" s="114">
        <v>6772</v>
      </c>
      <c r="G18" s="114">
        <v>6715</v>
      </c>
      <c r="H18" s="140">
        <v>6581</v>
      </c>
      <c r="I18" s="115">
        <v>151</v>
      </c>
      <c r="J18" s="116">
        <v>2.2944841209542624</v>
      </c>
      <c r="K18"/>
      <c r="L18"/>
      <c r="M18"/>
      <c r="N18"/>
      <c r="O18"/>
      <c r="P18"/>
    </row>
    <row r="19" spans="1:16" s="110" customFormat="1" ht="14.45" customHeight="1" x14ac:dyDescent="0.2">
      <c r="A19" s="120"/>
      <c r="B19" s="121" t="s">
        <v>112</v>
      </c>
      <c r="C19" s="113">
        <v>1.4067577794595558</v>
      </c>
      <c r="D19" s="115">
        <v>632</v>
      </c>
      <c r="E19" s="114">
        <v>603</v>
      </c>
      <c r="F19" s="114">
        <v>638</v>
      </c>
      <c r="G19" s="114">
        <v>568</v>
      </c>
      <c r="H19" s="140">
        <v>562</v>
      </c>
      <c r="I19" s="115">
        <v>70</v>
      </c>
      <c r="J19" s="116">
        <v>12.455516014234876</v>
      </c>
      <c r="K19"/>
      <c r="L19"/>
      <c r="M19"/>
      <c r="N19"/>
      <c r="O19"/>
      <c r="P19"/>
    </row>
    <row r="20" spans="1:16" s="110" customFormat="1" ht="14.45" customHeight="1" x14ac:dyDescent="0.2">
      <c r="A20" s="120" t="s">
        <v>113</v>
      </c>
      <c r="B20" s="119" t="s">
        <v>116</v>
      </c>
      <c r="C20" s="113">
        <v>85.663090415349686</v>
      </c>
      <c r="D20" s="115">
        <v>38485</v>
      </c>
      <c r="E20" s="114">
        <v>39562</v>
      </c>
      <c r="F20" s="114">
        <v>39578</v>
      </c>
      <c r="G20" s="114">
        <v>40185</v>
      </c>
      <c r="H20" s="140">
        <v>39773</v>
      </c>
      <c r="I20" s="115">
        <v>-1288</v>
      </c>
      <c r="J20" s="116">
        <v>-3.2383777939808414</v>
      </c>
      <c r="K20"/>
      <c r="L20"/>
      <c r="M20"/>
      <c r="N20"/>
      <c r="O20"/>
      <c r="P20"/>
    </row>
    <row r="21" spans="1:16" s="110" customFormat="1" ht="14.45" customHeight="1" x14ac:dyDescent="0.2">
      <c r="A21" s="123"/>
      <c r="B21" s="124" t="s">
        <v>117</v>
      </c>
      <c r="C21" s="125">
        <v>14.236744869340693</v>
      </c>
      <c r="D21" s="143">
        <v>6396</v>
      </c>
      <c r="E21" s="144">
        <v>6451</v>
      </c>
      <c r="F21" s="144">
        <v>6354</v>
      </c>
      <c r="G21" s="144">
        <v>6348</v>
      </c>
      <c r="H21" s="145">
        <v>6098</v>
      </c>
      <c r="I21" s="143">
        <v>298</v>
      </c>
      <c r="J21" s="146">
        <v>4.8868481469334206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47249</v>
      </c>
      <c r="E56" s="114">
        <v>48620</v>
      </c>
      <c r="F56" s="114">
        <v>48363</v>
      </c>
      <c r="G56" s="114">
        <v>48822</v>
      </c>
      <c r="H56" s="140">
        <v>48230</v>
      </c>
      <c r="I56" s="115">
        <v>-981</v>
      </c>
      <c r="J56" s="116">
        <v>-2.0340037321169397</v>
      </c>
      <c r="K56"/>
      <c r="L56"/>
      <c r="M56"/>
      <c r="N56"/>
      <c r="O56"/>
      <c r="P56"/>
    </row>
    <row r="57" spans="1:16" s="110" customFormat="1" ht="14.45" customHeight="1" x14ac:dyDescent="0.2">
      <c r="A57" s="120" t="s">
        <v>105</v>
      </c>
      <c r="B57" s="119" t="s">
        <v>106</v>
      </c>
      <c r="C57" s="113">
        <v>38.443141653791614</v>
      </c>
      <c r="D57" s="115">
        <v>18164</v>
      </c>
      <c r="E57" s="114">
        <v>18537</v>
      </c>
      <c r="F57" s="114">
        <v>18398</v>
      </c>
      <c r="G57" s="114">
        <v>18451</v>
      </c>
      <c r="H57" s="140">
        <v>18083</v>
      </c>
      <c r="I57" s="115">
        <v>81</v>
      </c>
      <c r="J57" s="116">
        <v>0.44793452413869378</v>
      </c>
    </row>
    <row r="58" spans="1:16" s="110" customFormat="1" ht="14.45" customHeight="1" x14ac:dyDescent="0.2">
      <c r="A58" s="120"/>
      <c r="B58" s="119" t="s">
        <v>107</v>
      </c>
      <c r="C58" s="113">
        <v>61.556858346208386</v>
      </c>
      <c r="D58" s="115">
        <v>29085</v>
      </c>
      <c r="E58" s="114">
        <v>30083</v>
      </c>
      <c r="F58" s="114">
        <v>29965</v>
      </c>
      <c r="G58" s="114">
        <v>30371</v>
      </c>
      <c r="H58" s="140">
        <v>30147</v>
      </c>
      <c r="I58" s="115">
        <v>-1062</v>
      </c>
      <c r="J58" s="116">
        <v>-3.5227385809533285</v>
      </c>
    </row>
    <row r="59" spans="1:16" s="110" customFormat="1" ht="14.45" customHeight="1" x14ac:dyDescent="0.2">
      <c r="A59" s="118" t="s">
        <v>105</v>
      </c>
      <c r="B59" s="121" t="s">
        <v>108</v>
      </c>
      <c r="C59" s="113">
        <v>13.699760841499291</v>
      </c>
      <c r="D59" s="115">
        <v>6473</v>
      </c>
      <c r="E59" s="114">
        <v>6901</v>
      </c>
      <c r="F59" s="114">
        <v>6822</v>
      </c>
      <c r="G59" s="114">
        <v>7208</v>
      </c>
      <c r="H59" s="140">
        <v>6975</v>
      </c>
      <c r="I59" s="115">
        <v>-502</v>
      </c>
      <c r="J59" s="116">
        <v>-7.1971326164874556</v>
      </c>
    </row>
    <row r="60" spans="1:16" s="110" customFormat="1" ht="14.45" customHeight="1" x14ac:dyDescent="0.2">
      <c r="A60" s="118"/>
      <c r="B60" s="121" t="s">
        <v>109</v>
      </c>
      <c r="C60" s="113">
        <v>53.952464602425451</v>
      </c>
      <c r="D60" s="115">
        <v>25492</v>
      </c>
      <c r="E60" s="114">
        <v>26169</v>
      </c>
      <c r="F60" s="114">
        <v>26024</v>
      </c>
      <c r="G60" s="114">
        <v>26086</v>
      </c>
      <c r="H60" s="140">
        <v>25980</v>
      </c>
      <c r="I60" s="115">
        <v>-488</v>
      </c>
      <c r="J60" s="116">
        <v>-1.8783679753656659</v>
      </c>
    </row>
    <row r="61" spans="1:16" s="110" customFormat="1" ht="14.45" customHeight="1" x14ac:dyDescent="0.2">
      <c r="A61" s="118"/>
      <c r="B61" s="121" t="s">
        <v>110</v>
      </c>
      <c r="C61" s="113">
        <v>17.799318504095325</v>
      </c>
      <c r="D61" s="115">
        <v>8410</v>
      </c>
      <c r="E61" s="114">
        <v>8572</v>
      </c>
      <c r="F61" s="114">
        <v>8590</v>
      </c>
      <c r="G61" s="114">
        <v>8662</v>
      </c>
      <c r="H61" s="140">
        <v>8542</v>
      </c>
      <c r="I61" s="115">
        <v>-132</v>
      </c>
      <c r="J61" s="116">
        <v>-1.5453055490517442</v>
      </c>
    </row>
    <row r="62" spans="1:16" s="110" customFormat="1" ht="14.45" customHeight="1" x14ac:dyDescent="0.2">
      <c r="A62" s="120"/>
      <c r="B62" s="121" t="s">
        <v>111</v>
      </c>
      <c r="C62" s="113">
        <v>14.548456051979937</v>
      </c>
      <c r="D62" s="115">
        <v>6874</v>
      </c>
      <c r="E62" s="114">
        <v>6978</v>
      </c>
      <c r="F62" s="114">
        <v>6927</v>
      </c>
      <c r="G62" s="114">
        <v>6866</v>
      </c>
      <c r="H62" s="140">
        <v>6733</v>
      </c>
      <c r="I62" s="115">
        <v>141</v>
      </c>
      <c r="J62" s="116">
        <v>2.0941630773800681</v>
      </c>
    </row>
    <row r="63" spans="1:16" s="110" customFormat="1" ht="14.45" customHeight="1" x14ac:dyDescent="0.2">
      <c r="A63" s="120"/>
      <c r="B63" s="121" t="s">
        <v>112</v>
      </c>
      <c r="C63" s="113">
        <v>1.3651082562593917</v>
      </c>
      <c r="D63" s="115">
        <v>645</v>
      </c>
      <c r="E63" s="114">
        <v>628</v>
      </c>
      <c r="F63" s="114">
        <v>659</v>
      </c>
      <c r="G63" s="114">
        <v>582</v>
      </c>
      <c r="H63" s="140">
        <v>578</v>
      </c>
      <c r="I63" s="115">
        <v>67</v>
      </c>
      <c r="J63" s="116">
        <v>11.591695501730104</v>
      </c>
    </row>
    <row r="64" spans="1:16" s="110" customFormat="1" ht="14.45" customHeight="1" x14ac:dyDescent="0.2">
      <c r="A64" s="120" t="s">
        <v>113</v>
      </c>
      <c r="B64" s="119" t="s">
        <v>116</v>
      </c>
      <c r="C64" s="113">
        <v>84.918199326969884</v>
      </c>
      <c r="D64" s="115">
        <v>40123</v>
      </c>
      <c r="E64" s="114">
        <v>41381</v>
      </c>
      <c r="F64" s="114">
        <v>41242</v>
      </c>
      <c r="G64" s="114">
        <v>41777</v>
      </c>
      <c r="H64" s="140">
        <v>41451</v>
      </c>
      <c r="I64" s="115">
        <v>-1328</v>
      </c>
      <c r="J64" s="116">
        <v>-3.2037827796675593</v>
      </c>
    </row>
    <row r="65" spans="1:10" s="110" customFormat="1" ht="14.45" customHeight="1" x14ac:dyDescent="0.2">
      <c r="A65" s="123"/>
      <c r="B65" s="124" t="s">
        <v>117</v>
      </c>
      <c r="C65" s="125">
        <v>15.001375690490804</v>
      </c>
      <c r="D65" s="143">
        <v>7088</v>
      </c>
      <c r="E65" s="144">
        <v>7201</v>
      </c>
      <c r="F65" s="144">
        <v>7082</v>
      </c>
      <c r="G65" s="144">
        <v>7006</v>
      </c>
      <c r="H65" s="145">
        <v>6742</v>
      </c>
      <c r="I65" s="143">
        <v>346</v>
      </c>
      <c r="J65" s="146">
        <v>5.1320083061406114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44926</v>
      </c>
      <c r="G11" s="114">
        <v>46052</v>
      </c>
      <c r="H11" s="114">
        <v>45968</v>
      </c>
      <c r="I11" s="114">
        <v>46570</v>
      </c>
      <c r="J11" s="140">
        <v>45908</v>
      </c>
      <c r="K11" s="114">
        <v>-982</v>
      </c>
      <c r="L11" s="116">
        <v>-2.1390607301559643</v>
      </c>
    </row>
    <row r="12" spans="1:17" s="110" customFormat="1" ht="24" customHeight="1" x14ac:dyDescent="0.2">
      <c r="A12" s="604" t="s">
        <v>185</v>
      </c>
      <c r="B12" s="605"/>
      <c r="C12" s="605"/>
      <c r="D12" s="606"/>
      <c r="E12" s="113">
        <v>38.979655433379335</v>
      </c>
      <c r="F12" s="115">
        <v>17512</v>
      </c>
      <c r="G12" s="114">
        <v>17734</v>
      </c>
      <c r="H12" s="114">
        <v>17661</v>
      </c>
      <c r="I12" s="114">
        <v>17769</v>
      </c>
      <c r="J12" s="140">
        <v>17351</v>
      </c>
      <c r="K12" s="114">
        <v>161</v>
      </c>
      <c r="L12" s="116">
        <v>0.92790040919831707</v>
      </c>
    </row>
    <row r="13" spans="1:17" s="110" customFormat="1" ht="15" customHeight="1" x14ac:dyDescent="0.2">
      <c r="A13" s="120"/>
      <c r="B13" s="612" t="s">
        <v>107</v>
      </c>
      <c r="C13" s="612"/>
      <c r="E13" s="113">
        <v>61.020344566620665</v>
      </c>
      <c r="F13" s="115">
        <v>27414</v>
      </c>
      <c r="G13" s="114">
        <v>28318</v>
      </c>
      <c r="H13" s="114">
        <v>28307</v>
      </c>
      <c r="I13" s="114">
        <v>28801</v>
      </c>
      <c r="J13" s="140">
        <v>28557</v>
      </c>
      <c r="K13" s="114">
        <v>-1143</v>
      </c>
      <c r="L13" s="116">
        <v>-4.002521273242988</v>
      </c>
    </row>
    <row r="14" spans="1:17" s="110" customFormat="1" ht="22.5" customHeight="1" x14ac:dyDescent="0.2">
      <c r="A14" s="604" t="s">
        <v>186</v>
      </c>
      <c r="B14" s="605"/>
      <c r="C14" s="605"/>
      <c r="D14" s="606"/>
      <c r="E14" s="113">
        <v>13.508881271424119</v>
      </c>
      <c r="F14" s="115">
        <v>6069</v>
      </c>
      <c r="G14" s="114">
        <v>6462</v>
      </c>
      <c r="H14" s="114">
        <v>6441</v>
      </c>
      <c r="I14" s="114">
        <v>6810</v>
      </c>
      <c r="J14" s="140">
        <v>6567</v>
      </c>
      <c r="K14" s="114">
        <v>-498</v>
      </c>
      <c r="L14" s="116">
        <v>-7.5833714024668799</v>
      </c>
    </row>
    <row r="15" spans="1:17" s="110" customFormat="1" ht="15" customHeight="1" x14ac:dyDescent="0.2">
      <c r="A15" s="120"/>
      <c r="B15" s="119"/>
      <c r="C15" s="258" t="s">
        <v>106</v>
      </c>
      <c r="E15" s="113">
        <v>48.344043499752843</v>
      </c>
      <c r="F15" s="115">
        <v>2934</v>
      </c>
      <c r="G15" s="114">
        <v>3014</v>
      </c>
      <c r="H15" s="114">
        <v>3005</v>
      </c>
      <c r="I15" s="114">
        <v>3118</v>
      </c>
      <c r="J15" s="140">
        <v>2998</v>
      </c>
      <c r="K15" s="114">
        <v>-64</v>
      </c>
      <c r="L15" s="116">
        <v>-2.1347565043362242</v>
      </c>
    </row>
    <row r="16" spans="1:17" s="110" customFormat="1" ht="15" customHeight="1" x14ac:dyDescent="0.2">
      <c r="A16" s="120"/>
      <c r="B16" s="119"/>
      <c r="C16" s="258" t="s">
        <v>107</v>
      </c>
      <c r="E16" s="113">
        <v>51.655956500247157</v>
      </c>
      <c r="F16" s="115">
        <v>3135</v>
      </c>
      <c r="G16" s="114">
        <v>3448</v>
      </c>
      <c r="H16" s="114">
        <v>3436</v>
      </c>
      <c r="I16" s="114">
        <v>3692</v>
      </c>
      <c r="J16" s="140">
        <v>3569</v>
      </c>
      <c r="K16" s="114">
        <v>-434</v>
      </c>
      <c r="L16" s="116">
        <v>-12.160268982908377</v>
      </c>
    </row>
    <row r="17" spans="1:12" s="110" customFormat="1" ht="15" customHeight="1" x14ac:dyDescent="0.2">
      <c r="A17" s="120"/>
      <c r="B17" s="121" t="s">
        <v>109</v>
      </c>
      <c r="C17" s="258"/>
      <c r="E17" s="113">
        <v>53.438988558963629</v>
      </c>
      <c r="F17" s="115">
        <v>24008</v>
      </c>
      <c r="G17" s="114">
        <v>24529</v>
      </c>
      <c r="H17" s="114">
        <v>24428</v>
      </c>
      <c r="I17" s="114">
        <v>24626</v>
      </c>
      <c r="J17" s="140">
        <v>24507</v>
      </c>
      <c r="K17" s="114">
        <v>-499</v>
      </c>
      <c r="L17" s="116">
        <v>-2.0361529358958665</v>
      </c>
    </row>
    <row r="18" spans="1:12" s="110" customFormat="1" ht="15" customHeight="1" x14ac:dyDescent="0.2">
      <c r="A18" s="120"/>
      <c r="B18" s="119"/>
      <c r="C18" s="258" t="s">
        <v>106</v>
      </c>
      <c r="E18" s="113">
        <v>35.867210929690103</v>
      </c>
      <c r="F18" s="115">
        <v>8611</v>
      </c>
      <c r="G18" s="114">
        <v>8696</v>
      </c>
      <c r="H18" s="114">
        <v>8570</v>
      </c>
      <c r="I18" s="114">
        <v>8560</v>
      </c>
      <c r="J18" s="140">
        <v>8428</v>
      </c>
      <c r="K18" s="114">
        <v>183</v>
      </c>
      <c r="L18" s="116">
        <v>2.1713336497389655</v>
      </c>
    </row>
    <row r="19" spans="1:12" s="110" customFormat="1" ht="15" customHeight="1" x14ac:dyDescent="0.2">
      <c r="A19" s="120"/>
      <c r="B19" s="119"/>
      <c r="C19" s="258" t="s">
        <v>107</v>
      </c>
      <c r="E19" s="113">
        <v>64.132789070309897</v>
      </c>
      <c r="F19" s="115">
        <v>15397</v>
      </c>
      <c r="G19" s="114">
        <v>15833</v>
      </c>
      <c r="H19" s="114">
        <v>15858</v>
      </c>
      <c r="I19" s="114">
        <v>16066</v>
      </c>
      <c r="J19" s="140">
        <v>16079</v>
      </c>
      <c r="K19" s="114">
        <v>-682</v>
      </c>
      <c r="L19" s="116">
        <v>-4.2415573107780338</v>
      </c>
    </row>
    <row r="20" spans="1:12" s="110" customFormat="1" ht="15" customHeight="1" x14ac:dyDescent="0.2">
      <c r="A20" s="120"/>
      <c r="B20" s="121" t="s">
        <v>110</v>
      </c>
      <c r="C20" s="258"/>
      <c r="E20" s="113">
        <v>18.06748875929306</v>
      </c>
      <c r="F20" s="115">
        <v>8117</v>
      </c>
      <c r="G20" s="114">
        <v>8257</v>
      </c>
      <c r="H20" s="114">
        <v>8327</v>
      </c>
      <c r="I20" s="114">
        <v>8419</v>
      </c>
      <c r="J20" s="140">
        <v>8253</v>
      </c>
      <c r="K20" s="114">
        <v>-136</v>
      </c>
      <c r="L20" s="116">
        <v>-1.6478856173512662</v>
      </c>
    </row>
    <row r="21" spans="1:12" s="110" customFormat="1" ht="15" customHeight="1" x14ac:dyDescent="0.2">
      <c r="A21" s="120"/>
      <c r="B21" s="119"/>
      <c r="C21" s="258" t="s">
        <v>106</v>
      </c>
      <c r="E21" s="113">
        <v>29.395096710607366</v>
      </c>
      <c r="F21" s="115">
        <v>2386</v>
      </c>
      <c r="G21" s="114">
        <v>2431</v>
      </c>
      <c r="H21" s="114">
        <v>2492</v>
      </c>
      <c r="I21" s="114">
        <v>2522</v>
      </c>
      <c r="J21" s="140">
        <v>2444</v>
      </c>
      <c r="K21" s="114">
        <v>-58</v>
      </c>
      <c r="L21" s="116">
        <v>-2.3731587561374794</v>
      </c>
    </row>
    <row r="22" spans="1:12" s="110" customFormat="1" ht="15" customHeight="1" x14ac:dyDescent="0.2">
      <c r="A22" s="120"/>
      <c r="B22" s="119"/>
      <c r="C22" s="258" t="s">
        <v>107</v>
      </c>
      <c r="E22" s="113">
        <v>70.604903289392638</v>
      </c>
      <c r="F22" s="115">
        <v>5731</v>
      </c>
      <c r="G22" s="114">
        <v>5826</v>
      </c>
      <c r="H22" s="114">
        <v>5835</v>
      </c>
      <c r="I22" s="114">
        <v>5897</v>
      </c>
      <c r="J22" s="140">
        <v>5809</v>
      </c>
      <c r="K22" s="114">
        <v>-78</v>
      </c>
      <c r="L22" s="116">
        <v>-1.3427440179032535</v>
      </c>
    </row>
    <row r="23" spans="1:12" s="110" customFormat="1" ht="15" customHeight="1" x14ac:dyDescent="0.2">
      <c r="A23" s="120"/>
      <c r="B23" s="121" t="s">
        <v>111</v>
      </c>
      <c r="C23" s="258"/>
      <c r="E23" s="113">
        <v>14.984641410319192</v>
      </c>
      <c r="F23" s="115">
        <v>6732</v>
      </c>
      <c r="G23" s="114">
        <v>6804</v>
      </c>
      <c r="H23" s="114">
        <v>6772</v>
      </c>
      <c r="I23" s="114">
        <v>6715</v>
      </c>
      <c r="J23" s="140">
        <v>6581</v>
      </c>
      <c r="K23" s="114">
        <v>151</v>
      </c>
      <c r="L23" s="116">
        <v>2.2944841209542624</v>
      </c>
    </row>
    <row r="24" spans="1:12" s="110" customFormat="1" ht="15" customHeight="1" x14ac:dyDescent="0.2">
      <c r="A24" s="120"/>
      <c r="B24" s="119"/>
      <c r="C24" s="258" t="s">
        <v>106</v>
      </c>
      <c r="E24" s="113">
        <v>53.193701723113485</v>
      </c>
      <c r="F24" s="115">
        <v>3581</v>
      </c>
      <c r="G24" s="114">
        <v>3593</v>
      </c>
      <c r="H24" s="114">
        <v>3594</v>
      </c>
      <c r="I24" s="114">
        <v>3569</v>
      </c>
      <c r="J24" s="140">
        <v>3481</v>
      </c>
      <c r="K24" s="114">
        <v>100</v>
      </c>
      <c r="L24" s="116">
        <v>2.8727377190462509</v>
      </c>
    </row>
    <row r="25" spans="1:12" s="110" customFormat="1" ht="15" customHeight="1" x14ac:dyDescent="0.2">
      <c r="A25" s="120"/>
      <c r="B25" s="119"/>
      <c r="C25" s="258" t="s">
        <v>107</v>
      </c>
      <c r="E25" s="113">
        <v>46.806298276886515</v>
      </c>
      <c r="F25" s="115">
        <v>3151</v>
      </c>
      <c r="G25" s="114">
        <v>3211</v>
      </c>
      <c r="H25" s="114">
        <v>3178</v>
      </c>
      <c r="I25" s="114">
        <v>3146</v>
      </c>
      <c r="J25" s="140">
        <v>3100</v>
      </c>
      <c r="K25" s="114">
        <v>51</v>
      </c>
      <c r="L25" s="116">
        <v>1.6451612903225807</v>
      </c>
    </row>
    <row r="26" spans="1:12" s="110" customFormat="1" ht="15" customHeight="1" x14ac:dyDescent="0.2">
      <c r="A26" s="120"/>
      <c r="C26" s="121" t="s">
        <v>187</v>
      </c>
      <c r="D26" s="110" t="s">
        <v>188</v>
      </c>
      <c r="E26" s="113">
        <v>1.4067577794595558</v>
      </c>
      <c r="F26" s="115">
        <v>632</v>
      </c>
      <c r="G26" s="114">
        <v>603</v>
      </c>
      <c r="H26" s="114">
        <v>638</v>
      </c>
      <c r="I26" s="114">
        <v>568</v>
      </c>
      <c r="J26" s="140">
        <v>562</v>
      </c>
      <c r="K26" s="114">
        <v>70</v>
      </c>
      <c r="L26" s="116">
        <v>12.455516014234876</v>
      </c>
    </row>
    <row r="27" spans="1:12" s="110" customFormat="1" ht="15" customHeight="1" x14ac:dyDescent="0.2">
      <c r="A27" s="120"/>
      <c r="B27" s="119"/>
      <c r="D27" s="259" t="s">
        <v>106</v>
      </c>
      <c r="E27" s="113">
        <v>44.462025316455694</v>
      </c>
      <c r="F27" s="115">
        <v>281</v>
      </c>
      <c r="G27" s="114">
        <v>263</v>
      </c>
      <c r="H27" s="114">
        <v>290</v>
      </c>
      <c r="I27" s="114">
        <v>265</v>
      </c>
      <c r="J27" s="140">
        <v>261</v>
      </c>
      <c r="K27" s="114">
        <v>20</v>
      </c>
      <c r="L27" s="116">
        <v>7.6628352490421454</v>
      </c>
    </row>
    <row r="28" spans="1:12" s="110" customFormat="1" ht="15" customHeight="1" x14ac:dyDescent="0.2">
      <c r="A28" s="120"/>
      <c r="B28" s="119"/>
      <c r="D28" s="259" t="s">
        <v>107</v>
      </c>
      <c r="E28" s="113">
        <v>55.537974683544306</v>
      </c>
      <c r="F28" s="115">
        <v>351</v>
      </c>
      <c r="G28" s="114">
        <v>340</v>
      </c>
      <c r="H28" s="114">
        <v>348</v>
      </c>
      <c r="I28" s="114">
        <v>303</v>
      </c>
      <c r="J28" s="140">
        <v>301</v>
      </c>
      <c r="K28" s="114">
        <v>50</v>
      </c>
      <c r="L28" s="116">
        <v>16.611295681063122</v>
      </c>
    </row>
    <row r="29" spans="1:12" s="110" customFormat="1" ht="24" customHeight="1" x14ac:dyDescent="0.2">
      <c r="A29" s="604" t="s">
        <v>189</v>
      </c>
      <c r="B29" s="605"/>
      <c r="C29" s="605"/>
      <c r="D29" s="606"/>
      <c r="E29" s="113">
        <v>85.663090415349686</v>
      </c>
      <c r="F29" s="115">
        <v>38485</v>
      </c>
      <c r="G29" s="114">
        <v>39562</v>
      </c>
      <c r="H29" s="114">
        <v>39578</v>
      </c>
      <c r="I29" s="114">
        <v>40185</v>
      </c>
      <c r="J29" s="140">
        <v>39773</v>
      </c>
      <c r="K29" s="114">
        <v>-1288</v>
      </c>
      <c r="L29" s="116">
        <v>-3.2383777939808414</v>
      </c>
    </row>
    <row r="30" spans="1:12" s="110" customFormat="1" ht="15" customHeight="1" x14ac:dyDescent="0.2">
      <c r="A30" s="120"/>
      <c r="B30" s="119"/>
      <c r="C30" s="258" t="s">
        <v>106</v>
      </c>
      <c r="E30" s="113">
        <v>38.272054047031311</v>
      </c>
      <c r="F30" s="115">
        <v>14729</v>
      </c>
      <c r="G30" s="114">
        <v>14948</v>
      </c>
      <c r="H30" s="114">
        <v>14936</v>
      </c>
      <c r="I30" s="114">
        <v>15099</v>
      </c>
      <c r="J30" s="140">
        <v>14821</v>
      </c>
      <c r="K30" s="114">
        <v>-92</v>
      </c>
      <c r="L30" s="116">
        <v>-0.62074084069900815</v>
      </c>
    </row>
    <row r="31" spans="1:12" s="110" customFormat="1" ht="15" customHeight="1" x14ac:dyDescent="0.2">
      <c r="A31" s="120"/>
      <c r="B31" s="119"/>
      <c r="C31" s="258" t="s">
        <v>107</v>
      </c>
      <c r="E31" s="113">
        <v>61.727945952968689</v>
      </c>
      <c r="F31" s="115">
        <v>23756</v>
      </c>
      <c r="G31" s="114">
        <v>24614</v>
      </c>
      <c r="H31" s="114">
        <v>24642</v>
      </c>
      <c r="I31" s="114">
        <v>25086</v>
      </c>
      <c r="J31" s="140">
        <v>24952</v>
      </c>
      <c r="K31" s="114">
        <v>-1196</v>
      </c>
      <c r="L31" s="116">
        <v>-4.7932029496633533</v>
      </c>
    </row>
    <row r="32" spans="1:12" s="110" customFormat="1" ht="15" customHeight="1" x14ac:dyDescent="0.2">
      <c r="A32" s="120"/>
      <c r="B32" s="119" t="s">
        <v>117</v>
      </c>
      <c r="C32" s="258"/>
      <c r="E32" s="113">
        <v>14.236744869340693</v>
      </c>
      <c r="F32" s="114">
        <v>6396</v>
      </c>
      <c r="G32" s="114">
        <v>6451</v>
      </c>
      <c r="H32" s="114">
        <v>6354</v>
      </c>
      <c r="I32" s="114">
        <v>6348</v>
      </c>
      <c r="J32" s="140">
        <v>6098</v>
      </c>
      <c r="K32" s="114">
        <v>298</v>
      </c>
      <c r="L32" s="116">
        <v>4.8868481469334206</v>
      </c>
    </row>
    <row r="33" spans="1:12" s="110" customFormat="1" ht="15" customHeight="1" x14ac:dyDescent="0.2">
      <c r="A33" s="120"/>
      <c r="B33" s="119"/>
      <c r="C33" s="258" t="s">
        <v>106</v>
      </c>
      <c r="E33" s="113">
        <v>43.292682926829265</v>
      </c>
      <c r="F33" s="114">
        <v>2769</v>
      </c>
      <c r="G33" s="114">
        <v>2777</v>
      </c>
      <c r="H33" s="114">
        <v>2718</v>
      </c>
      <c r="I33" s="114">
        <v>2662</v>
      </c>
      <c r="J33" s="140">
        <v>2522</v>
      </c>
      <c r="K33" s="114">
        <v>247</v>
      </c>
      <c r="L33" s="116">
        <v>9.7938144329896915</v>
      </c>
    </row>
    <row r="34" spans="1:12" s="110" customFormat="1" ht="15" customHeight="1" x14ac:dyDescent="0.2">
      <c r="A34" s="120"/>
      <c r="B34" s="119"/>
      <c r="C34" s="258" t="s">
        <v>107</v>
      </c>
      <c r="E34" s="113">
        <v>56.707317073170735</v>
      </c>
      <c r="F34" s="114">
        <v>3627</v>
      </c>
      <c r="G34" s="114">
        <v>3674</v>
      </c>
      <c r="H34" s="114">
        <v>3636</v>
      </c>
      <c r="I34" s="114">
        <v>3686</v>
      </c>
      <c r="J34" s="140">
        <v>3576</v>
      </c>
      <c r="K34" s="114">
        <v>51</v>
      </c>
      <c r="L34" s="116">
        <v>1.4261744966442953</v>
      </c>
    </row>
    <row r="35" spans="1:12" s="110" customFormat="1" ht="24" customHeight="1" x14ac:dyDescent="0.2">
      <c r="A35" s="604" t="s">
        <v>192</v>
      </c>
      <c r="B35" s="605"/>
      <c r="C35" s="605"/>
      <c r="D35" s="606"/>
      <c r="E35" s="113">
        <v>15.823799136357566</v>
      </c>
      <c r="F35" s="114">
        <v>7109</v>
      </c>
      <c r="G35" s="114">
        <v>7436</v>
      </c>
      <c r="H35" s="114">
        <v>7442</v>
      </c>
      <c r="I35" s="114">
        <v>7716</v>
      </c>
      <c r="J35" s="114">
        <v>7429</v>
      </c>
      <c r="K35" s="318">
        <v>-320</v>
      </c>
      <c r="L35" s="319">
        <v>-4.3074438013191543</v>
      </c>
    </row>
    <row r="36" spans="1:12" s="110" customFormat="1" ht="15" customHeight="1" x14ac:dyDescent="0.2">
      <c r="A36" s="120"/>
      <c r="B36" s="119"/>
      <c r="C36" s="258" t="s">
        <v>106</v>
      </c>
      <c r="E36" s="113">
        <v>40.286960191306797</v>
      </c>
      <c r="F36" s="114">
        <v>2864</v>
      </c>
      <c r="G36" s="114">
        <v>2956</v>
      </c>
      <c r="H36" s="114">
        <v>2937</v>
      </c>
      <c r="I36" s="114">
        <v>3022</v>
      </c>
      <c r="J36" s="114">
        <v>2828</v>
      </c>
      <c r="K36" s="318">
        <v>36</v>
      </c>
      <c r="L36" s="116">
        <v>1.272984441301273</v>
      </c>
    </row>
    <row r="37" spans="1:12" s="110" customFormat="1" ht="15" customHeight="1" x14ac:dyDescent="0.2">
      <c r="A37" s="120"/>
      <c r="B37" s="119"/>
      <c r="C37" s="258" t="s">
        <v>107</v>
      </c>
      <c r="E37" s="113">
        <v>59.713039808693203</v>
      </c>
      <c r="F37" s="114">
        <v>4245</v>
      </c>
      <c r="G37" s="114">
        <v>4480</v>
      </c>
      <c r="H37" s="114">
        <v>4505</v>
      </c>
      <c r="I37" s="114">
        <v>4694</v>
      </c>
      <c r="J37" s="140">
        <v>4601</v>
      </c>
      <c r="K37" s="114">
        <v>-356</v>
      </c>
      <c r="L37" s="116">
        <v>-7.7374483807867858</v>
      </c>
    </row>
    <row r="38" spans="1:12" s="110" customFormat="1" ht="15" customHeight="1" x14ac:dyDescent="0.2">
      <c r="A38" s="120"/>
      <c r="B38" s="119" t="s">
        <v>329</v>
      </c>
      <c r="C38" s="258"/>
      <c r="E38" s="113">
        <v>61.786048168098652</v>
      </c>
      <c r="F38" s="114">
        <v>27758</v>
      </c>
      <c r="G38" s="114">
        <v>28269</v>
      </c>
      <c r="H38" s="114">
        <v>28219</v>
      </c>
      <c r="I38" s="114">
        <v>28332</v>
      </c>
      <c r="J38" s="140">
        <v>28067</v>
      </c>
      <c r="K38" s="114">
        <v>-309</v>
      </c>
      <c r="L38" s="116">
        <v>-1.1009370435030463</v>
      </c>
    </row>
    <row r="39" spans="1:12" s="110" customFormat="1" ht="15" customHeight="1" x14ac:dyDescent="0.2">
      <c r="A39" s="120"/>
      <c r="B39" s="119"/>
      <c r="C39" s="258" t="s">
        <v>106</v>
      </c>
      <c r="E39" s="113">
        <v>39.462497298076229</v>
      </c>
      <c r="F39" s="115">
        <v>10954</v>
      </c>
      <c r="G39" s="114">
        <v>11046</v>
      </c>
      <c r="H39" s="114">
        <v>11028</v>
      </c>
      <c r="I39" s="114">
        <v>11042</v>
      </c>
      <c r="J39" s="140">
        <v>10902</v>
      </c>
      <c r="K39" s="114">
        <v>52</v>
      </c>
      <c r="L39" s="116">
        <v>0.47697670152265642</v>
      </c>
    </row>
    <row r="40" spans="1:12" s="110" customFormat="1" ht="15" customHeight="1" x14ac:dyDescent="0.2">
      <c r="A40" s="120"/>
      <c r="B40" s="119"/>
      <c r="C40" s="258" t="s">
        <v>107</v>
      </c>
      <c r="E40" s="113">
        <v>60.537502701923771</v>
      </c>
      <c r="F40" s="115">
        <v>16804</v>
      </c>
      <c r="G40" s="114">
        <v>17223</v>
      </c>
      <c r="H40" s="114">
        <v>17191</v>
      </c>
      <c r="I40" s="114">
        <v>17290</v>
      </c>
      <c r="J40" s="140">
        <v>17165</v>
      </c>
      <c r="K40" s="114">
        <v>-361</v>
      </c>
      <c r="L40" s="116">
        <v>-2.1031168074570346</v>
      </c>
    </row>
    <row r="41" spans="1:12" s="110" customFormat="1" ht="15" customHeight="1" x14ac:dyDescent="0.2">
      <c r="A41" s="120"/>
      <c r="B41" s="320" t="s">
        <v>517</v>
      </c>
      <c r="C41" s="258"/>
      <c r="E41" s="113">
        <v>7.0582736054845743</v>
      </c>
      <c r="F41" s="115">
        <v>3171</v>
      </c>
      <c r="G41" s="114">
        <v>3253</v>
      </c>
      <c r="H41" s="114">
        <v>3190</v>
      </c>
      <c r="I41" s="114">
        <v>3184</v>
      </c>
      <c r="J41" s="140">
        <v>3042</v>
      </c>
      <c r="K41" s="114">
        <v>129</v>
      </c>
      <c r="L41" s="116">
        <v>4.2406311637080867</v>
      </c>
    </row>
    <row r="42" spans="1:12" s="110" customFormat="1" ht="15" customHeight="1" x14ac:dyDescent="0.2">
      <c r="A42" s="120"/>
      <c r="B42" s="119"/>
      <c r="C42" s="268" t="s">
        <v>106</v>
      </c>
      <c r="D42" s="182"/>
      <c r="E42" s="113">
        <v>43.393251340271206</v>
      </c>
      <c r="F42" s="115">
        <v>1376</v>
      </c>
      <c r="G42" s="114">
        <v>1407</v>
      </c>
      <c r="H42" s="114">
        <v>1397</v>
      </c>
      <c r="I42" s="114">
        <v>1393</v>
      </c>
      <c r="J42" s="140">
        <v>1330</v>
      </c>
      <c r="K42" s="114">
        <v>46</v>
      </c>
      <c r="L42" s="116">
        <v>3.4586466165413534</v>
      </c>
    </row>
    <row r="43" spans="1:12" s="110" customFormat="1" ht="15" customHeight="1" x14ac:dyDescent="0.2">
      <c r="A43" s="120"/>
      <c r="B43" s="119"/>
      <c r="C43" s="268" t="s">
        <v>107</v>
      </c>
      <c r="D43" s="182"/>
      <c r="E43" s="113">
        <v>56.606748659728794</v>
      </c>
      <c r="F43" s="115">
        <v>1795</v>
      </c>
      <c r="G43" s="114">
        <v>1846</v>
      </c>
      <c r="H43" s="114">
        <v>1793</v>
      </c>
      <c r="I43" s="114">
        <v>1791</v>
      </c>
      <c r="J43" s="140">
        <v>1712</v>
      </c>
      <c r="K43" s="114">
        <v>83</v>
      </c>
      <c r="L43" s="116">
        <v>4.8481308411214954</v>
      </c>
    </row>
    <row r="44" spans="1:12" s="110" customFormat="1" ht="15" customHeight="1" x14ac:dyDescent="0.2">
      <c r="A44" s="120"/>
      <c r="B44" s="119" t="s">
        <v>205</v>
      </c>
      <c r="C44" s="268"/>
      <c r="D44" s="182"/>
      <c r="E44" s="113">
        <v>15.331879090059209</v>
      </c>
      <c r="F44" s="115">
        <v>6888</v>
      </c>
      <c r="G44" s="114">
        <v>7094</v>
      </c>
      <c r="H44" s="114">
        <v>7117</v>
      </c>
      <c r="I44" s="114">
        <v>7338</v>
      </c>
      <c r="J44" s="140">
        <v>7370</v>
      </c>
      <c r="K44" s="114">
        <v>-482</v>
      </c>
      <c r="L44" s="116">
        <v>-6.5400271370420624</v>
      </c>
    </row>
    <row r="45" spans="1:12" s="110" customFormat="1" ht="15" customHeight="1" x14ac:dyDescent="0.2">
      <c r="A45" s="120"/>
      <c r="B45" s="119"/>
      <c r="C45" s="268" t="s">
        <v>106</v>
      </c>
      <c r="D45" s="182"/>
      <c r="E45" s="113">
        <v>33.652729384436704</v>
      </c>
      <c r="F45" s="115">
        <v>2318</v>
      </c>
      <c r="G45" s="114">
        <v>2325</v>
      </c>
      <c r="H45" s="114">
        <v>2299</v>
      </c>
      <c r="I45" s="114">
        <v>2312</v>
      </c>
      <c r="J45" s="140">
        <v>2291</v>
      </c>
      <c r="K45" s="114">
        <v>27</v>
      </c>
      <c r="L45" s="116">
        <v>1.1785246617197731</v>
      </c>
    </row>
    <row r="46" spans="1:12" s="110" customFormat="1" ht="15" customHeight="1" x14ac:dyDescent="0.2">
      <c r="A46" s="123"/>
      <c r="B46" s="124"/>
      <c r="C46" s="260" t="s">
        <v>107</v>
      </c>
      <c r="D46" s="261"/>
      <c r="E46" s="125">
        <v>66.347270615563303</v>
      </c>
      <c r="F46" s="143">
        <v>4570</v>
      </c>
      <c r="G46" s="144">
        <v>4769</v>
      </c>
      <c r="H46" s="144">
        <v>4818</v>
      </c>
      <c r="I46" s="144">
        <v>5026</v>
      </c>
      <c r="J46" s="145">
        <v>5079</v>
      </c>
      <c r="K46" s="144">
        <v>-509</v>
      </c>
      <c r="L46" s="146">
        <v>-10.021657806654853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44926</v>
      </c>
      <c r="E11" s="114">
        <v>46052</v>
      </c>
      <c r="F11" s="114">
        <v>45968</v>
      </c>
      <c r="G11" s="114">
        <v>46570</v>
      </c>
      <c r="H11" s="140">
        <v>45908</v>
      </c>
      <c r="I11" s="115">
        <v>-982</v>
      </c>
      <c r="J11" s="116">
        <v>-2.1390607301559643</v>
      </c>
    </row>
    <row r="12" spans="1:15" s="110" customFormat="1" ht="24.95" customHeight="1" x14ac:dyDescent="0.2">
      <c r="A12" s="193" t="s">
        <v>132</v>
      </c>
      <c r="B12" s="194" t="s">
        <v>133</v>
      </c>
      <c r="C12" s="113">
        <v>1.4512754307082758</v>
      </c>
      <c r="D12" s="115">
        <v>652</v>
      </c>
      <c r="E12" s="114">
        <v>629</v>
      </c>
      <c r="F12" s="114">
        <v>647</v>
      </c>
      <c r="G12" s="114">
        <v>687</v>
      </c>
      <c r="H12" s="140">
        <v>643</v>
      </c>
      <c r="I12" s="115">
        <v>9</v>
      </c>
      <c r="J12" s="116">
        <v>1.3996889580093312</v>
      </c>
    </row>
    <row r="13" spans="1:15" s="110" customFormat="1" ht="24.95" customHeight="1" x14ac:dyDescent="0.2">
      <c r="A13" s="193" t="s">
        <v>134</v>
      </c>
      <c r="B13" s="199" t="s">
        <v>214</v>
      </c>
      <c r="C13" s="113">
        <v>1.115167163780439</v>
      </c>
      <c r="D13" s="115">
        <v>501</v>
      </c>
      <c r="E13" s="114">
        <v>501</v>
      </c>
      <c r="F13" s="114">
        <v>503</v>
      </c>
      <c r="G13" s="114">
        <v>510</v>
      </c>
      <c r="H13" s="140">
        <v>505</v>
      </c>
      <c r="I13" s="115">
        <v>-4</v>
      </c>
      <c r="J13" s="116">
        <v>-0.79207920792079212</v>
      </c>
    </row>
    <row r="14" spans="1:15" s="287" customFormat="1" ht="24.95" customHeight="1" x14ac:dyDescent="0.2">
      <c r="A14" s="193" t="s">
        <v>215</v>
      </c>
      <c r="B14" s="199" t="s">
        <v>137</v>
      </c>
      <c r="C14" s="113">
        <v>7.6370030717179365</v>
      </c>
      <c r="D14" s="115">
        <v>3431</v>
      </c>
      <c r="E14" s="114">
        <v>3517</v>
      </c>
      <c r="F14" s="114">
        <v>3583</v>
      </c>
      <c r="G14" s="114">
        <v>3630</v>
      </c>
      <c r="H14" s="140">
        <v>3573</v>
      </c>
      <c r="I14" s="115">
        <v>-142</v>
      </c>
      <c r="J14" s="116">
        <v>-3.9742513294150572</v>
      </c>
      <c r="K14" s="110"/>
      <c r="L14" s="110"/>
      <c r="M14" s="110"/>
      <c r="N14" s="110"/>
      <c r="O14" s="110"/>
    </row>
    <row r="15" spans="1:15" s="110" customFormat="1" ht="24.95" customHeight="1" x14ac:dyDescent="0.2">
      <c r="A15" s="193" t="s">
        <v>216</v>
      </c>
      <c r="B15" s="199" t="s">
        <v>217</v>
      </c>
      <c r="C15" s="113">
        <v>3.1473979432845125</v>
      </c>
      <c r="D15" s="115">
        <v>1414</v>
      </c>
      <c r="E15" s="114">
        <v>1485</v>
      </c>
      <c r="F15" s="114">
        <v>1501</v>
      </c>
      <c r="G15" s="114">
        <v>1487</v>
      </c>
      <c r="H15" s="140">
        <v>1457</v>
      </c>
      <c r="I15" s="115">
        <v>-43</v>
      </c>
      <c r="J15" s="116">
        <v>-2.9512697323266988</v>
      </c>
    </row>
    <row r="16" spans="1:15" s="287" customFormat="1" ht="24.95" customHeight="1" x14ac:dyDescent="0.2">
      <c r="A16" s="193" t="s">
        <v>218</v>
      </c>
      <c r="B16" s="199" t="s">
        <v>141</v>
      </c>
      <c r="C16" s="113">
        <v>3.4056003205270891</v>
      </c>
      <c r="D16" s="115">
        <v>1530</v>
      </c>
      <c r="E16" s="114">
        <v>1549</v>
      </c>
      <c r="F16" s="114">
        <v>1584</v>
      </c>
      <c r="G16" s="114">
        <v>1640</v>
      </c>
      <c r="H16" s="140">
        <v>1622</v>
      </c>
      <c r="I16" s="115">
        <v>-92</v>
      </c>
      <c r="J16" s="116">
        <v>-5.6720098643649814</v>
      </c>
      <c r="K16" s="110"/>
      <c r="L16" s="110"/>
      <c r="M16" s="110"/>
      <c r="N16" s="110"/>
      <c r="O16" s="110"/>
    </row>
    <row r="17" spans="1:15" s="110" customFormat="1" ht="24.95" customHeight="1" x14ac:dyDescent="0.2">
      <c r="A17" s="193" t="s">
        <v>142</v>
      </c>
      <c r="B17" s="199" t="s">
        <v>220</v>
      </c>
      <c r="C17" s="113">
        <v>1.0840048079063349</v>
      </c>
      <c r="D17" s="115">
        <v>487</v>
      </c>
      <c r="E17" s="114">
        <v>483</v>
      </c>
      <c r="F17" s="114">
        <v>498</v>
      </c>
      <c r="G17" s="114">
        <v>503</v>
      </c>
      <c r="H17" s="140">
        <v>494</v>
      </c>
      <c r="I17" s="115">
        <v>-7</v>
      </c>
      <c r="J17" s="116">
        <v>-1.417004048582996</v>
      </c>
    </row>
    <row r="18" spans="1:15" s="287" customFormat="1" ht="24.95" customHeight="1" x14ac:dyDescent="0.2">
      <c r="A18" s="201" t="s">
        <v>144</v>
      </c>
      <c r="B18" s="202" t="s">
        <v>145</v>
      </c>
      <c r="C18" s="113">
        <v>6.4394782531273647</v>
      </c>
      <c r="D18" s="115">
        <v>2893</v>
      </c>
      <c r="E18" s="114">
        <v>2785</v>
      </c>
      <c r="F18" s="114">
        <v>2757</v>
      </c>
      <c r="G18" s="114">
        <v>2703</v>
      </c>
      <c r="H18" s="140">
        <v>2625</v>
      </c>
      <c r="I18" s="115">
        <v>268</v>
      </c>
      <c r="J18" s="116">
        <v>10.209523809523809</v>
      </c>
      <c r="K18" s="110"/>
      <c r="L18" s="110"/>
      <c r="M18" s="110"/>
      <c r="N18" s="110"/>
      <c r="O18" s="110"/>
    </row>
    <row r="19" spans="1:15" s="110" customFormat="1" ht="24.95" customHeight="1" x14ac:dyDescent="0.2">
      <c r="A19" s="193" t="s">
        <v>146</v>
      </c>
      <c r="B19" s="199" t="s">
        <v>147</v>
      </c>
      <c r="C19" s="113">
        <v>17.188265147130839</v>
      </c>
      <c r="D19" s="115">
        <v>7722</v>
      </c>
      <c r="E19" s="114">
        <v>8034</v>
      </c>
      <c r="F19" s="114">
        <v>7895</v>
      </c>
      <c r="G19" s="114">
        <v>8010</v>
      </c>
      <c r="H19" s="140">
        <v>8126</v>
      </c>
      <c r="I19" s="115">
        <v>-404</v>
      </c>
      <c r="J19" s="116">
        <v>-4.9716957912872264</v>
      </c>
    </row>
    <row r="20" spans="1:15" s="287" customFormat="1" ht="24.95" customHeight="1" x14ac:dyDescent="0.2">
      <c r="A20" s="193" t="s">
        <v>148</v>
      </c>
      <c r="B20" s="199" t="s">
        <v>149</v>
      </c>
      <c r="C20" s="113">
        <v>5.593642879401683</v>
      </c>
      <c r="D20" s="115">
        <v>2513</v>
      </c>
      <c r="E20" s="114">
        <v>2571</v>
      </c>
      <c r="F20" s="114">
        <v>2614</v>
      </c>
      <c r="G20" s="114">
        <v>2602</v>
      </c>
      <c r="H20" s="140">
        <v>2581</v>
      </c>
      <c r="I20" s="115">
        <v>-68</v>
      </c>
      <c r="J20" s="116">
        <v>-2.6346377373111198</v>
      </c>
      <c r="K20" s="110"/>
      <c r="L20" s="110"/>
      <c r="M20" s="110"/>
      <c r="N20" s="110"/>
      <c r="O20" s="110"/>
    </row>
    <row r="21" spans="1:15" s="110" customFormat="1" ht="24.95" customHeight="1" x14ac:dyDescent="0.2">
      <c r="A21" s="201" t="s">
        <v>150</v>
      </c>
      <c r="B21" s="202" t="s">
        <v>151</v>
      </c>
      <c r="C21" s="113">
        <v>12.489427057828429</v>
      </c>
      <c r="D21" s="115">
        <v>5611</v>
      </c>
      <c r="E21" s="114">
        <v>5926</v>
      </c>
      <c r="F21" s="114">
        <v>6128</v>
      </c>
      <c r="G21" s="114">
        <v>6328</v>
      </c>
      <c r="H21" s="140">
        <v>6041</v>
      </c>
      <c r="I21" s="115">
        <v>-430</v>
      </c>
      <c r="J21" s="116">
        <v>-7.1180268167521934</v>
      </c>
    </row>
    <row r="22" spans="1:15" s="110" customFormat="1" ht="24.95" customHeight="1" x14ac:dyDescent="0.2">
      <c r="A22" s="201" t="s">
        <v>152</v>
      </c>
      <c r="B22" s="199" t="s">
        <v>153</v>
      </c>
      <c r="C22" s="113">
        <v>2.619863775987179</v>
      </c>
      <c r="D22" s="115">
        <v>1177</v>
      </c>
      <c r="E22" s="114">
        <v>1169</v>
      </c>
      <c r="F22" s="114">
        <v>1183</v>
      </c>
      <c r="G22" s="114">
        <v>1244</v>
      </c>
      <c r="H22" s="140">
        <v>1269</v>
      </c>
      <c r="I22" s="115">
        <v>-92</v>
      </c>
      <c r="J22" s="116">
        <v>-7.2498029944838454</v>
      </c>
    </row>
    <row r="23" spans="1:15" s="110" customFormat="1" ht="24.95" customHeight="1" x14ac:dyDescent="0.2">
      <c r="A23" s="193" t="s">
        <v>154</v>
      </c>
      <c r="B23" s="199" t="s">
        <v>155</v>
      </c>
      <c r="C23" s="113">
        <v>1.1863954057783912</v>
      </c>
      <c r="D23" s="115">
        <v>533</v>
      </c>
      <c r="E23" s="114">
        <v>538</v>
      </c>
      <c r="F23" s="114">
        <v>556</v>
      </c>
      <c r="G23" s="114">
        <v>547</v>
      </c>
      <c r="H23" s="140">
        <v>558</v>
      </c>
      <c r="I23" s="115">
        <v>-25</v>
      </c>
      <c r="J23" s="116">
        <v>-4.4802867383512543</v>
      </c>
    </row>
    <row r="24" spans="1:15" s="110" customFormat="1" ht="24.95" customHeight="1" x14ac:dyDescent="0.2">
      <c r="A24" s="193" t="s">
        <v>156</v>
      </c>
      <c r="B24" s="199" t="s">
        <v>221</v>
      </c>
      <c r="C24" s="113">
        <v>7.8640430930864085</v>
      </c>
      <c r="D24" s="115">
        <v>3533</v>
      </c>
      <c r="E24" s="114">
        <v>3600</v>
      </c>
      <c r="F24" s="114">
        <v>3604</v>
      </c>
      <c r="G24" s="114">
        <v>3610</v>
      </c>
      <c r="H24" s="140">
        <v>3589</v>
      </c>
      <c r="I24" s="115">
        <v>-56</v>
      </c>
      <c r="J24" s="116">
        <v>-1.560323209807746</v>
      </c>
    </row>
    <row r="25" spans="1:15" s="110" customFormat="1" ht="24.95" customHeight="1" x14ac:dyDescent="0.2">
      <c r="A25" s="193" t="s">
        <v>222</v>
      </c>
      <c r="B25" s="204" t="s">
        <v>159</v>
      </c>
      <c r="C25" s="113">
        <v>8.9235631928059469</v>
      </c>
      <c r="D25" s="115">
        <v>4009</v>
      </c>
      <c r="E25" s="114">
        <v>4006</v>
      </c>
      <c r="F25" s="114">
        <v>3945</v>
      </c>
      <c r="G25" s="114">
        <v>3947</v>
      </c>
      <c r="H25" s="140">
        <v>3965</v>
      </c>
      <c r="I25" s="115">
        <v>44</v>
      </c>
      <c r="J25" s="116">
        <v>1.1097099621689785</v>
      </c>
    </row>
    <row r="26" spans="1:15" s="110" customFormat="1" ht="24.95" customHeight="1" x14ac:dyDescent="0.2">
      <c r="A26" s="201">
        <v>782.78300000000002</v>
      </c>
      <c r="B26" s="203" t="s">
        <v>160</v>
      </c>
      <c r="C26" s="113">
        <v>0.82357654810132219</v>
      </c>
      <c r="D26" s="115">
        <v>370</v>
      </c>
      <c r="E26" s="114">
        <v>375</v>
      </c>
      <c r="F26" s="114">
        <v>330</v>
      </c>
      <c r="G26" s="114">
        <v>303</v>
      </c>
      <c r="H26" s="140">
        <v>300</v>
      </c>
      <c r="I26" s="115">
        <v>70</v>
      </c>
      <c r="J26" s="116">
        <v>23.333333333333332</v>
      </c>
    </row>
    <row r="27" spans="1:15" s="110" customFormat="1" ht="24.95" customHeight="1" x14ac:dyDescent="0.2">
      <c r="A27" s="193" t="s">
        <v>161</v>
      </c>
      <c r="B27" s="199" t="s">
        <v>162</v>
      </c>
      <c r="C27" s="113">
        <v>3.1919155945332323</v>
      </c>
      <c r="D27" s="115">
        <v>1434</v>
      </c>
      <c r="E27" s="114">
        <v>1441</v>
      </c>
      <c r="F27" s="114">
        <v>1446</v>
      </c>
      <c r="G27" s="114">
        <v>1441</v>
      </c>
      <c r="H27" s="140">
        <v>1412</v>
      </c>
      <c r="I27" s="115">
        <v>22</v>
      </c>
      <c r="J27" s="116">
        <v>1.5580736543909348</v>
      </c>
    </row>
    <row r="28" spans="1:15" s="110" customFormat="1" ht="24.95" customHeight="1" x14ac:dyDescent="0.2">
      <c r="A28" s="193" t="s">
        <v>163</v>
      </c>
      <c r="B28" s="199" t="s">
        <v>164</v>
      </c>
      <c r="C28" s="113">
        <v>2.7511908471709035</v>
      </c>
      <c r="D28" s="115">
        <v>1236</v>
      </c>
      <c r="E28" s="114">
        <v>1340</v>
      </c>
      <c r="F28" s="114">
        <v>1182</v>
      </c>
      <c r="G28" s="114">
        <v>1339</v>
      </c>
      <c r="H28" s="140">
        <v>1199</v>
      </c>
      <c r="I28" s="115">
        <v>37</v>
      </c>
      <c r="J28" s="116">
        <v>3.0859049207673062</v>
      </c>
    </row>
    <row r="29" spans="1:15" s="110" customFormat="1" ht="24.95" customHeight="1" x14ac:dyDescent="0.2">
      <c r="A29" s="193">
        <v>86</v>
      </c>
      <c r="B29" s="199" t="s">
        <v>165</v>
      </c>
      <c r="C29" s="113">
        <v>5.7160664203356628</v>
      </c>
      <c r="D29" s="115">
        <v>2568</v>
      </c>
      <c r="E29" s="114">
        <v>2569</v>
      </c>
      <c r="F29" s="114">
        <v>2569</v>
      </c>
      <c r="G29" s="114">
        <v>2571</v>
      </c>
      <c r="H29" s="140">
        <v>2583</v>
      </c>
      <c r="I29" s="115">
        <v>-15</v>
      </c>
      <c r="J29" s="116">
        <v>-0.58072009291521487</v>
      </c>
    </row>
    <row r="30" spans="1:15" s="110" customFormat="1" ht="24.95" customHeight="1" x14ac:dyDescent="0.2">
      <c r="A30" s="193">
        <v>87.88</v>
      </c>
      <c r="B30" s="204" t="s">
        <v>166</v>
      </c>
      <c r="C30" s="113">
        <v>2.7511908471709035</v>
      </c>
      <c r="D30" s="115">
        <v>1236</v>
      </c>
      <c r="E30" s="114">
        <v>1239</v>
      </c>
      <c r="F30" s="114">
        <v>1233</v>
      </c>
      <c r="G30" s="114">
        <v>1230</v>
      </c>
      <c r="H30" s="140">
        <v>1201</v>
      </c>
      <c r="I30" s="115">
        <v>35</v>
      </c>
      <c r="J30" s="116">
        <v>2.9142381348875936</v>
      </c>
    </row>
    <row r="31" spans="1:15" s="110" customFormat="1" ht="24.95" customHeight="1" x14ac:dyDescent="0.2">
      <c r="A31" s="193" t="s">
        <v>167</v>
      </c>
      <c r="B31" s="199" t="s">
        <v>168</v>
      </c>
      <c r="C31" s="113">
        <v>12.257935271335084</v>
      </c>
      <c r="D31" s="115">
        <v>5507</v>
      </c>
      <c r="E31" s="114">
        <v>5812</v>
      </c>
      <c r="F31" s="114">
        <v>5793</v>
      </c>
      <c r="G31" s="114">
        <v>5868</v>
      </c>
      <c r="H31" s="140">
        <v>5738</v>
      </c>
      <c r="I31" s="115">
        <v>-231</v>
      </c>
      <c r="J31" s="116">
        <v>-4.0257929592192401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1.4512754307082758</v>
      </c>
      <c r="D34" s="115">
        <v>652</v>
      </c>
      <c r="E34" s="114">
        <v>629</v>
      </c>
      <c r="F34" s="114">
        <v>647</v>
      </c>
      <c r="G34" s="114">
        <v>687</v>
      </c>
      <c r="H34" s="140">
        <v>643</v>
      </c>
      <c r="I34" s="115">
        <v>9</v>
      </c>
      <c r="J34" s="116">
        <v>1.3996889580093312</v>
      </c>
    </row>
    <row r="35" spans="1:10" s="110" customFormat="1" ht="24.95" customHeight="1" x14ac:dyDescent="0.2">
      <c r="A35" s="292" t="s">
        <v>171</v>
      </c>
      <c r="B35" s="293" t="s">
        <v>172</v>
      </c>
      <c r="C35" s="113">
        <v>15.19164848862574</v>
      </c>
      <c r="D35" s="115">
        <v>6825</v>
      </c>
      <c r="E35" s="114">
        <v>6803</v>
      </c>
      <c r="F35" s="114">
        <v>6843</v>
      </c>
      <c r="G35" s="114">
        <v>6843</v>
      </c>
      <c r="H35" s="140">
        <v>6703</v>
      </c>
      <c r="I35" s="115">
        <v>122</v>
      </c>
      <c r="J35" s="116">
        <v>1.8200805609428614</v>
      </c>
    </row>
    <row r="36" spans="1:10" s="110" customFormat="1" ht="24.95" customHeight="1" x14ac:dyDescent="0.2">
      <c r="A36" s="294" t="s">
        <v>173</v>
      </c>
      <c r="B36" s="295" t="s">
        <v>174</v>
      </c>
      <c r="C36" s="125">
        <v>83.357076080665991</v>
      </c>
      <c r="D36" s="143">
        <v>37449</v>
      </c>
      <c r="E36" s="144">
        <v>38620</v>
      </c>
      <c r="F36" s="144">
        <v>38478</v>
      </c>
      <c r="G36" s="144">
        <v>39040</v>
      </c>
      <c r="H36" s="145">
        <v>38562</v>
      </c>
      <c r="I36" s="143">
        <v>-1113</v>
      </c>
      <c r="J36" s="146">
        <v>-2.8862610860432549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44926</v>
      </c>
      <c r="F11" s="264">
        <v>46052</v>
      </c>
      <c r="G11" s="264">
        <v>45968</v>
      </c>
      <c r="H11" s="264">
        <v>46570</v>
      </c>
      <c r="I11" s="265">
        <v>45908</v>
      </c>
      <c r="J11" s="263">
        <v>-982</v>
      </c>
      <c r="K11" s="266">
        <v>-2.1390607301559643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42.65681342652362</v>
      </c>
      <c r="E13" s="115">
        <v>19164</v>
      </c>
      <c r="F13" s="114">
        <v>19573</v>
      </c>
      <c r="G13" s="114">
        <v>19672</v>
      </c>
      <c r="H13" s="114">
        <v>19972</v>
      </c>
      <c r="I13" s="140">
        <v>19590</v>
      </c>
      <c r="J13" s="115">
        <v>-426</v>
      </c>
      <c r="K13" s="116">
        <v>-2.1745788667687598</v>
      </c>
    </row>
    <row r="14" spans="1:15" ht="15.95" customHeight="1" x14ac:dyDescent="0.2">
      <c r="A14" s="306" t="s">
        <v>230</v>
      </c>
      <c r="B14" s="307"/>
      <c r="C14" s="308"/>
      <c r="D14" s="113">
        <v>45.345679561946312</v>
      </c>
      <c r="E14" s="115">
        <v>20372</v>
      </c>
      <c r="F14" s="114">
        <v>20943</v>
      </c>
      <c r="G14" s="114">
        <v>20880</v>
      </c>
      <c r="H14" s="114">
        <v>21107</v>
      </c>
      <c r="I14" s="140">
        <v>20982</v>
      </c>
      <c r="J14" s="115">
        <v>-610</v>
      </c>
      <c r="K14" s="116">
        <v>-2.9072538366218663</v>
      </c>
    </row>
    <row r="15" spans="1:15" ht="15.95" customHeight="1" x14ac:dyDescent="0.2">
      <c r="A15" s="306" t="s">
        <v>231</v>
      </c>
      <c r="B15" s="307"/>
      <c r="C15" s="308"/>
      <c r="D15" s="113">
        <v>5.3487957975337217</v>
      </c>
      <c r="E15" s="115">
        <v>2403</v>
      </c>
      <c r="F15" s="114">
        <v>2455</v>
      </c>
      <c r="G15" s="114">
        <v>2434</v>
      </c>
      <c r="H15" s="114">
        <v>2439</v>
      </c>
      <c r="I15" s="140">
        <v>2414</v>
      </c>
      <c r="J15" s="115">
        <v>-11</v>
      </c>
      <c r="K15" s="116">
        <v>-0.45567522783761394</v>
      </c>
    </row>
    <row r="16" spans="1:15" ht="15.95" customHeight="1" x14ac:dyDescent="0.2">
      <c r="A16" s="306" t="s">
        <v>232</v>
      </c>
      <c r="B16" s="307"/>
      <c r="C16" s="308"/>
      <c r="D16" s="113">
        <v>2.7222543738592351</v>
      </c>
      <c r="E16" s="115">
        <v>1223</v>
      </c>
      <c r="F16" s="114">
        <v>1244</v>
      </c>
      <c r="G16" s="114">
        <v>1214</v>
      </c>
      <c r="H16" s="114">
        <v>1168</v>
      </c>
      <c r="I16" s="140">
        <v>1149</v>
      </c>
      <c r="J16" s="115">
        <v>74</v>
      </c>
      <c r="K16" s="116">
        <v>6.4403829416884246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1.2865601210880113</v>
      </c>
      <c r="E18" s="115">
        <v>578</v>
      </c>
      <c r="F18" s="114">
        <v>567</v>
      </c>
      <c r="G18" s="114">
        <v>560</v>
      </c>
      <c r="H18" s="114">
        <v>573</v>
      </c>
      <c r="I18" s="140">
        <v>548</v>
      </c>
      <c r="J18" s="115">
        <v>30</v>
      </c>
      <c r="K18" s="116">
        <v>5.4744525547445253</v>
      </c>
    </row>
    <row r="19" spans="1:11" ht="14.1" customHeight="1" x14ac:dyDescent="0.2">
      <c r="A19" s="306" t="s">
        <v>235</v>
      </c>
      <c r="B19" s="307" t="s">
        <v>236</v>
      </c>
      <c r="C19" s="308"/>
      <c r="D19" s="113">
        <v>0.86586831678760634</v>
      </c>
      <c r="E19" s="115">
        <v>389</v>
      </c>
      <c r="F19" s="114">
        <v>381</v>
      </c>
      <c r="G19" s="114">
        <v>380</v>
      </c>
      <c r="H19" s="114">
        <v>383</v>
      </c>
      <c r="I19" s="140">
        <v>363</v>
      </c>
      <c r="J19" s="115">
        <v>26</v>
      </c>
      <c r="K19" s="116">
        <v>7.1625344352617084</v>
      </c>
    </row>
    <row r="20" spans="1:11" ht="14.1" customHeight="1" x14ac:dyDescent="0.2">
      <c r="A20" s="306">
        <v>12</v>
      </c>
      <c r="B20" s="307" t="s">
        <v>237</v>
      </c>
      <c r="C20" s="308"/>
      <c r="D20" s="113">
        <v>1.0328095089703067</v>
      </c>
      <c r="E20" s="115">
        <v>464</v>
      </c>
      <c r="F20" s="114">
        <v>474</v>
      </c>
      <c r="G20" s="114">
        <v>487</v>
      </c>
      <c r="H20" s="114">
        <v>494</v>
      </c>
      <c r="I20" s="140">
        <v>487</v>
      </c>
      <c r="J20" s="115">
        <v>-23</v>
      </c>
      <c r="K20" s="116">
        <v>-4.7227926078028748</v>
      </c>
    </row>
    <row r="21" spans="1:11" ht="14.1" customHeight="1" x14ac:dyDescent="0.2">
      <c r="A21" s="306">
        <v>21</v>
      </c>
      <c r="B21" s="307" t="s">
        <v>238</v>
      </c>
      <c r="C21" s="308"/>
      <c r="D21" s="113">
        <v>0.18252237011975248</v>
      </c>
      <c r="E21" s="115">
        <v>82</v>
      </c>
      <c r="F21" s="114">
        <v>83</v>
      </c>
      <c r="G21" s="114">
        <v>89</v>
      </c>
      <c r="H21" s="114">
        <v>89</v>
      </c>
      <c r="I21" s="140">
        <v>78</v>
      </c>
      <c r="J21" s="115">
        <v>4</v>
      </c>
      <c r="K21" s="116">
        <v>5.1282051282051286</v>
      </c>
    </row>
    <row r="22" spans="1:11" ht="14.1" customHeight="1" x14ac:dyDescent="0.2">
      <c r="A22" s="306">
        <v>22</v>
      </c>
      <c r="B22" s="307" t="s">
        <v>239</v>
      </c>
      <c r="C22" s="308"/>
      <c r="D22" s="113">
        <v>0.62324711748208161</v>
      </c>
      <c r="E22" s="115">
        <v>280</v>
      </c>
      <c r="F22" s="114">
        <v>295</v>
      </c>
      <c r="G22" s="114">
        <v>293</v>
      </c>
      <c r="H22" s="114">
        <v>294</v>
      </c>
      <c r="I22" s="140">
        <v>290</v>
      </c>
      <c r="J22" s="115">
        <v>-10</v>
      </c>
      <c r="K22" s="116">
        <v>-3.4482758620689653</v>
      </c>
    </row>
    <row r="23" spans="1:11" ht="14.1" customHeight="1" x14ac:dyDescent="0.2">
      <c r="A23" s="306">
        <v>23</v>
      </c>
      <c r="B23" s="307" t="s">
        <v>240</v>
      </c>
      <c r="C23" s="308"/>
      <c r="D23" s="113">
        <v>0.44072474736232914</v>
      </c>
      <c r="E23" s="115">
        <v>198</v>
      </c>
      <c r="F23" s="114">
        <v>212</v>
      </c>
      <c r="G23" s="114">
        <v>206</v>
      </c>
      <c r="H23" s="114">
        <v>207</v>
      </c>
      <c r="I23" s="140">
        <v>205</v>
      </c>
      <c r="J23" s="115">
        <v>-7</v>
      </c>
      <c r="K23" s="116">
        <v>-3.4146341463414633</v>
      </c>
    </row>
    <row r="24" spans="1:11" ht="14.1" customHeight="1" x14ac:dyDescent="0.2">
      <c r="A24" s="306">
        <v>24</v>
      </c>
      <c r="B24" s="307" t="s">
        <v>241</v>
      </c>
      <c r="C24" s="308"/>
      <c r="D24" s="113">
        <v>1.2175577616524953</v>
      </c>
      <c r="E24" s="115">
        <v>547</v>
      </c>
      <c r="F24" s="114">
        <v>567</v>
      </c>
      <c r="G24" s="114">
        <v>602</v>
      </c>
      <c r="H24" s="114">
        <v>609</v>
      </c>
      <c r="I24" s="140">
        <v>616</v>
      </c>
      <c r="J24" s="115">
        <v>-69</v>
      </c>
      <c r="K24" s="116">
        <v>-11.2012987012987</v>
      </c>
    </row>
    <row r="25" spans="1:11" ht="14.1" customHeight="1" x14ac:dyDescent="0.2">
      <c r="A25" s="306">
        <v>25</v>
      </c>
      <c r="B25" s="307" t="s">
        <v>242</v>
      </c>
      <c r="C25" s="308"/>
      <c r="D25" s="113">
        <v>1.6182166228909762</v>
      </c>
      <c r="E25" s="115">
        <v>727</v>
      </c>
      <c r="F25" s="114">
        <v>742</v>
      </c>
      <c r="G25" s="114">
        <v>754</v>
      </c>
      <c r="H25" s="114">
        <v>763</v>
      </c>
      <c r="I25" s="140">
        <v>757</v>
      </c>
      <c r="J25" s="115">
        <v>-30</v>
      </c>
      <c r="K25" s="116">
        <v>-3.9630118890356671</v>
      </c>
    </row>
    <row r="26" spans="1:11" ht="14.1" customHeight="1" x14ac:dyDescent="0.2">
      <c r="A26" s="306">
        <v>26</v>
      </c>
      <c r="B26" s="307" t="s">
        <v>243</v>
      </c>
      <c r="C26" s="308"/>
      <c r="D26" s="113">
        <v>1.0461648043449228</v>
      </c>
      <c r="E26" s="115">
        <v>470</v>
      </c>
      <c r="F26" s="114">
        <v>451</v>
      </c>
      <c r="G26" s="114">
        <v>446</v>
      </c>
      <c r="H26" s="114">
        <v>464</v>
      </c>
      <c r="I26" s="140">
        <v>448</v>
      </c>
      <c r="J26" s="115">
        <v>22</v>
      </c>
      <c r="K26" s="116">
        <v>4.9107142857142856</v>
      </c>
    </row>
    <row r="27" spans="1:11" ht="14.1" customHeight="1" x14ac:dyDescent="0.2">
      <c r="A27" s="306">
        <v>27</v>
      </c>
      <c r="B27" s="307" t="s">
        <v>244</v>
      </c>
      <c r="C27" s="308"/>
      <c r="D27" s="113">
        <v>0.42069180430040509</v>
      </c>
      <c r="E27" s="115">
        <v>189</v>
      </c>
      <c r="F27" s="114">
        <v>193</v>
      </c>
      <c r="G27" s="114">
        <v>190</v>
      </c>
      <c r="H27" s="114">
        <v>190</v>
      </c>
      <c r="I27" s="140">
        <v>180</v>
      </c>
      <c r="J27" s="115">
        <v>9</v>
      </c>
      <c r="K27" s="116">
        <v>5</v>
      </c>
    </row>
    <row r="28" spans="1:11" ht="14.1" customHeight="1" x14ac:dyDescent="0.2">
      <c r="A28" s="306">
        <v>28</v>
      </c>
      <c r="B28" s="307" t="s">
        <v>245</v>
      </c>
      <c r="C28" s="308"/>
      <c r="D28" s="113">
        <v>0.56760005342118147</v>
      </c>
      <c r="E28" s="115">
        <v>255</v>
      </c>
      <c r="F28" s="114">
        <v>253</v>
      </c>
      <c r="G28" s="114">
        <v>256</v>
      </c>
      <c r="H28" s="114">
        <v>258</v>
      </c>
      <c r="I28" s="140">
        <v>256</v>
      </c>
      <c r="J28" s="115">
        <v>-1</v>
      </c>
      <c r="K28" s="116">
        <v>-0.390625</v>
      </c>
    </row>
    <row r="29" spans="1:11" ht="14.1" customHeight="1" x14ac:dyDescent="0.2">
      <c r="A29" s="306">
        <v>29</v>
      </c>
      <c r="B29" s="307" t="s">
        <v>246</v>
      </c>
      <c r="C29" s="308"/>
      <c r="D29" s="113">
        <v>3.0783955838489963</v>
      </c>
      <c r="E29" s="115">
        <v>1383</v>
      </c>
      <c r="F29" s="114">
        <v>1508</v>
      </c>
      <c r="G29" s="114">
        <v>1532</v>
      </c>
      <c r="H29" s="114">
        <v>1547</v>
      </c>
      <c r="I29" s="140">
        <v>1503</v>
      </c>
      <c r="J29" s="115">
        <v>-120</v>
      </c>
      <c r="K29" s="116">
        <v>-7.9840319361277441</v>
      </c>
    </row>
    <row r="30" spans="1:11" ht="14.1" customHeight="1" x14ac:dyDescent="0.2">
      <c r="A30" s="306" t="s">
        <v>247</v>
      </c>
      <c r="B30" s="307" t="s">
        <v>248</v>
      </c>
      <c r="C30" s="308"/>
      <c r="D30" s="113">
        <v>0.60989182210746562</v>
      </c>
      <c r="E30" s="115">
        <v>274</v>
      </c>
      <c r="F30" s="114">
        <v>302</v>
      </c>
      <c r="G30" s="114">
        <v>305</v>
      </c>
      <c r="H30" s="114">
        <v>294</v>
      </c>
      <c r="I30" s="140">
        <v>290</v>
      </c>
      <c r="J30" s="115">
        <v>-16</v>
      </c>
      <c r="K30" s="116">
        <v>-5.5172413793103452</v>
      </c>
    </row>
    <row r="31" spans="1:11" ht="14.1" customHeight="1" x14ac:dyDescent="0.2">
      <c r="A31" s="306" t="s">
        <v>249</v>
      </c>
      <c r="B31" s="307" t="s">
        <v>250</v>
      </c>
      <c r="C31" s="308"/>
      <c r="D31" s="113">
        <v>2.4596002314917866</v>
      </c>
      <c r="E31" s="115">
        <v>1105</v>
      </c>
      <c r="F31" s="114">
        <v>1202</v>
      </c>
      <c r="G31" s="114">
        <v>1214</v>
      </c>
      <c r="H31" s="114">
        <v>1248</v>
      </c>
      <c r="I31" s="140">
        <v>1209</v>
      </c>
      <c r="J31" s="115">
        <v>-104</v>
      </c>
      <c r="K31" s="116">
        <v>-8.6021505376344081</v>
      </c>
    </row>
    <row r="32" spans="1:11" ht="14.1" customHeight="1" x14ac:dyDescent="0.2">
      <c r="A32" s="306">
        <v>31</v>
      </c>
      <c r="B32" s="307" t="s">
        <v>251</v>
      </c>
      <c r="C32" s="308"/>
      <c r="D32" s="113">
        <v>0.13800471887103236</v>
      </c>
      <c r="E32" s="115">
        <v>62</v>
      </c>
      <c r="F32" s="114">
        <v>63</v>
      </c>
      <c r="G32" s="114">
        <v>67</v>
      </c>
      <c r="H32" s="114">
        <v>63</v>
      </c>
      <c r="I32" s="140">
        <v>60</v>
      </c>
      <c r="J32" s="115">
        <v>2</v>
      </c>
      <c r="K32" s="116">
        <v>3.3333333333333335</v>
      </c>
    </row>
    <row r="33" spans="1:11" ht="14.1" customHeight="1" x14ac:dyDescent="0.2">
      <c r="A33" s="306">
        <v>32</v>
      </c>
      <c r="B33" s="307" t="s">
        <v>252</v>
      </c>
      <c r="C33" s="308"/>
      <c r="D33" s="113">
        <v>1.4267907225214798</v>
      </c>
      <c r="E33" s="115">
        <v>641</v>
      </c>
      <c r="F33" s="114">
        <v>558</v>
      </c>
      <c r="G33" s="114">
        <v>576</v>
      </c>
      <c r="H33" s="114">
        <v>557</v>
      </c>
      <c r="I33" s="140">
        <v>517</v>
      </c>
      <c r="J33" s="115">
        <v>124</v>
      </c>
      <c r="K33" s="116">
        <v>23.984526112185687</v>
      </c>
    </row>
    <row r="34" spans="1:11" ht="14.1" customHeight="1" x14ac:dyDescent="0.2">
      <c r="A34" s="306">
        <v>33</v>
      </c>
      <c r="B34" s="307" t="s">
        <v>253</v>
      </c>
      <c r="C34" s="308"/>
      <c r="D34" s="113">
        <v>0.59208476160797752</v>
      </c>
      <c r="E34" s="115">
        <v>266</v>
      </c>
      <c r="F34" s="114">
        <v>265</v>
      </c>
      <c r="G34" s="114">
        <v>272</v>
      </c>
      <c r="H34" s="114">
        <v>258</v>
      </c>
      <c r="I34" s="140">
        <v>252</v>
      </c>
      <c r="J34" s="115">
        <v>14</v>
      </c>
      <c r="K34" s="116">
        <v>5.5555555555555554</v>
      </c>
    </row>
    <row r="35" spans="1:11" ht="14.1" customHeight="1" x14ac:dyDescent="0.2">
      <c r="A35" s="306">
        <v>34</v>
      </c>
      <c r="B35" s="307" t="s">
        <v>254</v>
      </c>
      <c r="C35" s="308"/>
      <c r="D35" s="113">
        <v>5.1573698971642257</v>
      </c>
      <c r="E35" s="115">
        <v>2317</v>
      </c>
      <c r="F35" s="114">
        <v>2337</v>
      </c>
      <c r="G35" s="114">
        <v>2356</v>
      </c>
      <c r="H35" s="114">
        <v>2339</v>
      </c>
      <c r="I35" s="140">
        <v>2342</v>
      </c>
      <c r="J35" s="115">
        <v>-25</v>
      </c>
      <c r="K35" s="116">
        <v>-1.067463706233988</v>
      </c>
    </row>
    <row r="36" spans="1:11" ht="14.1" customHeight="1" x14ac:dyDescent="0.2">
      <c r="A36" s="306">
        <v>41</v>
      </c>
      <c r="B36" s="307" t="s">
        <v>255</v>
      </c>
      <c r="C36" s="308"/>
      <c r="D36" s="113">
        <v>0.1535858968080844</v>
      </c>
      <c r="E36" s="115">
        <v>69</v>
      </c>
      <c r="F36" s="114">
        <v>75</v>
      </c>
      <c r="G36" s="114">
        <v>74</v>
      </c>
      <c r="H36" s="114">
        <v>75</v>
      </c>
      <c r="I36" s="140">
        <v>77</v>
      </c>
      <c r="J36" s="115">
        <v>-8</v>
      </c>
      <c r="K36" s="116">
        <v>-10.38961038961039</v>
      </c>
    </row>
    <row r="37" spans="1:11" ht="14.1" customHeight="1" x14ac:dyDescent="0.2">
      <c r="A37" s="306">
        <v>42</v>
      </c>
      <c r="B37" s="307" t="s">
        <v>256</v>
      </c>
      <c r="C37" s="308"/>
      <c r="D37" s="113">
        <v>3.1162355874104083E-2</v>
      </c>
      <c r="E37" s="115">
        <v>14</v>
      </c>
      <c r="F37" s="114">
        <v>18</v>
      </c>
      <c r="G37" s="114">
        <v>16</v>
      </c>
      <c r="H37" s="114">
        <v>17</v>
      </c>
      <c r="I37" s="140">
        <v>13</v>
      </c>
      <c r="J37" s="115">
        <v>1</v>
      </c>
      <c r="K37" s="116">
        <v>7.6923076923076925</v>
      </c>
    </row>
    <row r="38" spans="1:11" ht="14.1" customHeight="1" x14ac:dyDescent="0.2">
      <c r="A38" s="306">
        <v>43</v>
      </c>
      <c r="B38" s="307" t="s">
        <v>257</v>
      </c>
      <c r="C38" s="308"/>
      <c r="D38" s="113">
        <v>0.378400035614121</v>
      </c>
      <c r="E38" s="115">
        <v>170</v>
      </c>
      <c r="F38" s="114">
        <v>178</v>
      </c>
      <c r="G38" s="114">
        <v>172</v>
      </c>
      <c r="H38" s="114">
        <v>173</v>
      </c>
      <c r="I38" s="140">
        <v>180</v>
      </c>
      <c r="J38" s="115">
        <v>-10</v>
      </c>
      <c r="K38" s="116">
        <v>-5.5555555555555554</v>
      </c>
    </row>
    <row r="39" spans="1:11" ht="14.1" customHeight="1" x14ac:dyDescent="0.2">
      <c r="A39" s="306">
        <v>51</v>
      </c>
      <c r="B39" s="307" t="s">
        <v>258</v>
      </c>
      <c r="C39" s="308"/>
      <c r="D39" s="113">
        <v>7.2007300894804791</v>
      </c>
      <c r="E39" s="115">
        <v>3235</v>
      </c>
      <c r="F39" s="114">
        <v>3184</v>
      </c>
      <c r="G39" s="114">
        <v>3187</v>
      </c>
      <c r="H39" s="114">
        <v>3288</v>
      </c>
      <c r="I39" s="140">
        <v>3286</v>
      </c>
      <c r="J39" s="115">
        <v>-51</v>
      </c>
      <c r="K39" s="116">
        <v>-1.55203895313451</v>
      </c>
    </row>
    <row r="40" spans="1:11" ht="14.1" customHeight="1" x14ac:dyDescent="0.2">
      <c r="A40" s="306" t="s">
        <v>259</v>
      </c>
      <c r="B40" s="307" t="s">
        <v>260</v>
      </c>
      <c r="C40" s="308"/>
      <c r="D40" s="113">
        <v>6.9269465343008507</v>
      </c>
      <c r="E40" s="115">
        <v>3112</v>
      </c>
      <c r="F40" s="114">
        <v>3060</v>
      </c>
      <c r="G40" s="114">
        <v>3063</v>
      </c>
      <c r="H40" s="114">
        <v>3160</v>
      </c>
      <c r="I40" s="140">
        <v>3169</v>
      </c>
      <c r="J40" s="115">
        <v>-57</v>
      </c>
      <c r="K40" s="116">
        <v>-1.79867466077627</v>
      </c>
    </row>
    <row r="41" spans="1:11" ht="14.1" customHeight="1" x14ac:dyDescent="0.2">
      <c r="A41" s="306"/>
      <c r="B41" s="307" t="s">
        <v>261</v>
      </c>
      <c r="C41" s="308"/>
      <c r="D41" s="113">
        <v>2.9448426301028356</v>
      </c>
      <c r="E41" s="115">
        <v>1323</v>
      </c>
      <c r="F41" s="114">
        <v>1337</v>
      </c>
      <c r="G41" s="114">
        <v>1294</v>
      </c>
      <c r="H41" s="114">
        <v>1353</v>
      </c>
      <c r="I41" s="140">
        <v>1321</v>
      </c>
      <c r="J41" s="115">
        <v>2</v>
      </c>
      <c r="K41" s="116">
        <v>0.15140045420136261</v>
      </c>
    </row>
    <row r="42" spans="1:11" ht="14.1" customHeight="1" x14ac:dyDescent="0.2">
      <c r="A42" s="306">
        <v>52</v>
      </c>
      <c r="B42" s="307" t="s">
        <v>262</v>
      </c>
      <c r="C42" s="308"/>
      <c r="D42" s="113">
        <v>5.3554734452210297</v>
      </c>
      <c r="E42" s="115">
        <v>2406</v>
      </c>
      <c r="F42" s="114">
        <v>2387</v>
      </c>
      <c r="G42" s="114">
        <v>2462</v>
      </c>
      <c r="H42" s="114">
        <v>2459</v>
      </c>
      <c r="I42" s="140">
        <v>2372</v>
      </c>
      <c r="J42" s="115">
        <v>34</v>
      </c>
      <c r="K42" s="116">
        <v>1.4333895446880269</v>
      </c>
    </row>
    <row r="43" spans="1:11" ht="14.1" customHeight="1" x14ac:dyDescent="0.2">
      <c r="A43" s="306" t="s">
        <v>263</v>
      </c>
      <c r="B43" s="307" t="s">
        <v>264</v>
      </c>
      <c r="C43" s="308"/>
      <c r="D43" s="113">
        <v>5.0727863597916576</v>
      </c>
      <c r="E43" s="115">
        <v>2279</v>
      </c>
      <c r="F43" s="114">
        <v>2267</v>
      </c>
      <c r="G43" s="114">
        <v>2321</v>
      </c>
      <c r="H43" s="114">
        <v>2320</v>
      </c>
      <c r="I43" s="140">
        <v>2253</v>
      </c>
      <c r="J43" s="115">
        <v>26</v>
      </c>
      <c r="K43" s="116">
        <v>1.1540168664003552</v>
      </c>
    </row>
    <row r="44" spans="1:11" ht="14.1" customHeight="1" x14ac:dyDescent="0.2">
      <c r="A44" s="306">
        <v>53</v>
      </c>
      <c r="B44" s="307" t="s">
        <v>265</v>
      </c>
      <c r="C44" s="308"/>
      <c r="D44" s="113">
        <v>2.0878778435649736</v>
      </c>
      <c r="E44" s="115">
        <v>938</v>
      </c>
      <c r="F44" s="114">
        <v>980</v>
      </c>
      <c r="G44" s="114">
        <v>945</v>
      </c>
      <c r="H44" s="114">
        <v>915</v>
      </c>
      <c r="I44" s="140">
        <v>914</v>
      </c>
      <c r="J44" s="115">
        <v>24</v>
      </c>
      <c r="K44" s="116">
        <v>2.6258205689277898</v>
      </c>
    </row>
    <row r="45" spans="1:11" ht="14.1" customHeight="1" x14ac:dyDescent="0.2">
      <c r="A45" s="306" t="s">
        <v>266</v>
      </c>
      <c r="B45" s="307" t="s">
        <v>267</v>
      </c>
      <c r="C45" s="308"/>
      <c r="D45" s="113">
        <v>2.0656190179406133</v>
      </c>
      <c r="E45" s="115">
        <v>928</v>
      </c>
      <c r="F45" s="114">
        <v>971</v>
      </c>
      <c r="G45" s="114">
        <v>935</v>
      </c>
      <c r="H45" s="114">
        <v>906</v>
      </c>
      <c r="I45" s="140">
        <v>905</v>
      </c>
      <c r="J45" s="115">
        <v>23</v>
      </c>
      <c r="K45" s="116">
        <v>2.541436464088398</v>
      </c>
    </row>
    <row r="46" spans="1:11" ht="14.1" customHeight="1" x14ac:dyDescent="0.2">
      <c r="A46" s="306">
        <v>54</v>
      </c>
      <c r="B46" s="307" t="s">
        <v>268</v>
      </c>
      <c r="C46" s="308"/>
      <c r="D46" s="113">
        <v>14.388104883586342</v>
      </c>
      <c r="E46" s="115">
        <v>6464</v>
      </c>
      <c r="F46" s="114">
        <v>6531</v>
      </c>
      <c r="G46" s="114">
        <v>6464</v>
      </c>
      <c r="H46" s="114">
        <v>6441</v>
      </c>
      <c r="I46" s="140">
        <v>6453</v>
      </c>
      <c r="J46" s="115">
        <v>11</v>
      </c>
      <c r="K46" s="116">
        <v>0.17046335037966837</v>
      </c>
    </row>
    <row r="47" spans="1:11" ht="14.1" customHeight="1" x14ac:dyDescent="0.2">
      <c r="A47" s="306">
        <v>61</v>
      </c>
      <c r="B47" s="307" t="s">
        <v>269</v>
      </c>
      <c r="C47" s="308"/>
      <c r="D47" s="113">
        <v>0.68557182923028981</v>
      </c>
      <c r="E47" s="115">
        <v>308</v>
      </c>
      <c r="F47" s="114">
        <v>314</v>
      </c>
      <c r="G47" s="114">
        <v>303</v>
      </c>
      <c r="H47" s="114">
        <v>303</v>
      </c>
      <c r="I47" s="140">
        <v>279</v>
      </c>
      <c r="J47" s="115">
        <v>29</v>
      </c>
      <c r="K47" s="116">
        <v>10.394265232974911</v>
      </c>
    </row>
    <row r="48" spans="1:11" ht="14.1" customHeight="1" x14ac:dyDescent="0.2">
      <c r="A48" s="306">
        <v>62</v>
      </c>
      <c r="B48" s="307" t="s">
        <v>270</v>
      </c>
      <c r="C48" s="308"/>
      <c r="D48" s="113">
        <v>11.127186929617594</v>
      </c>
      <c r="E48" s="115">
        <v>4999</v>
      </c>
      <c r="F48" s="114">
        <v>5217</v>
      </c>
      <c r="G48" s="114">
        <v>5130</v>
      </c>
      <c r="H48" s="114">
        <v>5181</v>
      </c>
      <c r="I48" s="140">
        <v>5083</v>
      </c>
      <c r="J48" s="115">
        <v>-84</v>
      </c>
      <c r="K48" s="116">
        <v>-1.6525673814676372</v>
      </c>
    </row>
    <row r="49" spans="1:11" ht="14.1" customHeight="1" x14ac:dyDescent="0.2">
      <c r="A49" s="306">
        <v>63</v>
      </c>
      <c r="B49" s="307" t="s">
        <v>271</v>
      </c>
      <c r="C49" s="308"/>
      <c r="D49" s="113">
        <v>10.450518630637047</v>
      </c>
      <c r="E49" s="115">
        <v>4695</v>
      </c>
      <c r="F49" s="114">
        <v>5135</v>
      </c>
      <c r="G49" s="114">
        <v>5264</v>
      </c>
      <c r="H49" s="114">
        <v>5505</v>
      </c>
      <c r="I49" s="140">
        <v>5467</v>
      </c>
      <c r="J49" s="115">
        <v>-772</v>
      </c>
      <c r="K49" s="116">
        <v>-14.121090177428206</v>
      </c>
    </row>
    <row r="50" spans="1:11" ht="14.1" customHeight="1" x14ac:dyDescent="0.2">
      <c r="A50" s="306" t="s">
        <v>272</v>
      </c>
      <c r="B50" s="307" t="s">
        <v>273</v>
      </c>
      <c r="C50" s="308"/>
      <c r="D50" s="113">
        <v>0.70115300716734186</v>
      </c>
      <c r="E50" s="115">
        <v>315</v>
      </c>
      <c r="F50" s="114">
        <v>355</v>
      </c>
      <c r="G50" s="114">
        <v>377</v>
      </c>
      <c r="H50" s="114">
        <v>389</v>
      </c>
      <c r="I50" s="140">
        <v>382</v>
      </c>
      <c r="J50" s="115">
        <v>-67</v>
      </c>
      <c r="K50" s="116">
        <v>-17.539267015706805</v>
      </c>
    </row>
    <row r="51" spans="1:11" ht="14.1" customHeight="1" x14ac:dyDescent="0.2">
      <c r="A51" s="306" t="s">
        <v>274</v>
      </c>
      <c r="B51" s="307" t="s">
        <v>275</v>
      </c>
      <c r="C51" s="308"/>
      <c r="D51" s="113">
        <v>9.3754173529804561</v>
      </c>
      <c r="E51" s="115">
        <v>4212</v>
      </c>
      <c r="F51" s="114">
        <v>4594</v>
      </c>
      <c r="G51" s="114">
        <v>4692</v>
      </c>
      <c r="H51" s="114">
        <v>4912</v>
      </c>
      <c r="I51" s="140">
        <v>4877</v>
      </c>
      <c r="J51" s="115">
        <v>-665</v>
      </c>
      <c r="K51" s="116">
        <v>-13.635431617797826</v>
      </c>
    </row>
    <row r="52" spans="1:11" ht="14.1" customHeight="1" x14ac:dyDescent="0.2">
      <c r="A52" s="306">
        <v>71</v>
      </c>
      <c r="B52" s="307" t="s">
        <v>276</v>
      </c>
      <c r="C52" s="308"/>
      <c r="D52" s="113">
        <v>12.3825846948315</v>
      </c>
      <c r="E52" s="115">
        <v>5563</v>
      </c>
      <c r="F52" s="114">
        <v>5706</v>
      </c>
      <c r="G52" s="114">
        <v>5600</v>
      </c>
      <c r="H52" s="114">
        <v>5750</v>
      </c>
      <c r="I52" s="140">
        <v>5596</v>
      </c>
      <c r="J52" s="115">
        <v>-33</v>
      </c>
      <c r="K52" s="116">
        <v>-0.58970693352394565</v>
      </c>
    </row>
    <row r="53" spans="1:11" ht="14.1" customHeight="1" x14ac:dyDescent="0.2">
      <c r="A53" s="306" t="s">
        <v>277</v>
      </c>
      <c r="B53" s="307" t="s">
        <v>278</v>
      </c>
      <c r="C53" s="308"/>
      <c r="D53" s="113">
        <v>0.85028713885055429</v>
      </c>
      <c r="E53" s="115">
        <v>382</v>
      </c>
      <c r="F53" s="114">
        <v>362</v>
      </c>
      <c r="G53" s="114">
        <v>367</v>
      </c>
      <c r="H53" s="114">
        <v>373</v>
      </c>
      <c r="I53" s="140">
        <v>361</v>
      </c>
      <c r="J53" s="115">
        <v>21</v>
      </c>
      <c r="K53" s="116">
        <v>5.8171745152354575</v>
      </c>
    </row>
    <row r="54" spans="1:11" ht="14.1" customHeight="1" x14ac:dyDescent="0.2">
      <c r="A54" s="306" t="s">
        <v>279</v>
      </c>
      <c r="B54" s="307" t="s">
        <v>280</v>
      </c>
      <c r="C54" s="308"/>
      <c r="D54" s="113">
        <v>10.980278680496816</v>
      </c>
      <c r="E54" s="115">
        <v>4933</v>
      </c>
      <c r="F54" s="114">
        <v>5094</v>
      </c>
      <c r="G54" s="114">
        <v>4982</v>
      </c>
      <c r="H54" s="114">
        <v>5137</v>
      </c>
      <c r="I54" s="140">
        <v>4993</v>
      </c>
      <c r="J54" s="115">
        <v>-60</v>
      </c>
      <c r="K54" s="116">
        <v>-1.2016823552974163</v>
      </c>
    </row>
    <row r="55" spans="1:11" ht="14.1" customHeight="1" x14ac:dyDescent="0.2">
      <c r="A55" s="306">
        <v>72</v>
      </c>
      <c r="B55" s="307" t="s">
        <v>281</v>
      </c>
      <c r="C55" s="308"/>
      <c r="D55" s="113">
        <v>1.3666918933357075</v>
      </c>
      <c r="E55" s="115">
        <v>614</v>
      </c>
      <c r="F55" s="114">
        <v>613</v>
      </c>
      <c r="G55" s="114">
        <v>625</v>
      </c>
      <c r="H55" s="114">
        <v>617</v>
      </c>
      <c r="I55" s="140">
        <v>608</v>
      </c>
      <c r="J55" s="115">
        <v>6</v>
      </c>
      <c r="K55" s="116">
        <v>0.98684210526315785</v>
      </c>
    </row>
    <row r="56" spans="1:11" ht="14.1" customHeight="1" x14ac:dyDescent="0.2">
      <c r="A56" s="306" t="s">
        <v>282</v>
      </c>
      <c r="B56" s="307" t="s">
        <v>283</v>
      </c>
      <c r="C56" s="308"/>
      <c r="D56" s="113">
        <v>0.17807060499488048</v>
      </c>
      <c r="E56" s="115">
        <v>80</v>
      </c>
      <c r="F56" s="114">
        <v>85</v>
      </c>
      <c r="G56" s="114">
        <v>90</v>
      </c>
      <c r="H56" s="114">
        <v>88</v>
      </c>
      <c r="I56" s="140">
        <v>92</v>
      </c>
      <c r="J56" s="115">
        <v>-12</v>
      </c>
      <c r="K56" s="116">
        <v>-13.043478260869565</v>
      </c>
    </row>
    <row r="57" spans="1:11" ht="14.1" customHeight="1" x14ac:dyDescent="0.2">
      <c r="A57" s="306" t="s">
        <v>284</v>
      </c>
      <c r="B57" s="307" t="s">
        <v>285</v>
      </c>
      <c r="C57" s="308"/>
      <c r="D57" s="113">
        <v>0.75902595379067805</v>
      </c>
      <c r="E57" s="115">
        <v>341</v>
      </c>
      <c r="F57" s="114">
        <v>338</v>
      </c>
      <c r="G57" s="114">
        <v>340</v>
      </c>
      <c r="H57" s="114">
        <v>336</v>
      </c>
      <c r="I57" s="140">
        <v>325</v>
      </c>
      <c r="J57" s="115">
        <v>16</v>
      </c>
      <c r="K57" s="116">
        <v>4.9230769230769234</v>
      </c>
    </row>
    <row r="58" spans="1:11" ht="14.1" customHeight="1" x14ac:dyDescent="0.2">
      <c r="A58" s="306">
        <v>73</v>
      </c>
      <c r="B58" s="307" t="s">
        <v>286</v>
      </c>
      <c r="C58" s="308"/>
      <c r="D58" s="113">
        <v>1.1641365801540311</v>
      </c>
      <c r="E58" s="115">
        <v>523</v>
      </c>
      <c r="F58" s="114">
        <v>533</v>
      </c>
      <c r="G58" s="114">
        <v>537</v>
      </c>
      <c r="H58" s="114">
        <v>549</v>
      </c>
      <c r="I58" s="140">
        <v>547</v>
      </c>
      <c r="J58" s="115">
        <v>-24</v>
      </c>
      <c r="K58" s="116">
        <v>-4.3875685557586834</v>
      </c>
    </row>
    <row r="59" spans="1:11" ht="14.1" customHeight="1" x14ac:dyDescent="0.2">
      <c r="A59" s="306" t="s">
        <v>287</v>
      </c>
      <c r="B59" s="307" t="s">
        <v>288</v>
      </c>
      <c r="C59" s="308"/>
      <c r="D59" s="113">
        <v>0.91928949828607043</v>
      </c>
      <c r="E59" s="115">
        <v>413</v>
      </c>
      <c r="F59" s="114">
        <v>416</v>
      </c>
      <c r="G59" s="114">
        <v>424</v>
      </c>
      <c r="H59" s="114">
        <v>432</v>
      </c>
      <c r="I59" s="140">
        <v>435</v>
      </c>
      <c r="J59" s="115">
        <v>-22</v>
      </c>
      <c r="K59" s="116">
        <v>-5.0574712643678161</v>
      </c>
    </row>
    <row r="60" spans="1:11" ht="14.1" customHeight="1" x14ac:dyDescent="0.2">
      <c r="A60" s="306">
        <v>81</v>
      </c>
      <c r="B60" s="307" t="s">
        <v>289</v>
      </c>
      <c r="C60" s="308"/>
      <c r="D60" s="113">
        <v>3.2698214842184927</v>
      </c>
      <c r="E60" s="115">
        <v>1469</v>
      </c>
      <c r="F60" s="114">
        <v>1451</v>
      </c>
      <c r="G60" s="114">
        <v>1448</v>
      </c>
      <c r="H60" s="114">
        <v>1444</v>
      </c>
      <c r="I60" s="140">
        <v>1457</v>
      </c>
      <c r="J60" s="115">
        <v>12</v>
      </c>
      <c r="K60" s="116">
        <v>0.82361015785861358</v>
      </c>
    </row>
    <row r="61" spans="1:11" ht="14.1" customHeight="1" x14ac:dyDescent="0.2">
      <c r="A61" s="306" t="s">
        <v>290</v>
      </c>
      <c r="B61" s="307" t="s">
        <v>291</v>
      </c>
      <c r="C61" s="308"/>
      <c r="D61" s="113">
        <v>1.5781507367671281</v>
      </c>
      <c r="E61" s="115">
        <v>709</v>
      </c>
      <c r="F61" s="114">
        <v>713</v>
      </c>
      <c r="G61" s="114">
        <v>709</v>
      </c>
      <c r="H61" s="114">
        <v>717</v>
      </c>
      <c r="I61" s="140">
        <v>728</v>
      </c>
      <c r="J61" s="115">
        <v>-19</v>
      </c>
      <c r="K61" s="116">
        <v>-2.6098901098901099</v>
      </c>
    </row>
    <row r="62" spans="1:11" ht="14.1" customHeight="1" x14ac:dyDescent="0.2">
      <c r="A62" s="306" t="s">
        <v>292</v>
      </c>
      <c r="B62" s="307" t="s">
        <v>293</v>
      </c>
      <c r="C62" s="308"/>
      <c r="D62" s="113">
        <v>0.7879624271023461</v>
      </c>
      <c r="E62" s="115">
        <v>354</v>
      </c>
      <c r="F62" s="114">
        <v>343</v>
      </c>
      <c r="G62" s="114">
        <v>333</v>
      </c>
      <c r="H62" s="114">
        <v>315</v>
      </c>
      <c r="I62" s="140">
        <v>318</v>
      </c>
      <c r="J62" s="115">
        <v>36</v>
      </c>
      <c r="K62" s="116">
        <v>11.320754716981131</v>
      </c>
    </row>
    <row r="63" spans="1:11" ht="14.1" customHeight="1" x14ac:dyDescent="0.2">
      <c r="A63" s="306"/>
      <c r="B63" s="307" t="s">
        <v>294</v>
      </c>
      <c r="C63" s="308"/>
      <c r="D63" s="113">
        <v>0.67444241641810976</v>
      </c>
      <c r="E63" s="115">
        <v>303</v>
      </c>
      <c r="F63" s="114">
        <v>291</v>
      </c>
      <c r="G63" s="114">
        <v>287</v>
      </c>
      <c r="H63" s="114">
        <v>275</v>
      </c>
      <c r="I63" s="140">
        <v>284</v>
      </c>
      <c r="J63" s="115">
        <v>19</v>
      </c>
      <c r="K63" s="116">
        <v>6.6901408450704229</v>
      </c>
    </row>
    <row r="64" spans="1:11" ht="14.1" customHeight="1" x14ac:dyDescent="0.2">
      <c r="A64" s="306" t="s">
        <v>295</v>
      </c>
      <c r="B64" s="307" t="s">
        <v>296</v>
      </c>
      <c r="C64" s="308"/>
      <c r="D64" s="113">
        <v>8.4583537372568227E-2</v>
      </c>
      <c r="E64" s="115">
        <v>38</v>
      </c>
      <c r="F64" s="114">
        <v>37</v>
      </c>
      <c r="G64" s="114">
        <v>40</v>
      </c>
      <c r="H64" s="114">
        <v>38</v>
      </c>
      <c r="I64" s="140">
        <v>37</v>
      </c>
      <c r="J64" s="115">
        <v>1</v>
      </c>
      <c r="K64" s="116">
        <v>2.7027027027027026</v>
      </c>
    </row>
    <row r="65" spans="1:11" ht="14.1" customHeight="1" x14ac:dyDescent="0.2">
      <c r="A65" s="306" t="s">
        <v>297</v>
      </c>
      <c r="B65" s="307" t="s">
        <v>298</v>
      </c>
      <c r="C65" s="308"/>
      <c r="D65" s="113">
        <v>0.45630592529938119</v>
      </c>
      <c r="E65" s="115">
        <v>205</v>
      </c>
      <c r="F65" s="114">
        <v>204</v>
      </c>
      <c r="G65" s="114">
        <v>206</v>
      </c>
      <c r="H65" s="114">
        <v>221</v>
      </c>
      <c r="I65" s="140">
        <v>236</v>
      </c>
      <c r="J65" s="115">
        <v>-31</v>
      </c>
      <c r="K65" s="116">
        <v>-13.135593220338983</v>
      </c>
    </row>
    <row r="66" spans="1:11" ht="14.1" customHeight="1" x14ac:dyDescent="0.2">
      <c r="A66" s="306">
        <v>82</v>
      </c>
      <c r="B66" s="307" t="s">
        <v>299</v>
      </c>
      <c r="C66" s="308"/>
      <c r="D66" s="113">
        <v>1.6182166228909762</v>
      </c>
      <c r="E66" s="115">
        <v>727</v>
      </c>
      <c r="F66" s="114">
        <v>747</v>
      </c>
      <c r="G66" s="114">
        <v>754</v>
      </c>
      <c r="H66" s="114">
        <v>758</v>
      </c>
      <c r="I66" s="140">
        <v>752</v>
      </c>
      <c r="J66" s="115">
        <v>-25</v>
      </c>
      <c r="K66" s="116">
        <v>-3.3244680851063828</v>
      </c>
    </row>
    <row r="67" spans="1:11" ht="14.1" customHeight="1" x14ac:dyDescent="0.2">
      <c r="A67" s="306" t="s">
        <v>300</v>
      </c>
      <c r="B67" s="307" t="s">
        <v>301</v>
      </c>
      <c r="C67" s="308"/>
      <c r="D67" s="113">
        <v>0.50304945911053733</v>
      </c>
      <c r="E67" s="115">
        <v>226</v>
      </c>
      <c r="F67" s="114">
        <v>230</v>
      </c>
      <c r="G67" s="114">
        <v>231</v>
      </c>
      <c r="H67" s="114">
        <v>235</v>
      </c>
      <c r="I67" s="140">
        <v>227</v>
      </c>
      <c r="J67" s="115">
        <v>-1</v>
      </c>
      <c r="K67" s="116">
        <v>-0.44052863436123346</v>
      </c>
    </row>
    <row r="68" spans="1:11" ht="14.1" customHeight="1" x14ac:dyDescent="0.2">
      <c r="A68" s="306" t="s">
        <v>302</v>
      </c>
      <c r="B68" s="307" t="s">
        <v>303</v>
      </c>
      <c r="C68" s="308"/>
      <c r="D68" s="113">
        <v>0.85473890397542629</v>
      </c>
      <c r="E68" s="115">
        <v>384</v>
      </c>
      <c r="F68" s="114">
        <v>386</v>
      </c>
      <c r="G68" s="114">
        <v>395</v>
      </c>
      <c r="H68" s="114">
        <v>392</v>
      </c>
      <c r="I68" s="140">
        <v>398</v>
      </c>
      <c r="J68" s="115">
        <v>-14</v>
      </c>
      <c r="K68" s="116">
        <v>-3.5175879396984926</v>
      </c>
    </row>
    <row r="69" spans="1:11" ht="14.1" customHeight="1" x14ac:dyDescent="0.2">
      <c r="A69" s="306">
        <v>83</v>
      </c>
      <c r="B69" s="307" t="s">
        <v>304</v>
      </c>
      <c r="C69" s="308"/>
      <c r="D69" s="113">
        <v>2.5976049503628187</v>
      </c>
      <c r="E69" s="115">
        <v>1167</v>
      </c>
      <c r="F69" s="114">
        <v>1192</v>
      </c>
      <c r="G69" s="114">
        <v>1170</v>
      </c>
      <c r="H69" s="114">
        <v>1192</v>
      </c>
      <c r="I69" s="140">
        <v>1191</v>
      </c>
      <c r="J69" s="115">
        <v>-24</v>
      </c>
      <c r="K69" s="116">
        <v>-2.0151133501259446</v>
      </c>
    </row>
    <row r="70" spans="1:11" ht="14.1" customHeight="1" x14ac:dyDescent="0.2">
      <c r="A70" s="306" t="s">
        <v>305</v>
      </c>
      <c r="B70" s="307" t="s">
        <v>306</v>
      </c>
      <c r="C70" s="308"/>
      <c r="D70" s="113">
        <v>1.531407202955972</v>
      </c>
      <c r="E70" s="115">
        <v>688</v>
      </c>
      <c r="F70" s="114">
        <v>700</v>
      </c>
      <c r="G70" s="114">
        <v>690</v>
      </c>
      <c r="H70" s="114">
        <v>701</v>
      </c>
      <c r="I70" s="140">
        <v>695</v>
      </c>
      <c r="J70" s="115">
        <v>-7</v>
      </c>
      <c r="K70" s="116">
        <v>-1.0071942446043165</v>
      </c>
    </row>
    <row r="71" spans="1:11" ht="14.1" customHeight="1" x14ac:dyDescent="0.2">
      <c r="A71" s="306"/>
      <c r="B71" s="307" t="s">
        <v>307</v>
      </c>
      <c r="C71" s="308"/>
      <c r="D71" s="113">
        <v>1.0328095089703067</v>
      </c>
      <c r="E71" s="115">
        <v>464</v>
      </c>
      <c r="F71" s="114">
        <v>480</v>
      </c>
      <c r="G71" s="114">
        <v>478</v>
      </c>
      <c r="H71" s="114">
        <v>489</v>
      </c>
      <c r="I71" s="140">
        <v>493</v>
      </c>
      <c r="J71" s="115">
        <v>-29</v>
      </c>
      <c r="K71" s="116">
        <v>-5.882352941176471</v>
      </c>
    </row>
    <row r="72" spans="1:11" ht="14.1" customHeight="1" x14ac:dyDescent="0.2">
      <c r="A72" s="306">
        <v>84</v>
      </c>
      <c r="B72" s="307" t="s">
        <v>308</v>
      </c>
      <c r="C72" s="308"/>
      <c r="D72" s="113">
        <v>1.9632284200685572</v>
      </c>
      <c r="E72" s="115">
        <v>882</v>
      </c>
      <c r="F72" s="114">
        <v>906</v>
      </c>
      <c r="G72" s="114">
        <v>887</v>
      </c>
      <c r="H72" s="114">
        <v>873</v>
      </c>
      <c r="I72" s="140">
        <v>870</v>
      </c>
      <c r="J72" s="115">
        <v>12</v>
      </c>
      <c r="K72" s="116">
        <v>1.3793103448275863</v>
      </c>
    </row>
    <row r="73" spans="1:11" ht="14.1" customHeight="1" x14ac:dyDescent="0.2">
      <c r="A73" s="306" t="s">
        <v>309</v>
      </c>
      <c r="B73" s="307" t="s">
        <v>310</v>
      </c>
      <c r="C73" s="308"/>
      <c r="D73" s="113">
        <v>0.15136001424564841</v>
      </c>
      <c r="E73" s="115">
        <v>68</v>
      </c>
      <c r="F73" s="114">
        <v>70</v>
      </c>
      <c r="G73" s="114">
        <v>66</v>
      </c>
      <c r="H73" s="114">
        <v>76</v>
      </c>
      <c r="I73" s="140">
        <v>77</v>
      </c>
      <c r="J73" s="115">
        <v>-9</v>
      </c>
      <c r="K73" s="116">
        <v>-11.688311688311689</v>
      </c>
    </row>
    <row r="74" spans="1:11" ht="14.1" customHeight="1" x14ac:dyDescent="0.2">
      <c r="A74" s="306" t="s">
        <v>311</v>
      </c>
      <c r="B74" s="307" t="s">
        <v>312</v>
      </c>
      <c r="C74" s="308"/>
      <c r="D74" s="113">
        <v>0.14245648399590438</v>
      </c>
      <c r="E74" s="115">
        <v>64</v>
      </c>
      <c r="F74" s="114">
        <v>63</v>
      </c>
      <c r="G74" s="114">
        <v>59</v>
      </c>
      <c r="H74" s="114">
        <v>66</v>
      </c>
      <c r="I74" s="140">
        <v>64</v>
      </c>
      <c r="J74" s="115">
        <v>0</v>
      </c>
      <c r="K74" s="116">
        <v>0</v>
      </c>
    </row>
    <row r="75" spans="1:11" ht="14.1" customHeight="1" x14ac:dyDescent="0.2">
      <c r="A75" s="306" t="s">
        <v>313</v>
      </c>
      <c r="B75" s="307" t="s">
        <v>314</v>
      </c>
      <c r="C75" s="308"/>
      <c r="D75" s="113">
        <v>0.11574589324667231</v>
      </c>
      <c r="E75" s="115">
        <v>52</v>
      </c>
      <c r="F75" s="114">
        <v>49</v>
      </c>
      <c r="G75" s="114">
        <v>44</v>
      </c>
      <c r="H75" s="114">
        <v>39</v>
      </c>
      <c r="I75" s="140">
        <v>34</v>
      </c>
      <c r="J75" s="115">
        <v>18</v>
      </c>
      <c r="K75" s="116">
        <v>52.941176470588232</v>
      </c>
    </row>
    <row r="76" spans="1:11" ht="14.1" customHeight="1" x14ac:dyDescent="0.2">
      <c r="A76" s="306">
        <v>91</v>
      </c>
      <c r="B76" s="307" t="s">
        <v>315</v>
      </c>
      <c r="C76" s="308"/>
      <c r="D76" s="113">
        <v>0.1558117793705204</v>
      </c>
      <c r="E76" s="115">
        <v>70</v>
      </c>
      <c r="F76" s="114">
        <v>76</v>
      </c>
      <c r="G76" s="114">
        <v>73</v>
      </c>
      <c r="H76" s="114">
        <v>72</v>
      </c>
      <c r="I76" s="140">
        <v>77</v>
      </c>
      <c r="J76" s="115">
        <v>-7</v>
      </c>
      <c r="K76" s="116">
        <v>-9.0909090909090917</v>
      </c>
    </row>
    <row r="77" spans="1:11" ht="14.1" customHeight="1" x14ac:dyDescent="0.2">
      <c r="A77" s="306">
        <v>92</v>
      </c>
      <c r="B77" s="307" t="s">
        <v>316</v>
      </c>
      <c r="C77" s="308"/>
      <c r="D77" s="113">
        <v>0.2248141388060366</v>
      </c>
      <c r="E77" s="115">
        <v>101</v>
      </c>
      <c r="F77" s="114">
        <v>105</v>
      </c>
      <c r="G77" s="114">
        <v>107</v>
      </c>
      <c r="H77" s="114">
        <v>100</v>
      </c>
      <c r="I77" s="140">
        <v>97</v>
      </c>
      <c r="J77" s="115">
        <v>4</v>
      </c>
      <c r="K77" s="116">
        <v>4.1237113402061851</v>
      </c>
    </row>
    <row r="78" spans="1:11" ht="14.1" customHeight="1" x14ac:dyDescent="0.2">
      <c r="A78" s="306">
        <v>93</v>
      </c>
      <c r="B78" s="307" t="s">
        <v>317</v>
      </c>
      <c r="C78" s="308"/>
      <c r="D78" s="113">
        <v>8.6809419935004226E-2</v>
      </c>
      <c r="E78" s="115">
        <v>39</v>
      </c>
      <c r="F78" s="114">
        <v>39</v>
      </c>
      <c r="G78" s="114">
        <v>40</v>
      </c>
      <c r="H78" s="114">
        <v>39</v>
      </c>
      <c r="I78" s="140">
        <v>40</v>
      </c>
      <c r="J78" s="115">
        <v>-1</v>
      </c>
      <c r="K78" s="116">
        <v>-2.5</v>
      </c>
    </row>
    <row r="79" spans="1:11" ht="14.1" customHeight="1" x14ac:dyDescent="0.2">
      <c r="A79" s="306">
        <v>94</v>
      </c>
      <c r="B79" s="307" t="s">
        <v>318</v>
      </c>
      <c r="C79" s="308"/>
      <c r="D79" s="113">
        <v>0.53643769754707737</v>
      </c>
      <c r="E79" s="115">
        <v>241</v>
      </c>
      <c r="F79" s="114">
        <v>249</v>
      </c>
      <c r="G79" s="114">
        <v>248</v>
      </c>
      <c r="H79" s="114">
        <v>224</v>
      </c>
      <c r="I79" s="140">
        <v>230</v>
      </c>
      <c r="J79" s="115">
        <v>11</v>
      </c>
      <c r="K79" s="116">
        <v>4.7826086956521738</v>
      </c>
    </row>
    <row r="80" spans="1:11" ht="14.1" customHeight="1" x14ac:dyDescent="0.2">
      <c r="A80" s="306" t="s">
        <v>319</v>
      </c>
      <c r="B80" s="307" t="s">
        <v>320</v>
      </c>
      <c r="C80" s="308"/>
      <c r="D80" s="113">
        <v>2.0032943061924054E-2</v>
      </c>
      <c r="E80" s="115">
        <v>9</v>
      </c>
      <c r="F80" s="114">
        <v>11</v>
      </c>
      <c r="G80" s="114">
        <v>8</v>
      </c>
      <c r="H80" s="114">
        <v>6</v>
      </c>
      <c r="I80" s="140">
        <v>7</v>
      </c>
      <c r="J80" s="115">
        <v>2</v>
      </c>
      <c r="K80" s="116">
        <v>28.571428571428573</v>
      </c>
    </row>
    <row r="81" spans="1:11" ht="14.1" customHeight="1" x14ac:dyDescent="0.2">
      <c r="A81" s="310" t="s">
        <v>321</v>
      </c>
      <c r="B81" s="311" t="s">
        <v>334</v>
      </c>
      <c r="C81" s="312"/>
      <c r="D81" s="125">
        <v>3.9264568401371145</v>
      </c>
      <c r="E81" s="143">
        <v>1764</v>
      </c>
      <c r="F81" s="144">
        <v>1837</v>
      </c>
      <c r="G81" s="144">
        <v>1768</v>
      </c>
      <c r="H81" s="144">
        <v>1884</v>
      </c>
      <c r="I81" s="145">
        <v>1773</v>
      </c>
      <c r="J81" s="143">
        <v>-9</v>
      </c>
      <c r="K81" s="146">
        <v>-0.50761421319796951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15838</v>
      </c>
      <c r="G12" s="536">
        <v>11730</v>
      </c>
      <c r="H12" s="536">
        <v>19729</v>
      </c>
      <c r="I12" s="536">
        <v>14197</v>
      </c>
      <c r="J12" s="537">
        <v>17244</v>
      </c>
      <c r="K12" s="538">
        <v>-1406</v>
      </c>
      <c r="L12" s="349">
        <v>-8.153560658779865</v>
      </c>
    </row>
    <row r="13" spans="1:17" s="110" customFormat="1" ht="15" customHeight="1" x14ac:dyDescent="0.2">
      <c r="A13" s="350" t="s">
        <v>345</v>
      </c>
      <c r="B13" s="351" t="s">
        <v>346</v>
      </c>
      <c r="C13" s="347"/>
      <c r="D13" s="347"/>
      <c r="E13" s="348"/>
      <c r="F13" s="536">
        <v>9624</v>
      </c>
      <c r="G13" s="536">
        <v>6355</v>
      </c>
      <c r="H13" s="536">
        <v>11103</v>
      </c>
      <c r="I13" s="536">
        <v>9002</v>
      </c>
      <c r="J13" s="537">
        <v>10679</v>
      </c>
      <c r="K13" s="538">
        <v>-1055</v>
      </c>
      <c r="L13" s="349">
        <v>-9.8792021724880605</v>
      </c>
    </row>
    <row r="14" spans="1:17" s="110" customFormat="1" ht="22.5" customHeight="1" x14ac:dyDescent="0.2">
      <c r="A14" s="350"/>
      <c r="B14" s="351" t="s">
        <v>347</v>
      </c>
      <c r="C14" s="347"/>
      <c r="D14" s="347"/>
      <c r="E14" s="348"/>
      <c r="F14" s="536">
        <v>6214</v>
      </c>
      <c r="G14" s="536">
        <v>5375</v>
      </c>
      <c r="H14" s="536">
        <v>8626</v>
      </c>
      <c r="I14" s="536">
        <v>5195</v>
      </c>
      <c r="J14" s="537">
        <v>6565</v>
      </c>
      <c r="K14" s="538">
        <v>-351</v>
      </c>
      <c r="L14" s="349">
        <v>-5.3465346534653468</v>
      </c>
    </row>
    <row r="15" spans="1:17" s="110" customFormat="1" ht="15" customHeight="1" x14ac:dyDescent="0.2">
      <c r="A15" s="350" t="s">
        <v>348</v>
      </c>
      <c r="B15" s="351" t="s">
        <v>108</v>
      </c>
      <c r="C15" s="347"/>
      <c r="D15" s="347"/>
      <c r="E15" s="348"/>
      <c r="F15" s="536">
        <v>4217</v>
      </c>
      <c r="G15" s="536">
        <v>3048</v>
      </c>
      <c r="H15" s="536">
        <v>8839</v>
      </c>
      <c r="I15" s="536">
        <v>3368</v>
      </c>
      <c r="J15" s="537">
        <v>4564</v>
      </c>
      <c r="K15" s="538">
        <v>-347</v>
      </c>
      <c r="L15" s="349">
        <v>-7.6029798422436459</v>
      </c>
    </row>
    <row r="16" spans="1:17" s="110" customFormat="1" ht="15" customHeight="1" x14ac:dyDescent="0.2">
      <c r="A16" s="350"/>
      <c r="B16" s="351" t="s">
        <v>109</v>
      </c>
      <c r="C16" s="347"/>
      <c r="D16" s="347"/>
      <c r="E16" s="348"/>
      <c r="F16" s="536">
        <v>10255</v>
      </c>
      <c r="G16" s="536">
        <v>7890</v>
      </c>
      <c r="H16" s="536">
        <v>9812</v>
      </c>
      <c r="I16" s="536">
        <v>9774</v>
      </c>
      <c r="J16" s="537">
        <v>11207</v>
      </c>
      <c r="K16" s="538">
        <v>-952</v>
      </c>
      <c r="L16" s="349">
        <v>-8.4946908182386007</v>
      </c>
    </row>
    <row r="17" spans="1:12" s="110" customFormat="1" ht="15" customHeight="1" x14ac:dyDescent="0.2">
      <c r="A17" s="350"/>
      <c r="B17" s="351" t="s">
        <v>110</v>
      </c>
      <c r="C17" s="347"/>
      <c r="D17" s="347"/>
      <c r="E17" s="348"/>
      <c r="F17" s="536">
        <v>1236</v>
      </c>
      <c r="G17" s="536">
        <v>718</v>
      </c>
      <c r="H17" s="536">
        <v>967</v>
      </c>
      <c r="I17" s="536">
        <v>932</v>
      </c>
      <c r="J17" s="537">
        <v>1342</v>
      </c>
      <c r="K17" s="538">
        <v>-106</v>
      </c>
      <c r="L17" s="349">
        <v>-7.8986587183308492</v>
      </c>
    </row>
    <row r="18" spans="1:12" s="110" customFormat="1" ht="15" customHeight="1" x14ac:dyDescent="0.2">
      <c r="A18" s="350"/>
      <c r="B18" s="351" t="s">
        <v>111</v>
      </c>
      <c r="C18" s="347"/>
      <c r="D18" s="347"/>
      <c r="E18" s="348"/>
      <c r="F18" s="536">
        <v>130</v>
      </c>
      <c r="G18" s="536">
        <v>74</v>
      </c>
      <c r="H18" s="536">
        <v>111</v>
      </c>
      <c r="I18" s="536">
        <v>123</v>
      </c>
      <c r="J18" s="537">
        <v>131</v>
      </c>
      <c r="K18" s="538">
        <v>-1</v>
      </c>
      <c r="L18" s="349">
        <v>-0.76335877862595425</v>
      </c>
    </row>
    <row r="19" spans="1:12" s="110" customFormat="1" ht="15" customHeight="1" x14ac:dyDescent="0.2">
      <c r="A19" s="118" t="s">
        <v>113</v>
      </c>
      <c r="B19" s="119" t="s">
        <v>181</v>
      </c>
      <c r="C19" s="347"/>
      <c r="D19" s="347"/>
      <c r="E19" s="348"/>
      <c r="F19" s="536">
        <v>11458</v>
      </c>
      <c r="G19" s="536">
        <v>7936</v>
      </c>
      <c r="H19" s="536">
        <v>15296</v>
      </c>
      <c r="I19" s="536">
        <v>10400</v>
      </c>
      <c r="J19" s="537">
        <v>13026</v>
      </c>
      <c r="K19" s="538">
        <v>-1568</v>
      </c>
      <c r="L19" s="349">
        <v>-12.037463534469522</v>
      </c>
    </row>
    <row r="20" spans="1:12" s="110" customFormat="1" ht="15" customHeight="1" x14ac:dyDescent="0.2">
      <c r="A20" s="118"/>
      <c r="B20" s="119" t="s">
        <v>182</v>
      </c>
      <c r="C20" s="347"/>
      <c r="D20" s="347"/>
      <c r="E20" s="348"/>
      <c r="F20" s="536">
        <v>4380</v>
      </c>
      <c r="G20" s="536">
        <v>3794</v>
      </c>
      <c r="H20" s="536">
        <v>4433</v>
      </c>
      <c r="I20" s="536">
        <v>3797</v>
      </c>
      <c r="J20" s="537">
        <v>4218</v>
      </c>
      <c r="K20" s="538">
        <v>162</v>
      </c>
      <c r="L20" s="349">
        <v>3.8406827880512089</v>
      </c>
    </row>
    <row r="21" spans="1:12" s="110" customFormat="1" ht="15" customHeight="1" x14ac:dyDescent="0.2">
      <c r="A21" s="118" t="s">
        <v>113</v>
      </c>
      <c r="B21" s="119" t="s">
        <v>116</v>
      </c>
      <c r="C21" s="347"/>
      <c r="D21" s="347"/>
      <c r="E21" s="348"/>
      <c r="F21" s="536">
        <v>10016</v>
      </c>
      <c r="G21" s="536">
        <v>7350</v>
      </c>
      <c r="H21" s="536">
        <v>13808</v>
      </c>
      <c r="I21" s="536">
        <v>8699</v>
      </c>
      <c r="J21" s="537">
        <v>11182</v>
      </c>
      <c r="K21" s="538">
        <v>-1166</v>
      </c>
      <c r="L21" s="349">
        <v>-10.427472724020747</v>
      </c>
    </row>
    <row r="22" spans="1:12" s="110" customFormat="1" ht="15" customHeight="1" x14ac:dyDescent="0.2">
      <c r="A22" s="118"/>
      <c r="B22" s="119" t="s">
        <v>117</v>
      </c>
      <c r="C22" s="347"/>
      <c r="D22" s="347"/>
      <c r="E22" s="348"/>
      <c r="F22" s="536">
        <v>5815</v>
      </c>
      <c r="G22" s="536">
        <v>4367</v>
      </c>
      <c r="H22" s="536">
        <v>5911</v>
      </c>
      <c r="I22" s="536">
        <v>5495</v>
      </c>
      <c r="J22" s="537">
        <v>6058</v>
      </c>
      <c r="K22" s="538">
        <v>-243</v>
      </c>
      <c r="L22" s="349">
        <v>-4.0112248266754706</v>
      </c>
    </row>
    <row r="23" spans="1:12" s="110" customFormat="1" ht="15" customHeight="1" x14ac:dyDescent="0.2">
      <c r="A23" s="352" t="s">
        <v>348</v>
      </c>
      <c r="B23" s="353" t="s">
        <v>193</v>
      </c>
      <c r="C23" s="354"/>
      <c r="D23" s="354"/>
      <c r="E23" s="355"/>
      <c r="F23" s="539">
        <v>260</v>
      </c>
      <c r="G23" s="539">
        <v>451</v>
      </c>
      <c r="H23" s="539">
        <v>3856</v>
      </c>
      <c r="I23" s="539">
        <v>163</v>
      </c>
      <c r="J23" s="540">
        <v>498</v>
      </c>
      <c r="K23" s="541">
        <v>-238</v>
      </c>
      <c r="L23" s="356">
        <v>-47.791164658634536</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29.7</v>
      </c>
      <c r="G25" s="542">
        <v>33.1</v>
      </c>
      <c r="H25" s="542">
        <v>33.799999999999997</v>
      </c>
      <c r="I25" s="542">
        <v>32.1</v>
      </c>
      <c r="J25" s="542">
        <v>28.7</v>
      </c>
      <c r="K25" s="543" t="s">
        <v>350</v>
      </c>
      <c r="L25" s="364">
        <v>1</v>
      </c>
    </row>
    <row r="26" spans="1:12" s="110" customFormat="1" ht="15" customHeight="1" x14ac:dyDescent="0.2">
      <c r="A26" s="365" t="s">
        <v>105</v>
      </c>
      <c r="B26" s="366" t="s">
        <v>346</v>
      </c>
      <c r="C26" s="362"/>
      <c r="D26" s="362"/>
      <c r="E26" s="363"/>
      <c r="F26" s="542">
        <v>27.8</v>
      </c>
      <c r="G26" s="542">
        <v>32.200000000000003</v>
      </c>
      <c r="H26" s="542">
        <v>30.3</v>
      </c>
      <c r="I26" s="542">
        <v>30.1</v>
      </c>
      <c r="J26" s="544">
        <v>27.1</v>
      </c>
      <c r="K26" s="543" t="s">
        <v>350</v>
      </c>
      <c r="L26" s="364">
        <v>0.69999999999999929</v>
      </c>
    </row>
    <row r="27" spans="1:12" s="110" customFormat="1" ht="15" customHeight="1" x14ac:dyDescent="0.2">
      <c r="A27" s="365"/>
      <c r="B27" s="366" t="s">
        <v>347</v>
      </c>
      <c r="C27" s="362"/>
      <c r="D27" s="362"/>
      <c r="E27" s="363"/>
      <c r="F27" s="542">
        <v>32.700000000000003</v>
      </c>
      <c r="G27" s="542">
        <v>34.200000000000003</v>
      </c>
      <c r="H27" s="542">
        <v>38.4</v>
      </c>
      <c r="I27" s="542">
        <v>35.700000000000003</v>
      </c>
      <c r="J27" s="542">
        <v>31.4</v>
      </c>
      <c r="K27" s="543" t="s">
        <v>350</v>
      </c>
      <c r="L27" s="364">
        <v>1.3000000000000043</v>
      </c>
    </row>
    <row r="28" spans="1:12" s="110" customFormat="1" ht="15" customHeight="1" x14ac:dyDescent="0.2">
      <c r="A28" s="365" t="s">
        <v>113</v>
      </c>
      <c r="B28" s="366" t="s">
        <v>108</v>
      </c>
      <c r="C28" s="362"/>
      <c r="D28" s="362"/>
      <c r="E28" s="363"/>
      <c r="F28" s="542">
        <v>39.200000000000003</v>
      </c>
      <c r="G28" s="542">
        <v>42.1</v>
      </c>
      <c r="H28" s="542">
        <v>40.4</v>
      </c>
      <c r="I28" s="542">
        <v>44.2</v>
      </c>
      <c r="J28" s="542">
        <v>37.6</v>
      </c>
      <c r="K28" s="543" t="s">
        <v>350</v>
      </c>
      <c r="L28" s="364">
        <v>1.6000000000000014</v>
      </c>
    </row>
    <row r="29" spans="1:12" s="110" customFormat="1" ht="11.25" x14ac:dyDescent="0.2">
      <c r="A29" s="365"/>
      <c r="B29" s="366" t="s">
        <v>109</v>
      </c>
      <c r="C29" s="362"/>
      <c r="D29" s="362"/>
      <c r="E29" s="363"/>
      <c r="F29" s="542">
        <v>27.1</v>
      </c>
      <c r="G29" s="542">
        <v>30.5</v>
      </c>
      <c r="H29" s="542">
        <v>31</v>
      </c>
      <c r="I29" s="542">
        <v>28.7</v>
      </c>
      <c r="J29" s="544">
        <v>26.1</v>
      </c>
      <c r="K29" s="543" t="s">
        <v>350</v>
      </c>
      <c r="L29" s="364">
        <v>1</v>
      </c>
    </row>
    <row r="30" spans="1:12" s="110" customFormat="1" ht="15" customHeight="1" x14ac:dyDescent="0.2">
      <c r="A30" s="365"/>
      <c r="B30" s="366" t="s">
        <v>110</v>
      </c>
      <c r="C30" s="362"/>
      <c r="D30" s="362"/>
      <c r="E30" s="363"/>
      <c r="F30" s="542">
        <v>21.1</v>
      </c>
      <c r="G30" s="542">
        <v>29.4</v>
      </c>
      <c r="H30" s="542">
        <v>29.8</v>
      </c>
      <c r="I30" s="542">
        <v>26.1</v>
      </c>
      <c r="J30" s="542">
        <v>23.9</v>
      </c>
      <c r="K30" s="543" t="s">
        <v>350</v>
      </c>
      <c r="L30" s="364">
        <v>-2.7999999999999972</v>
      </c>
    </row>
    <row r="31" spans="1:12" s="110" customFormat="1" ht="15" customHeight="1" x14ac:dyDescent="0.2">
      <c r="A31" s="365"/>
      <c r="B31" s="366" t="s">
        <v>111</v>
      </c>
      <c r="C31" s="362"/>
      <c r="D31" s="362"/>
      <c r="E31" s="363"/>
      <c r="F31" s="542">
        <v>29.2</v>
      </c>
      <c r="G31" s="542">
        <v>33.799999999999997</v>
      </c>
      <c r="H31" s="542">
        <v>34.200000000000003</v>
      </c>
      <c r="I31" s="542">
        <v>39</v>
      </c>
      <c r="J31" s="542">
        <v>22.9</v>
      </c>
      <c r="K31" s="543" t="s">
        <v>350</v>
      </c>
      <c r="L31" s="364">
        <v>6.3000000000000007</v>
      </c>
    </row>
    <row r="32" spans="1:12" s="110" customFormat="1" ht="15" customHeight="1" x14ac:dyDescent="0.2">
      <c r="A32" s="367" t="s">
        <v>113</v>
      </c>
      <c r="B32" s="368" t="s">
        <v>181</v>
      </c>
      <c r="C32" s="362"/>
      <c r="D32" s="362"/>
      <c r="E32" s="363"/>
      <c r="F32" s="542">
        <v>27.3</v>
      </c>
      <c r="G32" s="542">
        <v>30.6</v>
      </c>
      <c r="H32" s="542">
        <v>31.4</v>
      </c>
      <c r="I32" s="542">
        <v>29.9</v>
      </c>
      <c r="J32" s="544">
        <v>26.6</v>
      </c>
      <c r="K32" s="543" t="s">
        <v>350</v>
      </c>
      <c r="L32" s="364">
        <v>0.69999999999999929</v>
      </c>
    </row>
    <row r="33" spans="1:12" s="110" customFormat="1" ht="15" customHeight="1" x14ac:dyDescent="0.2">
      <c r="A33" s="367"/>
      <c r="B33" s="368" t="s">
        <v>182</v>
      </c>
      <c r="C33" s="362"/>
      <c r="D33" s="362"/>
      <c r="E33" s="363"/>
      <c r="F33" s="542">
        <v>36</v>
      </c>
      <c r="G33" s="542">
        <v>38.1</v>
      </c>
      <c r="H33" s="542">
        <v>40</v>
      </c>
      <c r="I33" s="542">
        <v>38.299999999999997</v>
      </c>
      <c r="J33" s="542">
        <v>35</v>
      </c>
      <c r="K33" s="543" t="s">
        <v>350</v>
      </c>
      <c r="L33" s="364">
        <v>1</v>
      </c>
    </row>
    <row r="34" spans="1:12" s="369" customFormat="1" ht="15" customHeight="1" x14ac:dyDescent="0.2">
      <c r="A34" s="367" t="s">
        <v>113</v>
      </c>
      <c r="B34" s="368" t="s">
        <v>116</v>
      </c>
      <c r="C34" s="362"/>
      <c r="D34" s="362"/>
      <c r="E34" s="363"/>
      <c r="F34" s="542">
        <v>26.4</v>
      </c>
      <c r="G34" s="542">
        <v>30.1</v>
      </c>
      <c r="H34" s="542">
        <v>31.8</v>
      </c>
      <c r="I34" s="542">
        <v>28.1</v>
      </c>
      <c r="J34" s="542">
        <v>25</v>
      </c>
      <c r="K34" s="543" t="s">
        <v>350</v>
      </c>
      <c r="L34" s="364">
        <v>1.3999999999999986</v>
      </c>
    </row>
    <row r="35" spans="1:12" s="369" customFormat="1" ht="11.25" x14ac:dyDescent="0.2">
      <c r="A35" s="370"/>
      <c r="B35" s="371" t="s">
        <v>117</v>
      </c>
      <c r="C35" s="372"/>
      <c r="D35" s="372"/>
      <c r="E35" s="373"/>
      <c r="F35" s="545">
        <v>35.4</v>
      </c>
      <c r="G35" s="545">
        <v>38.1</v>
      </c>
      <c r="H35" s="545">
        <v>37.6</v>
      </c>
      <c r="I35" s="545">
        <v>38.299999999999997</v>
      </c>
      <c r="J35" s="546">
        <v>35.299999999999997</v>
      </c>
      <c r="K35" s="547" t="s">
        <v>350</v>
      </c>
      <c r="L35" s="374">
        <v>0.10000000000000142</v>
      </c>
    </row>
    <row r="36" spans="1:12" s="369" customFormat="1" ht="15.95" customHeight="1" x14ac:dyDescent="0.2">
      <c r="A36" s="375" t="s">
        <v>351</v>
      </c>
      <c r="B36" s="376"/>
      <c r="C36" s="377"/>
      <c r="D36" s="376"/>
      <c r="E36" s="378"/>
      <c r="F36" s="548">
        <v>15500</v>
      </c>
      <c r="G36" s="548">
        <v>11163</v>
      </c>
      <c r="H36" s="548">
        <v>15360</v>
      </c>
      <c r="I36" s="548">
        <v>13960</v>
      </c>
      <c r="J36" s="548">
        <v>16669</v>
      </c>
      <c r="K36" s="549">
        <v>-1169</v>
      </c>
      <c r="L36" s="380">
        <v>-7.0130181774551561</v>
      </c>
    </row>
    <row r="37" spans="1:12" s="369" customFormat="1" ht="15.95" customHeight="1" x14ac:dyDescent="0.2">
      <c r="A37" s="381"/>
      <c r="B37" s="382" t="s">
        <v>113</v>
      </c>
      <c r="C37" s="382" t="s">
        <v>352</v>
      </c>
      <c r="D37" s="382"/>
      <c r="E37" s="383"/>
      <c r="F37" s="548">
        <v>4610</v>
      </c>
      <c r="G37" s="548">
        <v>3696</v>
      </c>
      <c r="H37" s="548">
        <v>5198</v>
      </c>
      <c r="I37" s="548">
        <v>4485</v>
      </c>
      <c r="J37" s="548">
        <v>4783</v>
      </c>
      <c r="K37" s="549">
        <v>-173</v>
      </c>
      <c r="L37" s="380">
        <v>-3.6169767928078613</v>
      </c>
    </row>
    <row r="38" spans="1:12" s="369" customFormat="1" ht="15.95" customHeight="1" x14ac:dyDescent="0.2">
      <c r="A38" s="381"/>
      <c r="B38" s="384" t="s">
        <v>105</v>
      </c>
      <c r="C38" s="384" t="s">
        <v>106</v>
      </c>
      <c r="D38" s="385"/>
      <c r="E38" s="383"/>
      <c r="F38" s="548">
        <v>9442</v>
      </c>
      <c r="G38" s="548">
        <v>6100</v>
      </c>
      <c r="H38" s="548">
        <v>8670</v>
      </c>
      <c r="I38" s="548">
        <v>8878</v>
      </c>
      <c r="J38" s="550">
        <v>10445</v>
      </c>
      <c r="K38" s="549">
        <v>-1003</v>
      </c>
      <c r="L38" s="380">
        <v>-9.6026807084729544</v>
      </c>
    </row>
    <row r="39" spans="1:12" s="369" customFormat="1" ht="15.95" customHeight="1" x14ac:dyDescent="0.2">
      <c r="A39" s="381"/>
      <c r="B39" s="385"/>
      <c r="C39" s="382" t="s">
        <v>353</v>
      </c>
      <c r="D39" s="385"/>
      <c r="E39" s="383"/>
      <c r="F39" s="548">
        <v>2628</v>
      </c>
      <c r="G39" s="548">
        <v>1963</v>
      </c>
      <c r="H39" s="548">
        <v>2631</v>
      </c>
      <c r="I39" s="548">
        <v>2672</v>
      </c>
      <c r="J39" s="548">
        <v>2830</v>
      </c>
      <c r="K39" s="549">
        <v>-202</v>
      </c>
      <c r="L39" s="380">
        <v>-7.137809187279152</v>
      </c>
    </row>
    <row r="40" spans="1:12" s="369" customFormat="1" ht="15.95" customHeight="1" x14ac:dyDescent="0.2">
      <c r="A40" s="381"/>
      <c r="B40" s="384"/>
      <c r="C40" s="384" t="s">
        <v>107</v>
      </c>
      <c r="D40" s="385"/>
      <c r="E40" s="383"/>
      <c r="F40" s="548">
        <v>6058</v>
      </c>
      <c r="G40" s="548">
        <v>5063</v>
      </c>
      <c r="H40" s="548">
        <v>6690</v>
      </c>
      <c r="I40" s="548">
        <v>5082</v>
      </c>
      <c r="J40" s="548">
        <v>6224</v>
      </c>
      <c r="K40" s="549">
        <v>-166</v>
      </c>
      <c r="L40" s="380">
        <v>-2.6670951156812341</v>
      </c>
    </row>
    <row r="41" spans="1:12" s="369" customFormat="1" ht="24" customHeight="1" x14ac:dyDescent="0.2">
      <c r="A41" s="381"/>
      <c r="B41" s="385"/>
      <c r="C41" s="382" t="s">
        <v>353</v>
      </c>
      <c r="D41" s="385"/>
      <c r="E41" s="383"/>
      <c r="F41" s="548">
        <v>1982</v>
      </c>
      <c r="G41" s="548">
        <v>1733</v>
      </c>
      <c r="H41" s="548">
        <v>2567</v>
      </c>
      <c r="I41" s="548">
        <v>1813</v>
      </c>
      <c r="J41" s="550">
        <v>1953</v>
      </c>
      <c r="K41" s="549">
        <v>29</v>
      </c>
      <c r="L41" s="380">
        <v>1.48489503328213</v>
      </c>
    </row>
    <row r="42" spans="1:12" s="110" customFormat="1" ht="15" customHeight="1" x14ac:dyDescent="0.2">
      <c r="A42" s="381"/>
      <c r="B42" s="384" t="s">
        <v>113</v>
      </c>
      <c r="C42" s="384" t="s">
        <v>354</v>
      </c>
      <c r="D42" s="385"/>
      <c r="E42" s="383"/>
      <c r="F42" s="548">
        <v>3939</v>
      </c>
      <c r="G42" s="548">
        <v>2551</v>
      </c>
      <c r="H42" s="548">
        <v>4731</v>
      </c>
      <c r="I42" s="548">
        <v>3171</v>
      </c>
      <c r="J42" s="548">
        <v>4060</v>
      </c>
      <c r="K42" s="549">
        <v>-121</v>
      </c>
      <c r="L42" s="380">
        <v>-2.9802955665024631</v>
      </c>
    </row>
    <row r="43" spans="1:12" s="110" customFormat="1" ht="15" customHeight="1" x14ac:dyDescent="0.2">
      <c r="A43" s="381"/>
      <c r="B43" s="385"/>
      <c r="C43" s="382" t="s">
        <v>353</v>
      </c>
      <c r="D43" s="385"/>
      <c r="E43" s="383"/>
      <c r="F43" s="548">
        <v>1544</v>
      </c>
      <c r="G43" s="548">
        <v>1075</v>
      </c>
      <c r="H43" s="548">
        <v>1912</v>
      </c>
      <c r="I43" s="548">
        <v>1402</v>
      </c>
      <c r="J43" s="548">
        <v>1525</v>
      </c>
      <c r="K43" s="549">
        <v>19</v>
      </c>
      <c r="L43" s="380">
        <v>1.2459016393442623</v>
      </c>
    </row>
    <row r="44" spans="1:12" s="110" customFormat="1" ht="15" customHeight="1" x14ac:dyDescent="0.2">
      <c r="A44" s="381"/>
      <c r="B44" s="384"/>
      <c r="C44" s="366" t="s">
        <v>109</v>
      </c>
      <c r="D44" s="385"/>
      <c r="E44" s="383"/>
      <c r="F44" s="548">
        <v>10196</v>
      </c>
      <c r="G44" s="548">
        <v>7821</v>
      </c>
      <c r="H44" s="548">
        <v>9552</v>
      </c>
      <c r="I44" s="548">
        <v>9734</v>
      </c>
      <c r="J44" s="550">
        <v>11137</v>
      </c>
      <c r="K44" s="549">
        <v>-941</v>
      </c>
      <c r="L44" s="380">
        <v>-8.4493131004758908</v>
      </c>
    </row>
    <row r="45" spans="1:12" s="110" customFormat="1" ht="15" customHeight="1" x14ac:dyDescent="0.2">
      <c r="A45" s="381"/>
      <c r="B45" s="385"/>
      <c r="C45" s="382" t="s">
        <v>353</v>
      </c>
      <c r="D45" s="385"/>
      <c r="E45" s="383"/>
      <c r="F45" s="548">
        <v>2768</v>
      </c>
      <c r="G45" s="548">
        <v>2385</v>
      </c>
      <c r="H45" s="548">
        <v>2960</v>
      </c>
      <c r="I45" s="548">
        <v>2792</v>
      </c>
      <c r="J45" s="548">
        <v>2908</v>
      </c>
      <c r="K45" s="549">
        <v>-140</v>
      </c>
      <c r="L45" s="380">
        <v>-4.814305364511692</v>
      </c>
    </row>
    <row r="46" spans="1:12" s="110" customFormat="1" ht="15" customHeight="1" x14ac:dyDescent="0.2">
      <c r="A46" s="381"/>
      <c r="B46" s="384"/>
      <c r="C46" s="366" t="s">
        <v>110</v>
      </c>
      <c r="D46" s="385"/>
      <c r="E46" s="383"/>
      <c r="F46" s="548">
        <v>1235</v>
      </c>
      <c r="G46" s="548">
        <v>717</v>
      </c>
      <c r="H46" s="548">
        <v>966</v>
      </c>
      <c r="I46" s="548">
        <v>932</v>
      </c>
      <c r="J46" s="548">
        <v>1341</v>
      </c>
      <c r="K46" s="549">
        <v>-106</v>
      </c>
      <c r="L46" s="380">
        <v>-7.9045488441461593</v>
      </c>
    </row>
    <row r="47" spans="1:12" s="110" customFormat="1" ht="15" customHeight="1" x14ac:dyDescent="0.2">
      <c r="A47" s="381"/>
      <c r="B47" s="385"/>
      <c r="C47" s="382" t="s">
        <v>353</v>
      </c>
      <c r="D47" s="385"/>
      <c r="E47" s="383"/>
      <c r="F47" s="548">
        <v>260</v>
      </c>
      <c r="G47" s="548">
        <v>211</v>
      </c>
      <c r="H47" s="548">
        <v>288</v>
      </c>
      <c r="I47" s="548">
        <v>243</v>
      </c>
      <c r="J47" s="550">
        <v>320</v>
      </c>
      <c r="K47" s="549">
        <v>-60</v>
      </c>
      <c r="L47" s="380">
        <v>-18.75</v>
      </c>
    </row>
    <row r="48" spans="1:12" s="110" customFormat="1" ht="15" customHeight="1" x14ac:dyDescent="0.2">
      <c r="A48" s="381"/>
      <c r="B48" s="385"/>
      <c r="C48" s="366" t="s">
        <v>111</v>
      </c>
      <c r="D48" s="386"/>
      <c r="E48" s="387"/>
      <c r="F48" s="548">
        <v>130</v>
      </c>
      <c r="G48" s="548">
        <v>74</v>
      </c>
      <c r="H48" s="548">
        <v>111</v>
      </c>
      <c r="I48" s="548">
        <v>123</v>
      </c>
      <c r="J48" s="548">
        <v>131</v>
      </c>
      <c r="K48" s="549">
        <v>-1</v>
      </c>
      <c r="L48" s="380">
        <v>-0.76335877862595425</v>
      </c>
    </row>
    <row r="49" spans="1:12" s="110" customFormat="1" ht="15" customHeight="1" x14ac:dyDescent="0.2">
      <c r="A49" s="381"/>
      <c r="B49" s="385"/>
      <c r="C49" s="382" t="s">
        <v>353</v>
      </c>
      <c r="D49" s="385"/>
      <c r="E49" s="383"/>
      <c r="F49" s="548">
        <v>38</v>
      </c>
      <c r="G49" s="548">
        <v>25</v>
      </c>
      <c r="H49" s="548">
        <v>38</v>
      </c>
      <c r="I49" s="548">
        <v>48</v>
      </c>
      <c r="J49" s="548">
        <v>30</v>
      </c>
      <c r="K49" s="549">
        <v>8</v>
      </c>
      <c r="L49" s="380">
        <v>26.666666666666668</v>
      </c>
    </row>
    <row r="50" spans="1:12" s="110" customFormat="1" ht="15" customHeight="1" x14ac:dyDescent="0.2">
      <c r="A50" s="381"/>
      <c r="B50" s="384" t="s">
        <v>113</v>
      </c>
      <c r="C50" s="382" t="s">
        <v>181</v>
      </c>
      <c r="D50" s="385"/>
      <c r="E50" s="383"/>
      <c r="F50" s="548">
        <v>11148</v>
      </c>
      <c r="G50" s="548">
        <v>7397</v>
      </c>
      <c r="H50" s="548">
        <v>11037</v>
      </c>
      <c r="I50" s="548">
        <v>10183</v>
      </c>
      <c r="J50" s="550">
        <v>12467</v>
      </c>
      <c r="K50" s="549">
        <v>-1319</v>
      </c>
      <c r="L50" s="380">
        <v>-10.579931017887223</v>
      </c>
    </row>
    <row r="51" spans="1:12" s="110" customFormat="1" ht="15" customHeight="1" x14ac:dyDescent="0.2">
      <c r="A51" s="381"/>
      <c r="B51" s="385"/>
      <c r="C51" s="382" t="s">
        <v>353</v>
      </c>
      <c r="D51" s="385"/>
      <c r="E51" s="383"/>
      <c r="F51" s="548">
        <v>3045</v>
      </c>
      <c r="G51" s="548">
        <v>2261</v>
      </c>
      <c r="H51" s="548">
        <v>3469</v>
      </c>
      <c r="I51" s="548">
        <v>3040</v>
      </c>
      <c r="J51" s="548">
        <v>3314</v>
      </c>
      <c r="K51" s="549">
        <v>-269</v>
      </c>
      <c r="L51" s="380">
        <v>-8.1170790585395292</v>
      </c>
    </row>
    <row r="52" spans="1:12" s="110" customFormat="1" ht="15" customHeight="1" x14ac:dyDescent="0.2">
      <c r="A52" s="381"/>
      <c r="B52" s="384"/>
      <c r="C52" s="382" t="s">
        <v>182</v>
      </c>
      <c r="D52" s="385"/>
      <c r="E52" s="383"/>
      <c r="F52" s="548">
        <v>4352</v>
      </c>
      <c r="G52" s="548">
        <v>3766</v>
      </c>
      <c r="H52" s="548">
        <v>4323</v>
      </c>
      <c r="I52" s="548">
        <v>3777</v>
      </c>
      <c r="J52" s="548">
        <v>4202</v>
      </c>
      <c r="K52" s="549">
        <v>150</v>
      </c>
      <c r="L52" s="380">
        <v>3.5697287006187528</v>
      </c>
    </row>
    <row r="53" spans="1:12" s="269" customFormat="1" ht="11.25" customHeight="1" x14ac:dyDescent="0.2">
      <c r="A53" s="381"/>
      <c r="B53" s="385"/>
      <c r="C53" s="382" t="s">
        <v>353</v>
      </c>
      <c r="D53" s="385"/>
      <c r="E53" s="383"/>
      <c r="F53" s="548">
        <v>1565</v>
      </c>
      <c r="G53" s="548">
        <v>1435</v>
      </c>
      <c r="H53" s="548">
        <v>1729</v>
      </c>
      <c r="I53" s="548">
        <v>1445</v>
      </c>
      <c r="J53" s="550">
        <v>1469</v>
      </c>
      <c r="K53" s="549">
        <v>96</v>
      </c>
      <c r="L53" s="380">
        <v>6.5350578624914908</v>
      </c>
    </row>
    <row r="54" spans="1:12" s="151" customFormat="1" ht="12.75" customHeight="1" x14ac:dyDescent="0.2">
      <c r="A54" s="381"/>
      <c r="B54" s="384" t="s">
        <v>113</v>
      </c>
      <c r="C54" s="384" t="s">
        <v>116</v>
      </c>
      <c r="D54" s="385"/>
      <c r="E54" s="383"/>
      <c r="F54" s="548">
        <v>9736</v>
      </c>
      <c r="G54" s="548">
        <v>6877</v>
      </c>
      <c r="H54" s="548">
        <v>9929</v>
      </c>
      <c r="I54" s="548">
        <v>8502</v>
      </c>
      <c r="J54" s="548">
        <v>10664</v>
      </c>
      <c r="K54" s="549">
        <v>-928</v>
      </c>
      <c r="L54" s="380">
        <v>-8.7021755438859714</v>
      </c>
    </row>
    <row r="55" spans="1:12" ht="11.25" x14ac:dyDescent="0.2">
      <c r="A55" s="381"/>
      <c r="B55" s="385"/>
      <c r="C55" s="382" t="s">
        <v>353</v>
      </c>
      <c r="D55" s="385"/>
      <c r="E55" s="383"/>
      <c r="F55" s="548">
        <v>2570</v>
      </c>
      <c r="G55" s="548">
        <v>2067</v>
      </c>
      <c r="H55" s="548">
        <v>3156</v>
      </c>
      <c r="I55" s="548">
        <v>2393</v>
      </c>
      <c r="J55" s="548">
        <v>2663</v>
      </c>
      <c r="K55" s="549">
        <v>-93</v>
      </c>
      <c r="L55" s="380">
        <v>-3.4923019151333081</v>
      </c>
    </row>
    <row r="56" spans="1:12" ht="14.25" customHeight="1" x14ac:dyDescent="0.2">
      <c r="A56" s="381"/>
      <c r="B56" s="385"/>
      <c r="C56" s="384" t="s">
        <v>117</v>
      </c>
      <c r="D56" s="385"/>
      <c r="E56" s="383"/>
      <c r="F56" s="548">
        <v>5757</v>
      </c>
      <c r="G56" s="548">
        <v>4273</v>
      </c>
      <c r="H56" s="548">
        <v>5425</v>
      </c>
      <c r="I56" s="548">
        <v>5456</v>
      </c>
      <c r="J56" s="548">
        <v>6001</v>
      </c>
      <c r="K56" s="549">
        <v>-244</v>
      </c>
      <c r="L56" s="380">
        <v>-4.065989001833028</v>
      </c>
    </row>
    <row r="57" spans="1:12" ht="18.75" customHeight="1" x14ac:dyDescent="0.2">
      <c r="A57" s="388"/>
      <c r="B57" s="389"/>
      <c r="C57" s="390" t="s">
        <v>353</v>
      </c>
      <c r="D57" s="389"/>
      <c r="E57" s="391"/>
      <c r="F57" s="551">
        <v>2037</v>
      </c>
      <c r="G57" s="552">
        <v>1628</v>
      </c>
      <c r="H57" s="552">
        <v>2040</v>
      </c>
      <c r="I57" s="552">
        <v>2091</v>
      </c>
      <c r="J57" s="552">
        <v>2119</v>
      </c>
      <c r="K57" s="553">
        <f t="shared" ref="K57" si="0">IF(OR(F57=".",J57=".")=TRUE,".",IF(OR(F57="*",J57="*")=TRUE,"*",IF(AND(F57="-",J57="-")=TRUE,"-",IF(AND(ISNUMBER(J57),ISNUMBER(F57))=TRUE,IF(F57-J57=0,0,F57-J57),IF(ISNUMBER(F57)=TRUE,F57,-J57)))))</f>
        <v>-82</v>
      </c>
      <c r="L57" s="392">
        <f t="shared" ref="L57" si="1">IF(K57 =".",".",IF(K57 ="*","*",IF(K57="-","-",IF(K57=0,0,IF(OR(J57="-",J57=".",F57="-",F57=".")=TRUE,"X",IF(J57=0,"0,0",IF(ABS(K57*100/J57)&gt;250,".X",(K57*100/J57))))))))</f>
        <v>-3.8697498820198208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15838</v>
      </c>
      <c r="E11" s="114">
        <v>11730</v>
      </c>
      <c r="F11" s="114">
        <v>19729</v>
      </c>
      <c r="G11" s="114">
        <v>14197</v>
      </c>
      <c r="H11" s="140">
        <v>17244</v>
      </c>
      <c r="I11" s="115">
        <v>-1406</v>
      </c>
      <c r="J11" s="116">
        <v>-8.153560658779865</v>
      </c>
    </row>
    <row r="12" spans="1:15" s="110" customFormat="1" ht="24.95" customHeight="1" x14ac:dyDescent="0.2">
      <c r="A12" s="193" t="s">
        <v>132</v>
      </c>
      <c r="B12" s="194" t="s">
        <v>133</v>
      </c>
      <c r="C12" s="113">
        <v>2.6392221240055562</v>
      </c>
      <c r="D12" s="115">
        <v>418</v>
      </c>
      <c r="E12" s="114">
        <v>137</v>
      </c>
      <c r="F12" s="114">
        <v>283</v>
      </c>
      <c r="G12" s="114">
        <v>383</v>
      </c>
      <c r="H12" s="140">
        <v>384</v>
      </c>
      <c r="I12" s="115">
        <v>34</v>
      </c>
      <c r="J12" s="116">
        <v>8.8541666666666661</v>
      </c>
    </row>
    <row r="13" spans="1:15" s="110" customFormat="1" ht="24.95" customHeight="1" x14ac:dyDescent="0.2">
      <c r="A13" s="193" t="s">
        <v>134</v>
      </c>
      <c r="B13" s="199" t="s">
        <v>214</v>
      </c>
      <c r="C13" s="113">
        <v>1.2501578482131581</v>
      </c>
      <c r="D13" s="115">
        <v>198</v>
      </c>
      <c r="E13" s="114">
        <v>102</v>
      </c>
      <c r="F13" s="114">
        <v>222</v>
      </c>
      <c r="G13" s="114">
        <v>201</v>
      </c>
      <c r="H13" s="140">
        <v>209</v>
      </c>
      <c r="I13" s="115">
        <v>-11</v>
      </c>
      <c r="J13" s="116">
        <v>-5.2631578947368425</v>
      </c>
    </row>
    <row r="14" spans="1:15" s="287" customFormat="1" ht="24.95" customHeight="1" x14ac:dyDescent="0.2">
      <c r="A14" s="193" t="s">
        <v>215</v>
      </c>
      <c r="B14" s="199" t="s">
        <v>137</v>
      </c>
      <c r="C14" s="113">
        <v>15.317590604874352</v>
      </c>
      <c r="D14" s="115">
        <v>2426</v>
      </c>
      <c r="E14" s="114">
        <v>1514</v>
      </c>
      <c r="F14" s="114">
        <v>3407</v>
      </c>
      <c r="G14" s="114">
        <v>2114</v>
      </c>
      <c r="H14" s="140">
        <v>3041</v>
      </c>
      <c r="I14" s="115">
        <v>-615</v>
      </c>
      <c r="J14" s="116">
        <v>-20.223610654390004</v>
      </c>
      <c r="K14" s="110"/>
      <c r="L14" s="110"/>
      <c r="M14" s="110"/>
      <c r="N14" s="110"/>
      <c r="O14" s="110"/>
    </row>
    <row r="15" spans="1:15" s="110" customFormat="1" ht="24.95" customHeight="1" x14ac:dyDescent="0.2">
      <c r="A15" s="193" t="s">
        <v>216</v>
      </c>
      <c r="B15" s="199" t="s">
        <v>217</v>
      </c>
      <c r="C15" s="113">
        <v>2.8917792650587195</v>
      </c>
      <c r="D15" s="115">
        <v>458</v>
      </c>
      <c r="E15" s="114">
        <v>336</v>
      </c>
      <c r="F15" s="114">
        <v>540</v>
      </c>
      <c r="G15" s="114">
        <v>383</v>
      </c>
      <c r="H15" s="140">
        <v>497</v>
      </c>
      <c r="I15" s="115">
        <v>-39</v>
      </c>
      <c r="J15" s="116">
        <v>-7.8470824949698192</v>
      </c>
    </row>
    <row r="16" spans="1:15" s="287" customFormat="1" ht="24.95" customHeight="1" x14ac:dyDescent="0.2">
      <c r="A16" s="193" t="s">
        <v>218</v>
      </c>
      <c r="B16" s="199" t="s">
        <v>141</v>
      </c>
      <c r="C16" s="113">
        <v>9.8118449299153934</v>
      </c>
      <c r="D16" s="115">
        <v>1554</v>
      </c>
      <c r="E16" s="114">
        <v>925</v>
      </c>
      <c r="F16" s="114">
        <v>2400</v>
      </c>
      <c r="G16" s="114">
        <v>1425</v>
      </c>
      <c r="H16" s="140">
        <v>2048</v>
      </c>
      <c r="I16" s="115">
        <v>-494</v>
      </c>
      <c r="J16" s="116">
        <v>-24.12109375</v>
      </c>
      <c r="K16" s="110"/>
      <c r="L16" s="110"/>
      <c r="M16" s="110"/>
      <c r="N16" s="110"/>
      <c r="O16" s="110"/>
    </row>
    <row r="17" spans="1:15" s="110" customFormat="1" ht="24.95" customHeight="1" x14ac:dyDescent="0.2">
      <c r="A17" s="193" t="s">
        <v>142</v>
      </c>
      <c r="B17" s="199" t="s">
        <v>220</v>
      </c>
      <c r="C17" s="113">
        <v>2.61396640990024</v>
      </c>
      <c r="D17" s="115">
        <v>414</v>
      </c>
      <c r="E17" s="114">
        <v>253</v>
      </c>
      <c r="F17" s="114">
        <v>467</v>
      </c>
      <c r="G17" s="114">
        <v>306</v>
      </c>
      <c r="H17" s="140">
        <v>496</v>
      </c>
      <c r="I17" s="115">
        <v>-82</v>
      </c>
      <c r="J17" s="116">
        <v>-16.532258064516128</v>
      </c>
    </row>
    <row r="18" spans="1:15" s="287" customFormat="1" ht="24.95" customHeight="1" x14ac:dyDescent="0.2">
      <c r="A18" s="201" t="s">
        <v>144</v>
      </c>
      <c r="B18" s="202" t="s">
        <v>145</v>
      </c>
      <c r="C18" s="113">
        <v>10.285389569390075</v>
      </c>
      <c r="D18" s="115">
        <v>1629</v>
      </c>
      <c r="E18" s="114">
        <v>768</v>
      </c>
      <c r="F18" s="114">
        <v>1505</v>
      </c>
      <c r="G18" s="114">
        <v>1348</v>
      </c>
      <c r="H18" s="140">
        <v>1776</v>
      </c>
      <c r="I18" s="115">
        <v>-147</v>
      </c>
      <c r="J18" s="116">
        <v>-8.2770270270270263</v>
      </c>
      <c r="K18" s="110"/>
      <c r="L18" s="110"/>
      <c r="M18" s="110"/>
      <c r="N18" s="110"/>
      <c r="O18" s="110"/>
    </row>
    <row r="19" spans="1:15" s="110" customFormat="1" ht="24.95" customHeight="1" x14ac:dyDescent="0.2">
      <c r="A19" s="193" t="s">
        <v>146</v>
      </c>
      <c r="B19" s="199" t="s">
        <v>147</v>
      </c>
      <c r="C19" s="113">
        <v>11.516605632024245</v>
      </c>
      <c r="D19" s="115">
        <v>1824</v>
      </c>
      <c r="E19" s="114">
        <v>1718</v>
      </c>
      <c r="F19" s="114">
        <v>2684</v>
      </c>
      <c r="G19" s="114">
        <v>1657</v>
      </c>
      <c r="H19" s="140">
        <v>1895</v>
      </c>
      <c r="I19" s="115">
        <v>-71</v>
      </c>
      <c r="J19" s="116">
        <v>-3.7467018469656992</v>
      </c>
    </row>
    <row r="20" spans="1:15" s="287" customFormat="1" ht="24.95" customHeight="1" x14ac:dyDescent="0.2">
      <c r="A20" s="193" t="s">
        <v>148</v>
      </c>
      <c r="B20" s="199" t="s">
        <v>149</v>
      </c>
      <c r="C20" s="113">
        <v>6.9642631645409772</v>
      </c>
      <c r="D20" s="115">
        <v>1103</v>
      </c>
      <c r="E20" s="114">
        <v>760</v>
      </c>
      <c r="F20" s="114">
        <v>1168</v>
      </c>
      <c r="G20" s="114">
        <v>756</v>
      </c>
      <c r="H20" s="140">
        <v>1114</v>
      </c>
      <c r="I20" s="115">
        <v>-11</v>
      </c>
      <c r="J20" s="116">
        <v>-0.9874326750448833</v>
      </c>
      <c r="K20" s="110"/>
      <c r="L20" s="110"/>
      <c r="M20" s="110"/>
      <c r="N20" s="110"/>
      <c r="O20" s="110"/>
    </row>
    <row r="21" spans="1:15" s="110" customFormat="1" ht="24.95" customHeight="1" x14ac:dyDescent="0.2">
      <c r="A21" s="201" t="s">
        <v>150</v>
      </c>
      <c r="B21" s="202" t="s">
        <v>151</v>
      </c>
      <c r="C21" s="113">
        <v>5.7456749589594649</v>
      </c>
      <c r="D21" s="115">
        <v>910</v>
      </c>
      <c r="E21" s="114">
        <v>770</v>
      </c>
      <c r="F21" s="114">
        <v>950</v>
      </c>
      <c r="G21" s="114">
        <v>1055</v>
      </c>
      <c r="H21" s="140">
        <v>893</v>
      </c>
      <c r="I21" s="115">
        <v>17</v>
      </c>
      <c r="J21" s="116">
        <v>1.9036954087346025</v>
      </c>
    </row>
    <row r="22" spans="1:15" s="110" customFormat="1" ht="24.95" customHeight="1" x14ac:dyDescent="0.2">
      <c r="A22" s="201" t="s">
        <v>152</v>
      </c>
      <c r="B22" s="199" t="s">
        <v>153</v>
      </c>
      <c r="C22" s="113">
        <v>2.2035610556888496</v>
      </c>
      <c r="D22" s="115">
        <v>349</v>
      </c>
      <c r="E22" s="114">
        <v>226</v>
      </c>
      <c r="F22" s="114">
        <v>373</v>
      </c>
      <c r="G22" s="114">
        <v>293</v>
      </c>
      <c r="H22" s="140">
        <v>297</v>
      </c>
      <c r="I22" s="115">
        <v>52</v>
      </c>
      <c r="J22" s="116">
        <v>17.508417508417509</v>
      </c>
    </row>
    <row r="23" spans="1:15" s="110" customFormat="1" ht="24.95" customHeight="1" x14ac:dyDescent="0.2">
      <c r="A23" s="193" t="s">
        <v>154</v>
      </c>
      <c r="B23" s="199" t="s">
        <v>155</v>
      </c>
      <c r="C23" s="113">
        <v>0.99128677863366588</v>
      </c>
      <c r="D23" s="115">
        <v>157</v>
      </c>
      <c r="E23" s="114">
        <v>67</v>
      </c>
      <c r="F23" s="114">
        <v>303</v>
      </c>
      <c r="G23" s="114">
        <v>82</v>
      </c>
      <c r="H23" s="140">
        <v>389</v>
      </c>
      <c r="I23" s="115">
        <v>-232</v>
      </c>
      <c r="J23" s="116">
        <v>-59.640102827763499</v>
      </c>
    </row>
    <row r="24" spans="1:15" s="110" customFormat="1" ht="24.95" customHeight="1" x14ac:dyDescent="0.2">
      <c r="A24" s="193" t="s">
        <v>156</v>
      </c>
      <c r="B24" s="199" t="s">
        <v>221</v>
      </c>
      <c r="C24" s="113">
        <v>7.2925874479100896</v>
      </c>
      <c r="D24" s="115">
        <v>1155</v>
      </c>
      <c r="E24" s="114">
        <v>979</v>
      </c>
      <c r="F24" s="114">
        <v>1219</v>
      </c>
      <c r="G24" s="114">
        <v>1441</v>
      </c>
      <c r="H24" s="140">
        <v>1200</v>
      </c>
      <c r="I24" s="115">
        <v>-45</v>
      </c>
      <c r="J24" s="116">
        <v>-3.75</v>
      </c>
    </row>
    <row r="25" spans="1:15" s="110" customFormat="1" ht="24.95" customHeight="1" x14ac:dyDescent="0.2">
      <c r="A25" s="193" t="s">
        <v>222</v>
      </c>
      <c r="B25" s="204" t="s">
        <v>159</v>
      </c>
      <c r="C25" s="113">
        <v>4.8301553226417475</v>
      </c>
      <c r="D25" s="115">
        <v>765</v>
      </c>
      <c r="E25" s="114">
        <v>524</v>
      </c>
      <c r="F25" s="114">
        <v>762</v>
      </c>
      <c r="G25" s="114">
        <v>620</v>
      </c>
      <c r="H25" s="140">
        <v>822</v>
      </c>
      <c r="I25" s="115">
        <v>-57</v>
      </c>
      <c r="J25" s="116">
        <v>-6.9343065693430654</v>
      </c>
    </row>
    <row r="26" spans="1:15" s="110" customFormat="1" ht="24.95" customHeight="1" x14ac:dyDescent="0.2">
      <c r="A26" s="201">
        <v>782.78300000000002</v>
      </c>
      <c r="B26" s="203" t="s">
        <v>160</v>
      </c>
      <c r="C26" s="113">
        <v>14.604116681399166</v>
      </c>
      <c r="D26" s="115">
        <v>2313</v>
      </c>
      <c r="E26" s="114">
        <v>1765</v>
      </c>
      <c r="F26" s="114">
        <v>2519</v>
      </c>
      <c r="G26" s="114">
        <v>2346</v>
      </c>
      <c r="H26" s="140">
        <v>2539</v>
      </c>
      <c r="I26" s="115">
        <v>-226</v>
      </c>
      <c r="J26" s="116">
        <v>-8.9011421819614025</v>
      </c>
    </row>
    <row r="27" spans="1:15" s="110" customFormat="1" ht="24.95" customHeight="1" x14ac:dyDescent="0.2">
      <c r="A27" s="193" t="s">
        <v>161</v>
      </c>
      <c r="B27" s="199" t="s">
        <v>162</v>
      </c>
      <c r="C27" s="113">
        <v>2.5255714105316329</v>
      </c>
      <c r="D27" s="115">
        <v>400</v>
      </c>
      <c r="E27" s="114">
        <v>283</v>
      </c>
      <c r="F27" s="114">
        <v>766</v>
      </c>
      <c r="G27" s="114">
        <v>270</v>
      </c>
      <c r="H27" s="140">
        <v>362</v>
      </c>
      <c r="I27" s="115">
        <v>38</v>
      </c>
      <c r="J27" s="116">
        <v>10.497237569060774</v>
      </c>
    </row>
    <row r="28" spans="1:15" s="110" customFormat="1" ht="24.95" customHeight="1" x14ac:dyDescent="0.2">
      <c r="A28" s="193" t="s">
        <v>163</v>
      </c>
      <c r="B28" s="199" t="s">
        <v>164</v>
      </c>
      <c r="C28" s="113">
        <v>2.1783053415835334</v>
      </c>
      <c r="D28" s="115">
        <v>345</v>
      </c>
      <c r="E28" s="114">
        <v>310</v>
      </c>
      <c r="F28" s="114">
        <v>746</v>
      </c>
      <c r="G28" s="114">
        <v>236</v>
      </c>
      <c r="H28" s="140">
        <v>383</v>
      </c>
      <c r="I28" s="115">
        <v>-38</v>
      </c>
      <c r="J28" s="116">
        <v>-9.9216710182767631</v>
      </c>
    </row>
    <row r="29" spans="1:15" s="110" customFormat="1" ht="24.95" customHeight="1" x14ac:dyDescent="0.2">
      <c r="A29" s="193">
        <v>86</v>
      </c>
      <c r="B29" s="199" t="s">
        <v>165</v>
      </c>
      <c r="C29" s="113">
        <v>4.2366460411668143</v>
      </c>
      <c r="D29" s="115">
        <v>671</v>
      </c>
      <c r="E29" s="114">
        <v>829</v>
      </c>
      <c r="F29" s="114">
        <v>1088</v>
      </c>
      <c r="G29" s="114">
        <v>537</v>
      </c>
      <c r="H29" s="140">
        <v>875</v>
      </c>
      <c r="I29" s="115">
        <v>-204</v>
      </c>
      <c r="J29" s="116">
        <v>-23.314285714285713</v>
      </c>
    </row>
    <row r="30" spans="1:15" s="110" customFormat="1" ht="24.95" customHeight="1" x14ac:dyDescent="0.2">
      <c r="A30" s="193">
        <v>87.88</v>
      </c>
      <c r="B30" s="204" t="s">
        <v>166</v>
      </c>
      <c r="C30" s="113">
        <v>3.5673696173759315</v>
      </c>
      <c r="D30" s="115">
        <v>565</v>
      </c>
      <c r="E30" s="114">
        <v>476</v>
      </c>
      <c r="F30" s="114">
        <v>984</v>
      </c>
      <c r="G30" s="114">
        <v>405</v>
      </c>
      <c r="H30" s="140">
        <v>539</v>
      </c>
      <c r="I30" s="115">
        <v>26</v>
      </c>
      <c r="J30" s="116">
        <v>4.8237476808905377</v>
      </c>
    </row>
    <row r="31" spans="1:15" s="110" customFormat="1" ht="24.95" customHeight="1" x14ac:dyDescent="0.2">
      <c r="A31" s="193" t="s">
        <v>167</v>
      </c>
      <c r="B31" s="199" t="s">
        <v>168</v>
      </c>
      <c r="C31" s="113">
        <v>3.845182472534411</v>
      </c>
      <c r="D31" s="115">
        <v>609</v>
      </c>
      <c r="E31" s="114">
        <v>502</v>
      </c>
      <c r="F31" s="114">
        <v>750</v>
      </c>
      <c r="G31" s="114">
        <v>453</v>
      </c>
      <c r="H31" s="140">
        <v>526</v>
      </c>
      <c r="I31" s="115">
        <v>83</v>
      </c>
      <c r="J31" s="116">
        <v>15.779467680608365</v>
      </c>
    </row>
    <row r="32" spans="1:15" s="110" customFormat="1" ht="24.95" customHeight="1" x14ac:dyDescent="0.2">
      <c r="A32" s="193"/>
      <c r="B32" s="204" t="s">
        <v>169</v>
      </c>
      <c r="C32" s="113" t="s">
        <v>514</v>
      </c>
      <c r="D32" s="115" t="s">
        <v>514</v>
      </c>
      <c r="E32" s="114">
        <v>0</v>
      </c>
      <c r="F32" s="114">
        <v>0</v>
      </c>
      <c r="G32" s="114">
        <v>0</v>
      </c>
      <c r="H32" s="140">
        <v>0</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2.6392221240055562</v>
      </c>
      <c r="D34" s="115">
        <v>418</v>
      </c>
      <c r="E34" s="114">
        <v>137</v>
      </c>
      <c r="F34" s="114">
        <v>283</v>
      </c>
      <c r="G34" s="114">
        <v>383</v>
      </c>
      <c r="H34" s="140">
        <v>384</v>
      </c>
      <c r="I34" s="115">
        <v>34</v>
      </c>
      <c r="J34" s="116">
        <v>8.8541666666666661</v>
      </c>
    </row>
    <row r="35" spans="1:10" s="110" customFormat="1" ht="24.95" customHeight="1" x14ac:dyDescent="0.2">
      <c r="A35" s="292" t="s">
        <v>171</v>
      </c>
      <c r="B35" s="293" t="s">
        <v>172</v>
      </c>
      <c r="C35" s="113">
        <v>26.853138022477587</v>
      </c>
      <c r="D35" s="115">
        <v>4253</v>
      </c>
      <c r="E35" s="114">
        <v>2384</v>
      </c>
      <c r="F35" s="114">
        <v>5134</v>
      </c>
      <c r="G35" s="114">
        <v>3663</v>
      </c>
      <c r="H35" s="140">
        <v>5026</v>
      </c>
      <c r="I35" s="115">
        <v>-773</v>
      </c>
      <c r="J35" s="116">
        <v>-15.380023875845604</v>
      </c>
    </row>
    <row r="36" spans="1:10" s="110" customFormat="1" ht="24.95" customHeight="1" x14ac:dyDescent="0.2">
      <c r="A36" s="294" t="s">
        <v>173</v>
      </c>
      <c r="B36" s="295" t="s">
        <v>174</v>
      </c>
      <c r="C36" s="125">
        <v>70.501325924990525</v>
      </c>
      <c r="D36" s="143">
        <v>11166</v>
      </c>
      <c r="E36" s="144">
        <v>9209</v>
      </c>
      <c r="F36" s="144">
        <v>14312</v>
      </c>
      <c r="G36" s="144">
        <v>10151</v>
      </c>
      <c r="H36" s="145">
        <v>11834</v>
      </c>
      <c r="I36" s="143">
        <v>-668</v>
      </c>
      <c r="J36" s="146">
        <v>-5.6447524083150249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15838</v>
      </c>
      <c r="F11" s="264">
        <v>11730</v>
      </c>
      <c r="G11" s="264">
        <v>19729</v>
      </c>
      <c r="H11" s="264">
        <v>14197</v>
      </c>
      <c r="I11" s="265">
        <v>17244</v>
      </c>
      <c r="J11" s="263">
        <v>-1406</v>
      </c>
      <c r="K11" s="266">
        <v>-8.153560658779865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34.196236898598308</v>
      </c>
      <c r="E13" s="115">
        <v>5416</v>
      </c>
      <c r="F13" s="114">
        <v>3774</v>
      </c>
      <c r="G13" s="114">
        <v>5275</v>
      </c>
      <c r="H13" s="114">
        <v>4834</v>
      </c>
      <c r="I13" s="140">
        <v>5475</v>
      </c>
      <c r="J13" s="115">
        <v>-59</v>
      </c>
      <c r="K13" s="116">
        <v>-1.0776255707762556</v>
      </c>
    </row>
    <row r="14" spans="1:15" ht="15.95" customHeight="1" x14ac:dyDescent="0.2">
      <c r="A14" s="306" t="s">
        <v>230</v>
      </c>
      <c r="B14" s="307"/>
      <c r="C14" s="308"/>
      <c r="D14" s="113">
        <v>48.288925369364819</v>
      </c>
      <c r="E14" s="115">
        <v>7648</v>
      </c>
      <c r="F14" s="114">
        <v>5675</v>
      </c>
      <c r="G14" s="114">
        <v>11300</v>
      </c>
      <c r="H14" s="114">
        <v>6556</v>
      </c>
      <c r="I14" s="140">
        <v>8454</v>
      </c>
      <c r="J14" s="115">
        <v>-806</v>
      </c>
      <c r="K14" s="116">
        <v>-9.5339484267802224</v>
      </c>
    </row>
    <row r="15" spans="1:15" ht="15.95" customHeight="1" x14ac:dyDescent="0.2">
      <c r="A15" s="306" t="s">
        <v>231</v>
      </c>
      <c r="B15" s="307"/>
      <c r="C15" s="308"/>
      <c r="D15" s="113">
        <v>8.5238035105442602</v>
      </c>
      <c r="E15" s="115">
        <v>1350</v>
      </c>
      <c r="F15" s="114">
        <v>1124</v>
      </c>
      <c r="G15" s="114">
        <v>1612</v>
      </c>
      <c r="H15" s="114">
        <v>1391</v>
      </c>
      <c r="I15" s="140">
        <v>1679</v>
      </c>
      <c r="J15" s="115">
        <v>-329</v>
      </c>
      <c r="K15" s="116">
        <v>-19.594997022036928</v>
      </c>
    </row>
    <row r="16" spans="1:15" ht="15.95" customHeight="1" x14ac:dyDescent="0.2">
      <c r="A16" s="306" t="s">
        <v>232</v>
      </c>
      <c r="B16" s="307"/>
      <c r="C16" s="308"/>
      <c r="D16" s="113">
        <v>8.8836974365450185</v>
      </c>
      <c r="E16" s="115">
        <v>1407</v>
      </c>
      <c r="F16" s="114">
        <v>1142</v>
      </c>
      <c r="G16" s="114">
        <v>1429</v>
      </c>
      <c r="H16" s="114">
        <v>1402</v>
      </c>
      <c r="I16" s="140">
        <v>1617</v>
      </c>
      <c r="J16" s="115">
        <v>-210</v>
      </c>
      <c r="K16" s="116">
        <v>-12.987012987012987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2.9359767647430233</v>
      </c>
      <c r="E18" s="115">
        <v>465</v>
      </c>
      <c r="F18" s="114">
        <v>207</v>
      </c>
      <c r="G18" s="114">
        <v>386</v>
      </c>
      <c r="H18" s="114">
        <v>459</v>
      </c>
      <c r="I18" s="140">
        <v>435</v>
      </c>
      <c r="J18" s="115">
        <v>30</v>
      </c>
      <c r="K18" s="116">
        <v>6.8965517241379306</v>
      </c>
    </row>
    <row r="19" spans="1:11" ht="14.1" customHeight="1" x14ac:dyDescent="0.2">
      <c r="A19" s="306" t="s">
        <v>235</v>
      </c>
      <c r="B19" s="307" t="s">
        <v>236</v>
      </c>
      <c r="C19" s="308"/>
      <c r="D19" s="113">
        <v>2.6392221240055562</v>
      </c>
      <c r="E19" s="115">
        <v>418</v>
      </c>
      <c r="F19" s="114">
        <v>188</v>
      </c>
      <c r="G19" s="114">
        <v>338</v>
      </c>
      <c r="H19" s="114">
        <v>431</v>
      </c>
      <c r="I19" s="140">
        <v>386</v>
      </c>
      <c r="J19" s="115">
        <v>32</v>
      </c>
      <c r="K19" s="116">
        <v>8.290155440414507</v>
      </c>
    </row>
    <row r="20" spans="1:11" ht="14.1" customHeight="1" x14ac:dyDescent="0.2">
      <c r="A20" s="306">
        <v>12</v>
      </c>
      <c r="B20" s="307" t="s">
        <v>237</v>
      </c>
      <c r="C20" s="308"/>
      <c r="D20" s="113">
        <v>1.9888874857936609</v>
      </c>
      <c r="E20" s="115">
        <v>315</v>
      </c>
      <c r="F20" s="114">
        <v>74</v>
      </c>
      <c r="G20" s="114">
        <v>153</v>
      </c>
      <c r="H20" s="114">
        <v>137</v>
      </c>
      <c r="I20" s="140">
        <v>279</v>
      </c>
      <c r="J20" s="115">
        <v>36</v>
      </c>
      <c r="K20" s="116">
        <v>12.903225806451612</v>
      </c>
    </row>
    <row r="21" spans="1:11" ht="14.1" customHeight="1" x14ac:dyDescent="0.2">
      <c r="A21" s="306">
        <v>21</v>
      </c>
      <c r="B21" s="307" t="s">
        <v>238</v>
      </c>
      <c r="C21" s="308"/>
      <c r="D21" s="113">
        <v>0.90920570779138776</v>
      </c>
      <c r="E21" s="115">
        <v>144</v>
      </c>
      <c r="F21" s="114">
        <v>41</v>
      </c>
      <c r="G21" s="114">
        <v>98</v>
      </c>
      <c r="H21" s="114">
        <v>130</v>
      </c>
      <c r="I21" s="140">
        <v>159</v>
      </c>
      <c r="J21" s="115">
        <v>-15</v>
      </c>
      <c r="K21" s="116">
        <v>-9.433962264150944</v>
      </c>
    </row>
    <row r="22" spans="1:11" ht="14.1" customHeight="1" x14ac:dyDescent="0.2">
      <c r="A22" s="306">
        <v>22</v>
      </c>
      <c r="B22" s="307" t="s">
        <v>239</v>
      </c>
      <c r="C22" s="308"/>
      <c r="D22" s="113">
        <v>2.3614092688470767</v>
      </c>
      <c r="E22" s="115">
        <v>374</v>
      </c>
      <c r="F22" s="114">
        <v>295</v>
      </c>
      <c r="G22" s="114">
        <v>531</v>
      </c>
      <c r="H22" s="114">
        <v>322</v>
      </c>
      <c r="I22" s="140">
        <v>434</v>
      </c>
      <c r="J22" s="115">
        <v>-60</v>
      </c>
      <c r="K22" s="116">
        <v>-13.824884792626728</v>
      </c>
    </row>
    <row r="23" spans="1:11" ht="14.1" customHeight="1" x14ac:dyDescent="0.2">
      <c r="A23" s="306">
        <v>23</v>
      </c>
      <c r="B23" s="307" t="s">
        <v>240</v>
      </c>
      <c r="C23" s="308"/>
      <c r="D23" s="113">
        <v>0.34726606894809953</v>
      </c>
      <c r="E23" s="115">
        <v>55</v>
      </c>
      <c r="F23" s="114">
        <v>68</v>
      </c>
      <c r="G23" s="114">
        <v>113</v>
      </c>
      <c r="H23" s="114">
        <v>82</v>
      </c>
      <c r="I23" s="140">
        <v>142</v>
      </c>
      <c r="J23" s="115">
        <v>-87</v>
      </c>
      <c r="K23" s="116">
        <v>-61.267605633802816</v>
      </c>
    </row>
    <row r="24" spans="1:11" ht="14.1" customHeight="1" x14ac:dyDescent="0.2">
      <c r="A24" s="306">
        <v>24</v>
      </c>
      <c r="B24" s="307" t="s">
        <v>241</v>
      </c>
      <c r="C24" s="308"/>
      <c r="D24" s="113">
        <v>2.6707917666372016</v>
      </c>
      <c r="E24" s="115">
        <v>423</v>
      </c>
      <c r="F24" s="114">
        <v>246</v>
      </c>
      <c r="G24" s="114">
        <v>615</v>
      </c>
      <c r="H24" s="114">
        <v>493</v>
      </c>
      <c r="I24" s="140">
        <v>617</v>
      </c>
      <c r="J24" s="115">
        <v>-194</v>
      </c>
      <c r="K24" s="116">
        <v>-31.442463533225283</v>
      </c>
    </row>
    <row r="25" spans="1:11" ht="14.1" customHeight="1" x14ac:dyDescent="0.2">
      <c r="A25" s="306">
        <v>25</v>
      </c>
      <c r="B25" s="307" t="s">
        <v>242</v>
      </c>
      <c r="C25" s="308"/>
      <c r="D25" s="113">
        <v>5.714105316327819</v>
      </c>
      <c r="E25" s="115">
        <v>905</v>
      </c>
      <c r="F25" s="114">
        <v>595</v>
      </c>
      <c r="G25" s="114">
        <v>1374</v>
      </c>
      <c r="H25" s="114">
        <v>798</v>
      </c>
      <c r="I25" s="140">
        <v>1140</v>
      </c>
      <c r="J25" s="115">
        <v>-235</v>
      </c>
      <c r="K25" s="116">
        <v>-20.614035087719298</v>
      </c>
    </row>
    <row r="26" spans="1:11" ht="14.1" customHeight="1" x14ac:dyDescent="0.2">
      <c r="A26" s="306">
        <v>26</v>
      </c>
      <c r="B26" s="307" t="s">
        <v>243</v>
      </c>
      <c r="C26" s="308"/>
      <c r="D26" s="113">
        <v>2.6771056951635308</v>
      </c>
      <c r="E26" s="115">
        <v>424</v>
      </c>
      <c r="F26" s="114">
        <v>310</v>
      </c>
      <c r="G26" s="114">
        <v>750</v>
      </c>
      <c r="H26" s="114">
        <v>485</v>
      </c>
      <c r="I26" s="140">
        <v>477</v>
      </c>
      <c r="J26" s="115">
        <v>-53</v>
      </c>
      <c r="K26" s="116">
        <v>-11.111111111111111</v>
      </c>
    </row>
    <row r="27" spans="1:11" ht="14.1" customHeight="1" x14ac:dyDescent="0.2">
      <c r="A27" s="306">
        <v>27</v>
      </c>
      <c r="B27" s="307" t="s">
        <v>244</v>
      </c>
      <c r="C27" s="308"/>
      <c r="D27" s="113">
        <v>4.2555878267458009</v>
      </c>
      <c r="E27" s="115">
        <v>674</v>
      </c>
      <c r="F27" s="114">
        <v>442</v>
      </c>
      <c r="G27" s="114">
        <v>782</v>
      </c>
      <c r="H27" s="114">
        <v>649</v>
      </c>
      <c r="I27" s="140">
        <v>845</v>
      </c>
      <c r="J27" s="115">
        <v>-171</v>
      </c>
      <c r="K27" s="116">
        <v>-20.236686390532544</v>
      </c>
    </row>
    <row r="28" spans="1:11" ht="14.1" customHeight="1" x14ac:dyDescent="0.2">
      <c r="A28" s="306">
        <v>28</v>
      </c>
      <c r="B28" s="307" t="s">
        <v>245</v>
      </c>
      <c r="C28" s="308"/>
      <c r="D28" s="113">
        <v>1.3638085616870816</v>
      </c>
      <c r="E28" s="115">
        <v>216</v>
      </c>
      <c r="F28" s="114">
        <v>149</v>
      </c>
      <c r="G28" s="114">
        <v>147</v>
      </c>
      <c r="H28" s="114">
        <v>190</v>
      </c>
      <c r="I28" s="140">
        <v>170</v>
      </c>
      <c r="J28" s="115">
        <v>46</v>
      </c>
      <c r="K28" s="116">
        <v>27.058823529411764</v>
      </c>
    </row>
    <row r="29" spans="1:11" ht="14.1" customHeight="1" x14ac:dyDescent="0.2">
      <c r="A29" s="306">
        <v>29</v>
      </c>
      <c r="B29" s="307" t="s">
        <v>246</v>
      </c>
      <c r="C29" s="308"/>
      <c r="D29" s="113">
        <v>3.1759060487435282</v>
      </c>
      <c r="E29" s="115">
        <v>503</v>
      </c>
      <c r="F29" s="114">
        <v>398</v>
      </c>
      <c r="G29" s="114">
        <v>584</v>
      </c>
      <c r="H29" s="114">
        <v>608</v>
      </c>
      <c r="I29" s="140">
        <v>548</v>
      </c>
      <c r="J29" s="115">
        <v>-45</v>
      </c>
      <c r="K29" s="116">
        <v>-8.2116788321167888</v>
      </c>
    </row>
    <row r="30" spans="1:11" ht="14.1" customHeight="1" x14ac:dyDescent="0.2">
      <c r="A30" s="306" t="s">
        <v>247</v>
      </c>
      <c r="B30" s="307" t="s">
        <v>248</v>
      </c>
      <c r="C30" s="308"/>
      <c r="D30" s="113">
        <v>0.89026392221240058</v>
      </c>
      <c r="E30" s="115">
        <v>141</v>
      </c>
      <c r="F30" s="114" t="s">
        <v>514</v>
      </c>
      <c r="G30" s="114">
        <v>210</v>
      </c>
      <c r="H30" s="114">
        <v>178</v>
      </c>
      <c r="I30" s="140">
        <v>175</v>
      </c>
      <c r="J30" s="115">
        <v>-34</v>
      </c>
      <c r="K30" s="116">
        <v>-19.428571428571427</v>
      </c>
    </row>
    <row r="31" spans="1:11" ht="14.1" customHeight="1" x14ac:dyDescent="0.2">
      <c r="A31" s="306" t="s">
        <v>249</v>
      </c>
      <c r="B31" s="307" t="s">
        <v>250</v>
      </c>
      <c r="C31" s="308"/>
      <c r="D31" s="113">
        <v>2.2477585553731534</v>
      </c>
      <c r="E31" s="115">
        <v>356</v>
      </c>
      <c r="F31" s="114">
        <v>276</v>
      </c>
      <c r="G31" s="114">
        <v>369</v>
      </c>
      <c r="H31" s="114">
        <v>430</v>
      </c>
      <c r="I31" s="140">
        <v>367</v>
      </c>
      <c r="J31" s="115">
        <v>-11</v>
      </c>
      <c r="K31" s="116">
        <v>-2.9972752043596729</v>
      </c>
    </row>
    <row r="32" spans="1:11" ht="14.1" customHeight="1" x14ac:dyDescent="0.2">
      <c r="A32" s="306">
        <v>31</v>
      </c>
      <c r="B32" s="307" t="s">
        <v>251</v>
      </c>
      <c r="C32" s="308"/>
      <c r="D32" s="113">
        <v>0.49880035357999747</v>
      </c>
      <c r="E32" s="115">
        <v>79</v>
      </c>
      <c r="F32" s="114">
        <v>45</v>
      </c>
      <c r="G32" s="114">
        <v>80</v>
      </c>
      <c r="H32" s="114">
        <v>73</v>
      </c>
      <c r="I32" s="140">
        <v>81</v>
      </c>
      <c r="J32" s="115">
        <v>-2</v>
      </c>
      <c r="K32" s="116">
        <v>-2.4691358024691357</v>
      </c>
    </row>
    <row r="33" spans="1:11" ht="14.1" customHeight="1" x14ac:dyDescent="0.2">
      <c r="A33" s="306">
        <v>32</v>
      </c>
      <c r="B33" s="307" t="s">
        <v>252</v>
      </c>
      <c r="C33" s="308"/>
      <c r="D33" s="113">
        <v>4.9248642505366842</v>
      </c>
      <c r="E33" s="115">
        <v>780</v>
      </c>
      <c r="F33" s="114">
        <v>332</v>
      </c>
      <c r="G33" s="114">
        <v>663</v>
      </c>
      <c r="H33" s="114">
        <v>701</v>
      </c>
      <c r="I33" s="140">
        <v>811</v>
      </c>
      <c r="J33" s="115">
        <v>-31</v>
      </c>
      <c r="K33" s="116">
        <v>-3.8224414303329222</v>
      </c>
    </row>
    <row r="34" spans="1:11" ht="14.1" customHeight="1" x14ac:dyDescent="0.2">
      <c r="A34" s="306">
        <v>33</v>
      </c>
      <c r="B34" s="307" t="s">
        <v>253</v>
      </c>
      <c r="C34" s="308"/>
      <c r="D34" s="113">
        <v>2.1277939133729005</v>
      </c>
      <c r="E34" s="115">
        <v>337</v>
      </c>
      <c r="F34" s="114">
        <v>130</v>
      </c>
      <c r="G34" s="114">
        <v>295</v>
      </c>
      <c r="H34" s="114">
        <v>289</v>
      </c>
      <c r="I34" s="140">
        <v>359</v>
      </c>
      <c r="J34" s="115">
        <v>-22</v>
      </c>
      <c r="K34" s="116">
        <v>-6.1281337047353759</v>
      </c>
    </row>
    <row r="35" spans="1:11" ht="14.1" customHeight="1" x14ac:dyDescent="0.2">
      <c r="A35" s="306">
        <v>34</v>
      </c>
      <c r="B35" s="307" t="s">
        <v>254</v>
      </c>
      <c r="C35" s="308"/>
      <c r="D35" s="113">
        <v>1.9068064149513828</v>
      </c>
      <c r="E35" s="115">
        <v>302</v>
      </c>
      <c r="F35" s="114">
        <v>196</v>
      </c>
      <c r="G35" s="114">
        <v>338</v>
      </c>
      <c r="H35" s="114">
        <v>300</v>
      </c>
      <c r="I35" s="140">
        <v>382</v>
      </c>
      <c r="J35" s="115">
        <v>-80</v>
      </c>
      <c r="K35" s="116">
        <v>-20.94240837696335</v>
      </c>
    </row>
    <row r="36" spans="1:11" ht="14.1" customHeight="1" x14ac:dyDescent="0.2">
      <c r="A36" s="306">
        <v>41</v>
      </c>
      <c r="B36" s="307" t="s">
        <v>255</v>
      </c>
      <c r="C36" s="308"/>
      <c r="D36" s="113">
        <v>0.88394999368607152</v>
      </c>
      <c r="E36" s="115">
        <v>140</v>
      </c>
      <c r="F36" s="114">
        <v>77</v>
      </c>
      <c r="G36" s="114">
        <v>141</v>
      </c>
      <c r="H36" s="114">
        <v>111</v>
      </c>
      <c r="I36" s="140">
        <v>191</v>
      </c>
      <c r="J36" s="115">
        <v>-51</v>
      </c>
      <c r="K36" s="116">
        <v>-26.701570680628272</v>
      </c>
    </row>
    <row r="37" spans="1:11" ht="14.1" customHeight="1" x14ac:dyDescent="0.2">
      <c r="A37" s="306">
        <v>42</v>
      </c>
      <c r="B37" s="307" t="s">
        <v>256</v>
      </c>
      <c r="C37" s="308"/>
      <c r="D37" s="113">
        <v>8.2081070842278059E-2</v>
      </c>
      <c r="E37" s="115">
        <v>13</v>
      </c>
      <c r="F37" s="114">
        <v>9</v>
      </c>
      <c r="G37" s="114" t="s">
        <v>514</v>
      </c>
      <c r="H37" s="114">
        <v>9</v>
      </c>
      <c r="I37" s="140">
        <v>17</v>
      </c>
      <c r="J37" s="115">
        <v>-4</v>
      </c>
      <c r="K37" s="116">
        <v>-23.529411764705884</v>
      </c>
    </row>
    <row r="38" spans="1:11" ht="14.1" customHeight="1" x14ac:dyDescent="0.2">
      <c r="A38" s="306">
        <v>43</v>
      </c>
      <c r="B38" s="307" t="s">
        <v>257</v>
      </c>
      <c r="C38" s="308"/>
      <c r="D38" s="113">
        <v>2.3172117691627729</v>
      </c>
      <c r="E38" s="115">
        <v>367</v>
      </c>
      <c r="F38" s="114">
        <v>251</v>
      </c>
      <c r="G38" s="114">
        <v>458</v>
      </c>
      <c r="H38" s="114">
        <v>437</v>
      </c>
      <c r="I38" s="140">
        <v>309</v>
      </c>
      <c r="J38" s="115">
        <v>58</v>
      </c>
      <c r="K38" s="116">
        <v>18.770226537216828</v>
      </c>
    </row>
    <row r="39" spans="1:11" ht="14.1" customHeight="1" x14ac:dyDescent="0.2">
      <c r="A39" s="306">
        <v>51</v>
      </c>
      <c r="B39" s="307" t="s">
        <v>258</v>
      </c>
      <c r="C39" s="308"/>
      <c r="D39" s="113">
        <v>11.011491349917918</v>
      </c>
      <c r="E39" s="115">
        <v>1744</v>
      </c>
      <c r="F39" s="114">
        <v>1335</v>
      </c>
      <c r="G39" s="114">
        <v>1803</v>
      </c>
      <c r="H39" s="114">
        <v>1424</v>
      </c>
      <c r="I39" s="140">
        <v>1720</v>
      </c>
      <c r="J39" s="115">
        <v>24</v>
      </c>
      <c r="K39" s="116">
        <v>1.3953488372093024</v>
      </c>
    </row>
    <row r="40" spans="1:11" ht="14.1" customHeight="1" x14ac:dyDescent="0.2">
      <c r="A40" s="306" t="s">
        <v>259</v>
      </c>
      <c r="B40" s="307" t="s">
        <v>260</v>
      </c>
      <c r="C40" s="308"/>
      <c r="D40" s="113">
        <v>10.373784568758682</v>
      </c>
      <c r="E40" s="115">
        <v>1643</v>
      </c>
      <c r="F40" s="114">
        <v>1265</v>
      </c>
      <c r="G40" s="114">
        <v>1614</v>
      </c>
      <c r="H40" s="114">
        <v>1341</v>
      </c>
      <c r="I40" s="140">
        <v>1606</v>
      </c>
      <c r="J40" s="115">
        <v>37</v>
      </c>
      <c r="K40" s="116">
        <v>2.3038605230386051</v>
      </c>
    </row>
    <row r="41" spans="1:11" ht="14.1" customHeight="1" x14ac:dyDescent="0.2">
      <c r="A41" s="306"/>
      <c r="B41" s="307" t="s">
        <v>261</v>
      </c>
      <c r="C41" s="308"/>
      <c r="D41" s="113">
        <v>9.6413688597045084</v>
      </c>
      <c r="E41" s="115">
        <v>1527</v>
      </c>
      <c r="F41" s="114">
        <v>1116</v>
      </c>
      <c r="G41" s="114">
        <v>1399</v>
      </c>
      <c r="H41" s="114">
        <v>1210</v>
      </c>
      <c r="I41" s="140">
        <v>1426</v>
      </c>
      <c r="J41" s="115">
        <v>101</v>
      </c>
      <c r="K41" s="116">
        <v>7.0827489481065919</v>
      </c>
    </row>
    <row r="42" spans="1:11" ht="14.1" customHeight="1" x14ac:dyDescent="0.2">
      <c r="A42" s="306">
        <v>52</v>
      </c>
      <c r="B42" s="307" t="s">
        <v>262</v>
      </c>
      <c r="C42" s="308"/>
      <c r="D42" s="113">
        <v>5.8972092435913623</v>
      </c>
      <c r="E42" s="115">
        <v>934</v>
      </c>
      <c r="F42" s="114">
        <v>568</v>
      </c>
      <c r="G42" s="114">
        <v>859</v>
      </c>
      <c r="H42" s="114">
        <v>731</v>
      </c>
      <c r="I42" s="140">
        <v>1020</v>
      </c>
      <c r="J42" s="115">
        <v>-86</v>
      </c>
      <c r="K42" s="116">
        <v>-8.4313725490196081</v>
      </c>
    </row>
    <row r="43" spans="1:11" ht="14.1" customHeight="1" x14ac:dyDescent="0.2">
      <c r="A43" s="306" t="s">
        <v>263</v>
      </c>
      <c r="B43" s="307" t="s">
        <v>264</v>
      </c>
      <c r="C43" s="308"/>
      <c r="D43" s="113">
        <v>4.7417603232731409</v>
      </c>
      <c r="E43" s="115">
        <v>751</v>
      </c>
      <c r="F43" s="114">
        <v>476</v>
      </c>
      <c r="G43" s="114">
        <v>668</v>
      </c>
      <c r="H43" s="114">
        <v>539</v>
      </c>
      <c r="I43" s="140">
        <v>800</v>
      </c>
      <c r="J43" s="115">
        <v>-49</v>
      </c>
      <c r="K43" s="116">
        <v>-6.125</v>
      </c>
    </row>
    <row r="44" spans="1:11" ht="14.1" customHeight="1" x14ac:dyDescent="0.2">
      <c r="A44" s="306">
        <v>53</v>
      </c>
      <c r="B44" s="307" t="s">
        <v>265</v>
      </c>
      <c r="C44" s="308"/>
      <c r="D44" s="113">
        <v>0.86500820810708423</v>
      </c>
      <c r="E44" s="115">
        <v>137</v>
      </c>
      <c r="F44" s="114">
        <v>126</v>
      </c>
      <c r="G44" s="114">
        <v>187</v>
      </c>
      <c r="H44" s="114">
        <v>155</v>
      </c>
      <c r="I44" s="140">
        <v>178</v>
      </c>
      <c r="J44" s="115">
        <v>-41</v>
      </c>
      <c r="K44" s="116">
        <v>-23.033707865168541</v>
      </c>
    </row>
    <row r="45" spans="1:11" ht="14.1" customHeight="1" x14ac:dyDescent="0.2">
      <c r="A45" s="306" t="s">
        <v>266</v>
      </c>
      <c r="B45" s="307" t="s">
        <v>267</v>
      </c>
      <c r="C45" s="308"/>
      <c r="D45" s="113">
        <v>0.83975249400176788</v>
      </c>
      <c r="E45" s="115">
        <v>133</v>
      </c>
      <c r="F45" s="114">
        <v>121</v>
      </c>
      <c r="G45" s="114">
        <v>185</v>
      </c>
      <c r="H45" s="114">
        <v>151</v>
      </c>
      <c r="I45" s="140">
        <v>171</v>
      </c>
      <c r="J45" s="115">
        <v>-38</v>
      </c>
      <c r="K45" s="116">
        <v>-22.222222222222221</v>
      </c>
    </row>
    <row r="46" spans="1:11" ht="14.1" customHeight="1" x14ac:dyDescent="0.2">
      <c r="A46" s="306">
        <v>54</v>
      </c>
      <c r="B46" s="307" t="s">
        <v>268</v>
      </c>
      <c r="C46" s="308"/>
      <c r="D46" s="113">
        <v>2.9801742644273266</v>
      </c>
      <c r="E46" s="115">
        <v>472</v>
      </c>
      <c r="F46" s="114">
        <v>381</v>
      </c>
      <c r="G46" s="114">
        <v>572</v>
      </c>
      <c r="H46" s="114">
        <v>353</v>
      </c>
      <c r="I46" s="140">
        <v>419</v>
      </c>
      <c r="J46" s="115">
        <v>53</v>
      </c>
      <c r="K46" s="116">
        <v>12.649164677804295</v>
      </c>
    </row>
    <row r="47" spans="1:11" ht="14.1" customHeight="1" x14ac:dyDescent="0.2">
      <c r="A47" s="306">
        <v>61</v>
      </c>
      <c r="B47" s="307" t="s">
        <v>269</v>
      </c>
      <c r="C47" s="308"/>
      <c r="D47" s="113">
        <v>1.8184114155827755</v>
      </c>
      <c r="E47" s="115">
        <v>288</v>
      </c>
      <c r="F47" s="114">
        <v>178</v>
      </c>
      <c r="G47" s="114">
        <v>327</v>
      </c>
      <c r="H47" s="114">
        <v>227</v>
      </c>
      <c r="I47" s="140">
        <v>308</v>
      </c>
      <c r="J47" s="115">
        <v>-20</v>
      </c>
      <c r="K47" s="116">
        <v>-6.4935064935064934</v>
      </c>
    </row>
    <row r="48" spans="1:11" ht="14.1" customHeight="1" x14ac:dyDescent="0.2">
      <c r="A48" s="306">
        <v>62</v>
      </c>
      <c r="B48" s="307" t="s">
        <v>270</v>
      </c>
      <c r="C48" s="308"/>
      <c r="D48" s="113">
        <v>7.1094835206465463</v>
      </c>
      <c r="E48" s="115">
        <v>1126</v>
      </c>
      <c r="F48" s="114">
        <v>1222</v>
      </c>
      <c r="G48" s="114">
        <v>1650</v>
      </c>
      <c r="H48" s="114">
        <v>1075</v>
      </c>
      <c r="I48" s="140">
        <v>1167</v>
      </c>
      <c r="J48" s="115">
        <v>-41</v>
      </c>
      <c r="K48" s="116">
        <v>-3.5132819194515852</v>
      </c>
    </row>
    <row r="49" spans="1:11" ht="14.1" customHeight="1" x14ac:dyDescent="0.2">
      <c r="A49" s="306">
        <v>63</v>
      </c>
      <c r="B49" s="307" t="s">
        <v>271</v>
      </c>
      <c r="C49" s="308"/>
      <c r="D49" s="113">
        <v>3.5610556888496023</v>
      </c>
      <c r="E49" s="115">
        <v>564</v>
      </c>
      <c r="F49" s="114">
        <v>520</v>
      </c>
      <c r="G49" s="114">
        <v>690</v>
      </c>
      <c r="H49" s="114">
        <v>649</v>
      </c>
      <c r="I49" s="140">
        <v>523</v>
      </c>
      <c r="J49" s="115">
        <v>41</v>
      </c>
      <c r="K49" s="116">
        <v>7.8393881453154872</v>
      </c>
    </row>
    <row r="50" spans="1:11" ht="14.1" customHeight="1" x14ac:dyDescent="0.2">
      <c r="A50" s="306" t="s">
        <v>272</v>
      </c>
      <c r="B50" s="307" t="s">
        <v>273</v>
      </c>
      <c r="C50" s="308"/>
      <c r="D50" s="113">
        <v>0.44828892536936482</v>
      </c>
      <c r="E50" s="115">
        <v>71</v>
      </c>
      <c r="F50" s="114">
        <v>77</v>
      </c>
      <c r="G50" s="114">
        <v>124</v>
      </c>
      <c r="H50" s="114">
        <v>69</v>
      </c>
      <c r="I50" s="140">
        <v>79</v>
      </c>
      <c r="J50" s="115">
        <v>-8</v>
      </c>
      <c r="K50" s="116">
        <v>-10.126582278481013</v>
      </c>
    </row>
    <row r="51" spans="1:11" ht="14.1" customHeight="1" x14ac:dyDescent="0.2">
      <c r="A51" s="306" t="s">
        <v>274</v>
      </c>
      <c r="B51" s="307" t="s">
        <v>275</v>
      </c>
      <c r="C51" s="308"/>
      <c r="D51" s="113">
        <v>2.9359767647430233</v>
      </c>
      <c r="E51" s="115">
        <v>465</v>
      </c>
      <c r="F51" s="114">
        <v>422</v>
      </c>
      <c r="G51" s="114">
        <v>518</v>
      </c>
      <c r="H51" s="114">
        <v>563</v>
      </c>
      <c r="I51" s="140">
        <v>414</v>
      </c>
      <c r="J51" s="115">
        <v>51</v>
      </c>
      <c r="K51" s="116">
        <v>12.318840579710145</v>
      </c>
    </row>
    <row r="52" spans="1:11" ht="14.1" customHeight="1" x14ac:dyDescent="0.2">
      <c r="A52" s="306">
        <v>71</v>
      </c>
      <c r="B52" s="307" t="s">
        <v>276</v>
      </c>
      <c r="C52" s="308"/>
      <c r="D52" s="113">
        <v>9.7423917161257734</v>
      </c>
      <c r="E52" s="115">
        <v>1543</v>
      </c>
      <c r="F52" s="114">
        <v>1214</v>
      </c>
      <c r="G52" s="114">
        <v>1603</v>
      </c>
      <c r="H52" s="114">
        <v>1407</v>
      </c>
      <c r="I52" s="140">
        <v>1596</v>
      </c>
      <c r="J52" s="115">
        <v>-53</v>
      </c>
      <c r="K52" s="116">
        <v>-3.3208020050125313</v>
      </c>
    </row>
    <row r="53" spans="1:11" ht="14.1" customHeight="1" x14ac:dyDescent="0.2">
      <c r="A53" s="306" t="s">
        <v>277</v>
      </c>
      <c r="B53" s="307" t="s">
        <v>278</v>
      </c>
      <c r="C53" s="308"/>
      <c r="D53" s="113">
        <v>3.7252178305341586</v>
      </c>
      <c r="E53" s="115">
        <v>590</v>
      </c>
      <c r="F53" s="114">
        <v>563</v>
      </c>
      <c r="G53" s="114">
        <v>583</v>
      </c>
      <c r="H53" s="114">
        <v>553</v>
      </c>
      <c r="I53" s="140">
        <v>568</v>
      </c>
      <c r="J53" s="115">
        <v>22</v>
      </c>
      <c r="K53" s="116">
        <v>3.8732394366197185</v>
      </c>
    </row>
    <row r="54" spans="1:11" ht="14.1" customHeight="1" x14ac:dyDescent="0.2">
      <c r="A54" s="306" t="s">
        <v>279</v>
      </c>
      <c r="B54" s="307" t="s">
        <v>280</v>
      </c>
      <c r="C54" s="308"/>
      <c r="D54" s="113">
        <v>4.9122363934840259</v>
      </c>
      <c r="E54" s="115">
        <v>778</v>
      </c>
      <c r="F54" s="114">
        <v>516</v>
      </c>
      <c r="G54" s="114">
        <v>867</v>
      </c>
      <c r="H54" s="114">
        <v>667</v>
      </c>
      <c r="I54" s="140">
        <v>828</v>
      </c>
      <c r="J54" s="115">
        <v>-50</v>
      </c>
      <c r="K54" s="116">
        <v>-6.0386473429951693</v>
      </c>
    </row>
    <row r="55" spans="1:11" ht="14.1" customHeight="1" x14ac:dyDescent="0.2">
      <c r="A55" s="306">
        <v>72</v>
      </c>
      <c r="B55" s="307" t="s">
        <v>281</v>
      </c>
      <c r="C55" s="308"/>
      <c r="D55" s="113">
        <v>1.8752367723197374</v>
      </c>
      <c r="E55" s="115">
        <v>297</v>
      </c>
      <c r="F55" s="114">
        <v>171</v>
      </c>
      <c r="G55" s="114">
        <v>424</v>
      </c>
      <c r="H55" s="114">
        <v>196</v>
      </c>
      <c r="I55" s="140">
        <v>517</v>
      </c>
      <c r="J55" s="115">
        <v>-220</v>
      </c>
      <c r="K55" s="116">
        <v>-42.553191489361701</v>
      </c>
    </row>
    <row r="56" spans="1:11" ht="14.1" customHeight="1" x14ac:dyDescent="0.2">
      <c r="A56" s="306" t="s">
        <v>282</v>
      </c>
      <c r="B56" s="307" t="s">
        <v>283</v>
      </c>
      <c r="C56" s="308"/>
      <c r="D56" s="113">
        <v>0.73872963758050258</v>
      </c>
      <c r="E56" s="115">
        <v>117</v>
      </c>
      <c r="F56" s="114">
        <v>44</v>
      </c>
      <c r="G56" s="114">
        <v>218</v>
      </c>
      <c r="H56" s="114">
        <v>54</v>
      </c>
      <c r="I56" s="140">
        <v>347</v>
      </c>
      <c r="J56" s="115">
        <v>-230</v>
      </c>
      <c r="K56" s="116">
        <v>-66.282420749279538</v>
      </c>
    </row>
    <row r="57" spans="1:11" ht="14.1" customHeight="1" x14ac:dyDescent="0.2">
      <c r="A57" s="306" t="s">
        <v>284</v>
      </c>
      <c r="B57" s="307" t="s">
        <v>285</v>
      </c>
      <c r="C57" s="308"/>
      <c r="D57" s="113">
        <v>0.65033463821189541</v>
      </c>
      <c r="E57" s="115">
        <v>103</v>
      </c>
      <c r="F57" s="114">
        <v>90</v>
      </c>
      <c r="G57" s="114">
        <v>94</v>
      </c>
      <c r="H57" s="114">
        <v>112</v>
      </c>
      <c r="I57" s="140">
        <v>128</v>
      </c>
      <c r="J57" s="115">
        <v>-25</v>
      </c>
      <c r="K57" s="116">
        <v>-19.53125</v>
      </c>
    </row>
    <row r="58" spans="1:11" ht="14.1" customHeight="1" x14ac:dyDescent="0.2">
      <c r="A58" s="306">
        <v>73</v>
      </c>
      <c r="B58" s="307" t="s">
        <v>286</v>
      </c>
      <c r="C58" s="308"/>
      <c r="D58" s="113">
        <v>1.3132971334764489</v>
      </c>
      <c r="E58" s="115">
        <v>208</v>
      </c>
      <c r="F58" s="114">
        <v>155</v>
      </c>
      <c r="G58" s="114">
        <v>368</v>
      </c>
      <c r="H58" s="114">
        <v>159</v>
      </c>
      <c r="I58" s="140">
        <v>224</v>
      </c>
      <c r="J58" s="115">
        <v>-16</v>
      </c>
      <c r="K58" s="116">
        <v>-7.1428571428571432</v>
      </c>
    </row>
    <row r="59" spans="1:11" ht="14.1" customHeight="1" x14ac:dyDescent="0.2">
      <c r="A59" s="306" t="s">
        <v>287</v>
      </c>
      <c r="B59" s="307" t="s">
        <v>288</v>
      </c>
      <c r="C59" s="308"/>
      <c r="D59" s="113">
        <v>1.0481121353706275</v>
      </c>
      <c r="E59" s="115">
        <v>166</v>
      </c>
      <c r="F59" s="114">
        <v>131</v>
      </c>
      <c r="G59" s="114">
        <v>284</v>
      </c>
      <c r="H59" s="114">
        <v>129</v>
      </c>
      <c r="I59" s="140">
        <v>162</v>
      </c>
      <c r="J59" s="115">
        <v>4</v>
      </c>
      <c r="K59" s="116">
        <v>2.4691358024691357</v>
      </c>
    </row>
    <row r="60" spans="1:11" ht="14.1" customHeight="1" x14ac:dyDescent="0.2">
      <c r="A60" s="306">
        <v>81</v>
      </c>
      <c r="B60" s="307" t="s">
        <v>289</v>
      </c>
      <c r="C60" s="308"/>
      <c r="D60" s="113">
        <v>4.4702613966409901</v>
      </c>
      <c r="E60" s="115">
        <v>708</v>
      </c>
      <c r="F60" s="114">
        <v>881</v>
      </c>
      <c r="G60" s="114">
        <v>1140</v>
      </c>
      <c r="H60" s="114">
        <v>579</v>
      </c>
      <c r="I60" s="140">
        <v>880</v>
      </c>
      <c r="J60" s="115">
        <v>-172</v>
      </c>
      <c r="K60" s="116">
        <v>-19.545454545454547</v>
      </c>
    </row>
    <row r="61" spans="1:11" ht="14.1" customHeight="1" x14ac:dyDescent="0.2">
      <c r="A61" s="306" t="s">
        <v>290</v>
      </c>
      <c r="B61" s="307" t="s">
        <v>291</v>
      </c>
      <c r="C61" s="308"/>
      <c r="D61" s="113">
        <v>1.6858189165298649</v>
      </c>
      <c r="E61" s="115">
        <v>267</v>
      </c>
      <c r="F61" s="114">
        <v>225</v>
      </c>
      <c r="G61" s="114">
        <v>498</v>
      </c>
      <c r="H61" s="114">
        <v>186</v>
      </c>
      <c r="I61" s="140">
        <v>254</v>
      </c>
      <c r="J61" s="115">
        <v>13</v>
      </c>
      <c r="K61" s="116">
        <v>5.1181102362204722</v>
      </c>
    </row>
    <row r="62" spans="1:11" ht="14.1" customHeight="1" x14ac:dyDescent="0.2">
      <c r="A62" s="306" t="s">
        <v>292</v>
      </c>
      <c r="B62" s="307" t="s">
        <v>293</v>
      </c>
      <c r="C62" s="308"/>
      <c r="D62" s="113">
        <v>1.2627857052658165</v>
      </c>
      <c r="E62" s="115">
        <v>200</v>
      </c>
      <c r="F62" s="114">
        <v>431</v>
      </c>
      <c r="G62" s="114">
        <v>272</v>
      </c>
      <c r="H62" s="114">
        <v>187</v>
      </c>
      <c r="I62" s="140">
        <v>178</v>
      </c>
      <c r="J62" s="115">
        <v>22</v>
      </c>
      <c r="K62" s="116">
        <v>12.359550561797754</v>
      </c>
    </row>
    <row r="63" spans="1:11" ht="14.1" customHeight="1" x14ac:dyDescent="0.2">
      <c r="A63" s="306"/>
      <c r="B63" s="307" t="s">
        <v>294</v>
      </c>
      <c r="C63" s="308"/>
      <c r="D63" s="113">
        <v>1.0796817780022729</v>
      </c>
      <c r="E63" s="115">
        <v>171</v>
      </c>
      <c r="F63" s="114">
        <v>344</v>
      </c>
      <c r="G63" s="114">
        <v>227</v>
      </c>
      <c r="H63" s="114">
        <v>163</v>
      </c>
      <c r="I63" s="140">
        <v>135</v>
      </c>
      <c r="J63" s="115">
        <v>36</v>
      </c>
      <c r="K63" s="116">
        <v>26.666666666666668</v>
      </c>
    </row>
    <row r="64" spans="1:11" ht="14.1" customHeight="1" x14ac:dyDescent="0.2">
      <c r="A64" s="306" t="s">
        <v>295</v>
      </c>
      <c r="B64" s="307" t="s">
        <v>296</v>
      </c>
      <c r="C64" s="308"/>
      <c r="D64" s="113">
        <v>0.59350928147493376</v>
      </c>
      <c r="E64" s="115">
        <v>94</v>
      </c>
      <c r="F64" s="114">
        <v>82</v>
      </c>
      <c r="G64" s="114">
        <v>102</v>
      </c>
      <c r="H64" s="114">
        <v>90</v>
      </c>
      <c r="I64" s="140">
        <v>117</v>
      </c>
      <c r="J64" s="115">
        <v>-23</v>
      </c>
      <c r="K64" s="116">
        <v>-19.658119658119659</v>
      </c>
    </row>
    <row r="65" spans="1:11" ht="14.1" customHeight="1" x14ac:dyDescent="0.2">
      <c r="A65" s="306" t="s">
        <v>297</v>
      </c>
      <c r="B65" s="307" t="s">
        <v>298</v>
      </c>
      <c r="C65" s="308"/>
      <c r="D65" s="113">
        <v>0.39146356863240306</v>
      </c>
      <c r="E65" s="115">
        <v>62</v>
      </c>
      <c r="F65" s="114">
        <v>76</v>
      </c>
      <c r="G65" s="114">
        <v>134</v>
      </c>
      <c r="H65" s="114">
        <v>45</v>
      </c>
      <c r="I65" s="140">
        <v>214</v>
      </c>
      <c r="J65" s="115">
        <v>-152</v>
      </c>
      <c r="K65" s="116">
        <v>-71.028037383177576</v>
      </c>
    </row>
    <row r="66" spans="1:11" ht="14.1" customHeight="1" x14ac:dyDescent="0.2">
      <c r="A66" s="306">
        <v>82</v>
      </c>
      <c r="B66" s="307" t="s">
        <v>299</v>
      </c>
      <c r="C66" s="308"/>
      <c r="D66" s="113">
        <v>2.2414446268468242</v>
      </c>
      <c r="E66" s="115">
        <v>355</v>
      </c>
      <c r="F66" s="114">
        <v>305</v>
      </c>
      <c r="G66" s="114">
        <v>611</v>
      </c>
      <c r="H66" s="114">
        <v>272</v>
      </c>
      <c r="I66" s="140">
        <v>367</v>
      </c>
      <c r="J66" s="115">
        <v>-12</v>
      </c>
      <c r="K66" s="116">
        <v>-3.2697547683923704</v>
      </c>
    </row>
    <row r="67" spans="1:11" ht="14.1" customHeight="1" x14ac:dyDescent="0.2">
      <c r="A67" s="306" t="s">
        <v>300</v>
      </c>
      <c r="B67" s="307" t="s">
        <v>301</v>
      </c>
      <c r="C67" s="308"/>
      <c r="D67" s="113">
        <v>1.1743907058972092</v>
      </c>
      <c r="E67" s="115">
        <v>186</v>
      </c>
      <c r="F67" s="114">
        <v>163</v>
      </c>
      <c r="G67" s="114">
        <v>329</v>
      </c>
      <c r="H67" s="114">
        <v>160</v>
      </c>
      <c r="I67" s="140">
        <v>200</v>
      </c>
      <c r="J67" s="115">
        <v>-14</v>
      </c>
      <c r="K67" s="116">
        <v>-7</v>
      </c>
    </row>
    <row r="68" spans="1:11" ht="14.1" customHeight="1" x14ac:dyDescent="0.2">
      <c r="A68" s="306" t="s">
        <v>302</v>
      </c>
      <c r="B68" s="307" t="s">
        <v>303</v>
      </c>
      <c r="C68" s="308"/>
      <c r="D68" s="113">
        <v>0.78924106579113529</v>
      </c>
      <c r="E68" s="115">
        <v>125</v>
      </c>
      <c r="F68" s="114">
        <v>104</v>
      </c>
      <c r="G68" s="114">
        <v>179</v>
      </c>
      <c r="H68" s="114">
        <v>78</v>
      </c>
      <c r="I68" s="140">
        <v>116</v>
      </c>
      <c r="J68" s="115">
        <v>9</v>
      </c>
      <c r="K68" s="116">
        <v>7.7586206896551726</v>
      </c>
    </row>
    <row r="69" spans="1:11" ht="14.1" customHeight="1" x14ac:dyDescent="0.2">
      <c r="A69" s="306">
        <v>83</v>
      </c>
      <c r="B69" s="307" t="s">
        <v>304</v>
      </c>
      <c r="C69" s="308"/>
      <c r="D69" s="113">
        <v>3.5105442606389694</v>
      </c>
      <c r="E69" s="115">
        <v>556</v>
      </c>
      <c r="F69" s="114">
        <v>445</v>
      </c>
      <c r="G69" s="114">
        <v>1246</v>
      </c>
      <c r="H69" s="114">
        <v>348</v>
      </c>
      <c r="I69" s="140">
        <v>522</v>
      </c>
      <c r="J69" s="115">
        <v>34</v>
      </c>
      <c r="K69" s="116">
        <v>6.5134099616858236</v>
      </c>
    </row>
    <row r="70" spans="1:11" ht="14.1" customHeight="1" x14ac:dyDescent="0.2">
      <c r="A70" s="306" t="s">
        <v>305</v>
      </c>
      <c r="B70" s="307" t="s">
        <v>306</v>
      </c>
      <c r="C70" s="308"/>
      <c r="D70" s="113">
        <v>2.8602096224270741</v>
      </c>
      <c r="E70" s="115">
        <v>453</v>
      </c>
      <c r="F70" s="114">
        <v>379</v>
      </c>
      <c r="G70" s="114">
        <v>1132</v>
      </c>
      <c r="H70" s="114">
        <v>273</v>
      </c>
      <c r="I70" s="140">
        <v>422</v>
      </c>
      <c r="J70" s="115">
        <v>31</v>
      </c>
      <c r="K70" s="116">
        <v>7.3459715639810428</v>
      </c>
    </row>
    <row r="71" spans="1:11" ht="14.1" customHeight="1" x14ac:dyDescent="0.2">
      <c r="A71" s="306"/>
      <c r="B71" s="307" t="s">
        <v>307</v>
      </c>
      <c r="C71" s="308"/>
      <c r="D71" s="113">
        <v>1.6289935597929031</v>
      </c>
      <c r="E71" s="115">
        <v>258</v>
      </c>
      <c r="F71" s="114">
        <v>202</v>
      </c>
      <c r="G71" s="114">
        <v>795</v>
      </c>
      <c r="H71" s="114">
        <v>145</v>
      </c>
      <c r="I71" s="140">
        <v>258</v>
      </c>
      <c r="J71" s="115">
        <v>0</v>
      </c>
      <c r="K71" s="116">
        <v>0</v>
      </c>
    </row>
    <row r="72" spans="1:11" ht="14.1" customHeight="1" x14ac:dyDescent="0.2">
      <c r="A72" s="306">
        <v>84</v>
      </c>
      <c r="B72" s="307" t="s">
        <v>308</v>
      </c>
      <c r="C72" s="308"/>
      <c r="D72" s="113">
        <v>1.0481121353706275</v>
      </c>
      <c r="E72" s="115">
        <v>166</v>
      </c>
      <c r="F72" s="114">
        <v>157</v>
      </c>
      <c r="G72" s="114">
        <v>302</v>
      </c>
      <c r="H72" s="114">
        <v>134</v>
      </c>
      <c r="I72" s="140">
        <v>164</v>
      </c>
      <c r="J72" s="115">
        <v>2</v>
      </c>
      <c r="K72" s="116">
        <v>1.2195121951219512</v>
      </c>
    </row>
    <row r="73" spans="1:11" ht="14.1" customHeight="1" x14ac:dyDescent="0.2">
      <c r="A73" s="306" t="s">
        <v>309</v>
      </c>
      <c r="B73" s="307" t="s">
        <v>310</v>
      </c>
      <c r="C73" s="308"/>
      <c r="D73" s="113">
        <v>0.25255714105316329</v>
      </c>
      <c r="E73" s="115">
        <v>40</v>
      </c>
      <c r="F73" s="114">
        <v>33</v>
      </c>
      <c r="G73" s="114">
        <v>109</v>
      </c>
      <c r="H73" s="114">
        <v>27</v>
      </c>
      <c r="I73" s="140">
        <v>58</v>
      </c>
      <c r="J73" s="115">
        <v>-18</v>
      </c>
      <c r="K73" s="116">
        <v>-31.03448275862069</v>
      </c>
    </row>
    <row r="74" spans="1:11" ht="14.1" customHeight="1" x14ac:dyDescent="0.2">
      <c r="A74" s="306" t="s">
        <v>311</v>
      </c>
      <c r="B74" s="307" t="s">
        <v>312</v>
      </c>
      <c r="C74" s="308"/>
      <c r="D74" s="113">
        <v>0.12627857052658165</v>
      </c>
      <c r="E74" s="115">
        <v>20</v>
      </c>
      <c r="F74" s="114">
        <v>30</v>
      </c>
      <c r="G74" s="114">
        <v>65</v>
      </c>
      <c r="H74" s="114">
        <v>17</v>
      </c>
      <c r="I74" s="140">
        <v>24</v>
      </c>
      <c r="J74" s="115">
        <v>-4</v>
      </c>
      <c r="K74" s="116">
        <v>-16.666666666666668</v>
      </c>
    </row>
    <row r="75" spans="1:11" ht="14.1" customHeight="1" x14ac:dyDescent="0.2">
      <c r="A75" s="306" t="s">
        <v>313</v>
      </c>
      <c r="B75" s="307" t="s">
        <v>314</v>
      </c>
      <c r="C75" s="308"/>
      <c r="D75" s="113">
        <v>0.2841267836848087</v>
      </c>
      <c r="E75" s="115">
        <v>45</v>
      </c>
      <c r="F75" s="114">
        <v>50</v>
      </c>
      <c r="G75" s="114">
        <v>37</v>
      </c>
      <c r="H75" s="114">
        <v>43</v>
      </c>
      <c r="I75" s="140">
        <v>36</v>
      </c>
      <c r="J75" s="115">
        <v>9</v>
      </c>
      <c r="K75" s="116">
        <v>25</v>
      </c>
    </row>
    <row r="76" spans="1:11" ht="14.1" customHeight="1" x14ac:dyDescent="0.2">
      <c r="A76" s="306">
        <v>91</v>
      </c>
      <c r="B76" s="307" t="s">
        <v>315</v>
      </c>
      <c r="C76" s="308"/>
      <c r="D76" s="113">
        <v>0.25887106957949235</v>
      </c>
      <c r="E76" s="115">
        <v>41</v>
      </c>
      <c r="F76" s="114">
        <v>29</v>
      </c>
      <c r="G76" s="114">
        <v>34</v>
      </c>
      <c r="H76" s="114">
        <v>36</v>
      </c>
      <c r="I76" s="140">
        <v>33</v>
      </c>
      <c r="J76" s="115">
        <v>8</v>
      </c>
      <c r="K76" s="116">
        <v>24.242424242424242</v>
      </c>
    </row>
    <row r="77" spans="1:11" ht="14.1" customHeight="1" x14ac:dyDescent="0.2">
      <c r="A77" s="306">
        <v>92</v>
      </c>
      <c r="B77" s="307" t="s">
        <v>316</v>
      </c>
      <c r="C77" s="308"/>
      <c r="D77" s="113">
        <v>0.71978785200151529</v>
      </c>
      <c r="E77" s="115">
        <v>114</v>
      </c>
      <c r="F77" s="114">
        <v>119</v>
      </c>
      <c r="G77" s="114">
        <v>149</v>
      </c>
      <c r="H77" s="114">
        <v>116</v>
      </c>
      <c r="I77" s="140">
        <v>141</v>
      </c>
      <c r="J77" s="115">
        <v>-27</v>
      </c>
      <c r="K77" s="116">
        <v>-19.148936170212767</v>
      </c>
    </row>
    <row r="78" spans="1:11" ht="14.1" customHeight="1" x14ac:dyDescent="0.2">
      <c r="A78" s="306">
        <v>93</v>
      </c>
      <c r="B78" s="307" t="s">
        <v>317</v>
      </c>
      <c r="C78" s="308"/>
      <c r="D78" s="113">
        <v>0.1073367849475944</v>
      </c>
      <c r="E78" s="115">
        <v>17</v>
      </c>
      <c r="F78" s="114">
        <v>9</v>
      </c>
      <c r="G78" s="114">
        <v>29</v>
      </c>
      <c r="H78" s="114">
        <v>13</v>
      </c>
      <c r="I78" s="140">
        <v>26</v>
      </c>
      <c r="J78" s="115">
        <v>-9</v>
      </c>
      <c r="K78" s="116">
        <v>-34.615384615384613</v>
      </c>
    </row>
    <row r="79" spans="1:11" ht="14.1" customHeight="1" x14ac:dyDescent="0.2">
      <c r="A79" s="306">
        <v>94</v>
      </c>
      <c r="B79" s="307" t="s">
        <v>318</v>
      </c>
      <c r="C79" s="308"/>
      <c r="D79" s="113">
        <v>0.20204571284253062</v>
      </c>
      <c r="E79" s="115">
        <v>32</v>
      </c>
      <c r="F79" s="114">
        <v>35</v>
      </c>
      <c r="G79" s="114">
        <v>98</v>
      </c>
      <c r="H79" s="114">
        <v>36</v>
      </c>
      <c r="I79" s="140">
        <v>24</v>
      </c>
      <c r="J79" s="115">
        <v>8</v>
      </c>
      <c r="K79" s="116">
        <v>33.333333333333336</v>
      </c>
    </row>
    <row r="80" spans="1:11" ht="14.1" customHeight="1" x14ac:dyDescent="0.2">
      <c r="A80" s="306" t="s">
        <v>319</v>
      </c>
      <c r="B80" s="307" t="s">
        <v>320</v>
      </c>
      <c r="C80" s="308"/>
      <c r="D80" s="113">
        <v>1.8941785578987246E-2</v>
      </c>
      <c r="E80" s="115">
        <v>3</v>
      </c>
      <c r="F80" s="114">
        <v>0</v>
      </c>
      <c r="G80" s="114" t="s">
        <v>514</v>
      </c>
      <c r="H80" s="114">
        <v>0</v>
      </c>
      <c r="I80" s="140">
        <v>0</v>
      </c>
      <c r="J80" s="115">
        <v>3</v>
      </c>
      <c r="K80" s="116" t="s">
        <v>515</v>
      </c>
    </row>
    <row r="81" spans="1:11" ht="14.1" customHeight="1" x14ac:dyDescent="0.2">
      <c r="A81" s="310" t="s">
        <v>321</v>
      </c>
      <c r="B81" s="311" t="s">
        <v>334</v>
      </c>
      <c r="C81" s="312"/>
      <c r="D81" s="125">
        <v>0.1073367849475944</v>
      </c>
      <c r="E81" s="143">
        <v>17</v>
      </c>
      <c r="F81" s="144">
        <v>15</v>
      </c>
      <c r="G81" s="144">
        <v>113</v>
      </c>
      <c r="H81" s="144">
        <v>14</v>
      </c>
      <c r="I81" s="145">
        <v>19</v>
      </c>
      <c r="J81" s="143">
        <v>-2</v>
      </c>
      <c r="K81" s="146">
        <v>-10.526315789473685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16370</v>
      </c>
      <c r="E11" s="114">
        <v>14375</v>
      </c>
      <c r="F11" s="114">
        <v>17537</v>
      </c>
      <c r="G11" s="114">
        <v>14320</v>
      </c>
      <c r="H11" s="140">
        <v>16230</v>
      </c>
      <c r="I11" s="115">
        <v>140</v>
      </c>
      <c r="J11" s="116">
        <v>0.86260012322858903</v>
      </c>
    </row>
    <row r="12" spans="1:15" s="110" customFormat="1" ht="24.95" customHeight="1" x14ac:dyDescent="0.2">
      <c r="A12" s="193" t="s">
        <v>132</v>
      </c>
      <c r="B12" s="194" t="s">
        <v>133</v>
      </c>
      <c r="C12" s="113">
        <v>0.65363469761759319</v>
      </c>
      <c r="D12" s="115">
        <v>107</v>
      </c>
      <c r="E12" s="114">
        <v>277</v>
      </c>
      <c r="F12" s="114">
        <v>251</v>
      </c>
      <c r="G12" s="114">
        <v>535</v>
      </c>
      <c r="H12" s="140">
        <v>96</v>
      </c>
      <c r="I12" s="115">
        <v>11</v>
      </c>
      <c r="J12" s="116">
        <v>11.458333333333334</v>
      </c>
    </row>
    <row r="13" spans="1:15" s="110" customFormat="1" ht="24.95" customHeight="1" x14ac:dyDescent="0.2">
      <c r="A13" s="193" t="s">
        <v>134</v>
      </c>
      <c r="B13" s="199" t="s">
        <v>214</v>
      </c>
      <c r="C13" s="113">
        <v>1.4111178985949908</v>
      </c>
      <c r="D13" s="115">
        <v>231</v>
      </c>
      <c r="E13" s="114">
        <v>205</v>
      </c>
      <c r="F13" s="114">
        <v>157</v>
      </c>
      <c r="G13" s="114">
        <v>138</v>
      </c>
      <c r="H13" s="140">
        <v>229</v>
      </c>
      <c r="I13" s="115">
        <v>2</v>
      </c>
      <c r="J13" s="116">
        <v>0.8733624454148472</v>
      </c>
    </row>
    <row r="14" spans="1:15" s="287" customFormat="1" ht="24.95" customHeight="1" x14ac:dyDescent="0.2">
      <c r="A14" s="193" t="s">
        <v>215</v>
      </c>
      <c r="B14" s="199" t="s">
        <v>137</v>
      </c>
      <c r="C14" s="113">
        <v>18.692730604764815</v>
      </c>
      <c r="D14" s="115">
        <v>3060</v>
      </c>
      <c r="E14" s="114">
        <v>2095</v>
      </c>
      <c r="F14" s="114">
        <v>2803</v>
      </c>
      <c r="G14" s="114">
        <v>2034</v>
      </c>
      <c r="H14" s="140">
        <v>3158</v>
      </c>
      <c r="I14" s="115">
        <v>-98</v>
      </c>
      <c r="J14" s="116">
        <v>-3.1032298923369219</v>
      </c>
      <c r="K14" s="110"/>
      <c r="L14" s="110"/>
      <c r="M14" s="110"/>
      <c r="N14" s="110"/>
      <c r="O14" s="110"/>
    </row>
    <row r="15" spans="1:15" s="110" customFormat="1" ht="24.95" customHeight="1" x14ac:dyDescent="0.2">
      <c r="A15" s="193" t="s">
        <v>216</v>
      </c>
      <c r="B15" s="199" t="s">
        <v>217</v>
      </c>
      <c r="C15" s="113">
        <v>2.9810629199755652</v>
      </c>
      <c r="D15" s="115">
        <v>488</v>
      </c>
      <c r="E15" s="114">
        <v>357</v>
      </c>
      <c r="F15" s="114">
        <v>440</v>
      </c>
      <c r="G15" s="114">
        <v>384</v>
      </c>
      <c r="H15" s="140">
        <v>495</v>
      </c>
      <c r="I15" s="115">
        <v>-7</v>
      </c>
      <c r="J15" s="116">
        <v>-1.4141414141414141</v>
      </c>
    </row>
    <row r="16" spans="1:15" s="287" customFormat="1" ht="24.95" customHeight="1" x14ac:dyDescent="0.2">
      <c r="A16" s="193" t="s">
        <v>218</v>
      </c>
      <c r="B16" s="199" t="s">
        <v>141</v>
      </c>
      <c r="C16" s="113">
        <v>13.109346365302383</v>
      </c>
      <c r="D16" s="115">
        <v>2146</v>
      </c>
      <c r="E16" s="114">
        <v>1460</v>
      </c>
      <c r="F16" s="114">
        <v>2061</v>
      </c>
      <c r="G16" s="114">
        <v>1395</v>
      </c>
      <c r="H16" s="140">
        <v>2242</v>
      </c>
      <c r="I16" s="115">
        <v>-96</v>
      </c>
      <c r="J16" s="116">
        <v>-4.2818911685994649</v>
      </c>
      <c r="K16" s="110"/>
      <c r="L16" s="110"/>
      <c r="M16" s="110"/>
      <c r="N16" s="110"/>
      <c r="O16" s="110"/>
    </row>
    <row r="17" spans="1:15" s="110" customFormat="1" ht="24.95" customHeight="1" x14ac:dyDescent="0.2">
      <c r="A17" s="193" t="s">
        <v>142</v>
      </c>
      <c r="B17" s="199" t="s">
        <v>220</v>
      </c>
      <c r="C17" s="113">
        <v>2.6023213194868662</v>
      </c>
      <c r="D17" s="115">
        <v>426</v>
      </c>
      <c r="E17" s="114">
        <v>278</v>
      </c>
      <c r="F17" s="114">
        <v>302</v>
      </c>
      <c r="G17" s="114">
        <v>255</v>
      </c>
      <c r="H17" s="140">
        <v>421</v>
      </c>
      <c r="I17" s="115">
        <v>5</v>
      </c>
      <c r="J17" s="116">
        <v>1.1876484560570071</v>
      </c>
    </row>
    <row r="18" spans="1:15" s="287" customFormat="1" ht="24.95" customHeight="1" x14ac:dyDescent="0.2">
      <c r="A18" s="201" t="s">
        <v>144</v>
      </c>
      <c r="B18" s="202" t="s">
        <v>145</v>
      </c>
      <c r="C18" s="113">
        <v>8.4178375076359195</v>
      </c>
      <c r="D18" s="115">
        <v>1378</v>
      </c>
      <c r="E18" s="114">
        <v>1320</v>
      </c>
      <c r="F18" s="114">
        <v>1222</v>
      </c>
      <c r="G18" s="114">
        <v>1039</v>
      </c>
      <c r="H18" s="140">
        <v>1264</v>
      </c>
      <c r="I18" s="115">
        <v>114</v>
      </c>
      <c r="J18" s="116">
        <v>9.0189873417721511</v>
      </c>
      <c r="K18" s="110"/>
      <c r="L18" s="110"/>
      <c r="M18" s="110"/>
      <c r="N18" s="110"/>
      <c r="O18" s="110"/>
    </row>
    <row r="19" spans="1:15" s="110" customFormat="1" ht="24.95" customHeight="1" x14ac:dyDescent="0.2">
      <c r="A19" s="193" t="s">
        <v>146</v>
      </c>
      <c r="B19" s="199" t="s">
        <v>147</v>
      </c>
      <c r="C19" s="113">
        <v>13.017715332926084</v>
      </c>
      <c r="D19" s="115">
        <v>2131</v>
      </c>
      <c r="E19" s="114">
        <v>1940</v>
      </c>
      <c r="F19" s="114">
        <v>2168</v>
      </c>
      <c r="G19" s="114">
        <v>1715</v>
      </c>
      <c r="H19" s="140">
        <v>2085</v>
      </c>
      <c r="I19" s="115">
        <v>46</v>
      </c>
      <c r="J19" s="116">
        <v>2.2062350119904077</v>
      </c>
    </row>
    <row r="20" spans="1:15" s="287" customFormat="1" ht="24.95" customHeight="1" x14ac:dyDescent="0.2">
      <c r="A20" s="193" t="s">
        <v>148</v>
      </c>
      <c r="B20" s="199" t="s">
        <v>149</v>
      </c>
      <c r="C20" s="113">
        <v>6.8906536346976175</v>
      </c>
      <c r="D20" s="115">
        <v>1128</v>
      </c>
      <c r="E20" s="114">
        <v>818</v>
      </c>
      <c r="F20" s="114">
        <v>929</v>
      </c>
      <c r="G20" s="114">
        <v>797</v>
      </c>
      <c r="H20" s="140">
        <v>917</v>
      </c>
      <c r="I20" s="115">
        <v>211</v>
      </c>
      <c r="J20" s="116">
        <v>23.009814612868048</v>
      </c>
      <c r="K20" s="110"/>
      <c r="L20" s="110"/>
      <c r="M20" s="110"/>
      <c r="N20" s="110"/>
      <c r="O20" s="110"/>
    </row>
    <row r="21" spans="1:15" s="110" customFormat="1" ht="24.95" customHeight="1" x14ac:dyDescent="0.2">
      <c r="A21" s="201" t="s">
        <v>150</v>
      </c>
      <c r="B21" s="202" t="s">
        <v>151</v>
      </c>
      <c r="C21" s="113">
        <v>5.9804520464263895</v>
      </c>
      <c r="D21" s="115">
        <v>979</v>
      </c>
      <c r="E21" s="114">
        <v>929</v>
      </c>
      <c r="F21" s="114">
        <v>1044</v>
      </c>
      <c r="G21" s="114">
        <v>859</v>
      </c>
      <c r="H21" s="140">
        <v>903</v>
      </c>
      <c r="I21" s="115">
        <v>76</v>
      </c>
      <c r="J21" s="116">
        <v>8.4163898117386484</v>
      </c>
    </row>
    <row r="22" spans="1:15" s="110" customFormat="1" ht="24.95" customHeight="1" x14ac:dyDescent="0.2">
      <c r="A22" s="201" t="s">
        <v>152</v>
      </c>
      <c r="B22" s="199" t="s">
        <v>153</v>
      </c>
      <c r="C22" s="113">
        <v>2.3274282223579719</v>
      </c>
      <c r="D22" s="115">
        <v>381</v>
      </c>
      <c r="E22" s="114">
        <v>273</v>
      </c>
      <c r="F22" s="114">
        <v>432</v>
      </c>
      <c r="G22" s="114">
        <v>289</v>
      </c>
      <c r="H22" s="140">
        <v>406</v>
      </c>
      <c r="I22" s="115">
        <v>-25</v>
      </c>
      <c r="J22" s="116">
        <v>-6.1576354679802954</v>
      </c>
    </row>
    <row r="23" spans="1:15" s="110" customFormat="1" ht="24.95" customHeight="1" x14ac:dyDescent="0.2">
      <c r="A23" s="193" t="s">
        <v>154</v>
      </c>
      <c r="B23" s="199" t="s">
        <v>155</v>
      </c>
      <c r="C23" s="113">
        <v>1.3500305436774587</v>
      </c>
      <c r="D23" s="115">
        <v>221</v>
      </c>
      <c r="E23" s="114">
        <v>169</v>
      </c>
      <c r="F23" s="114">
        <v>257</v>
      </c>
      <c r="G23" s="114">
        <v>128</v>
      </c>
      <c r="H23" s="140">
        <v>496</v>
      </c>
      <c r="I23" s="115">
        <v>-275</v>
      </c>
      <c r="J23" s="116">
        <v>-55.443548387096776</v>
      </c>
    </row>
    <row r="24" spans="1:15" s="110" customFormat="1" ht="24.95" customHeight="1" x14ac:dyDescent="0.2">
      <c r="A24" s="193" t="s">
        <v>156</v>
      </c>
      <c r="B24" s="199" t="s">
        <v>221</v>
      </c>
      <c r="C24" s="113">
        <v>7.727550397067807</v>
      </c>
      <c r="D24" s="115">
        <v>1265</v>
      </c>
      <c r="E24" s="114">
        <v>1014</v>
      </c>
      <c r="F24" s="114">
        <v>1179</v>
      </c>
      <c r="G24" s="114">
        <v>1577</v>
      </c>
      <c r="H24" s="140">
        <v>1216</v>
      </c>
      <c r="I24" s="115">
        <v>49</v>
      </c>
      <c r="J24" s="116">
        <v>4.0296052631578947</v>
      </c>
    </row>
    <row r="25" spans="1:15" s="110" customFormat="1" ht="24.95" customHeight="1" x14ac:dyDescent="0.2">
      <c r="A25" s="193" t="s">
        <v>222</v>
      </c>
      <c r="B25" s="204" t="s">
        <v>159</v>
      </c>
      <c r="C25" s="113">
        <v>3.4514355528405618</v>
      </c>
      <c r="D25" s="115">
        <v>565</v>
      </c>
      <c r="E25" s="114">
        <v>756</v>
      </c>
      <c r="F25" s="114">
        <v>776</v>
      </c>
      <c r="G25" s="114">
        <v>524</v>
      </c>
      <c r="H25" s="140">
        <v>578</v>
      </c>
      <c r="I25" s="115">
        <v>-13</v>
      </c>
      <c r="J25" s="116">
        <v>-2.2491349480968856</v>
      </c>
    </row>
    <row r="26" spans="1:15" s="110" customFormat="1" ht="24.95" customHeight="1" x14ac:dyDescent="0.2">
      <c r="A26" s="201">
        <v>782.78300000000002</v>
      </c>
      <c r="B26" s="203" t="s">
        <v>160</v>
      </c>
      <c r="C26" s="113">
        <v>14.850335980452046</v>
      </c>
      <c r="D26" s="115">
        <v>2431</v>
      </c>
      <c r="E26" s="114">
        <v>2452</v>
      </c>
      <c r="F26" s="114">
        <v>2603</v>
      </c>
      <c r="G26" s="114">
        <v>2644</v>
      </c>
      <c r="H26" s="140">
        <v>2482</v>
      </c>
      <c r="I26" s="115">
        <v>-51</v>
      </c>
      <c r="J26" s="116">
        <v>-2.0547945205479454</v>
      </c>
    </row>
    <row r="27" spans="1:15" s="110" customFormat="1" ht="24.95" customHeight="1" x14ac:dyDescent="0.2">
      <c r="A27" s="193" t="s">
        <v>161</v>
      </c>
      <c r="B27" s="199" t="s">
        <v>162</v>
      </c>
      <c r="C27" s="113">
        <v>1.887599266951741</v>
      </c>
      <c r="D27" s="115">
        <v>309</v>
      </c>
      <c r="E27" s="114">
        <v>260</v>
      </c>
      <c r="F27" s="114">
        <v>511</v>
      </c>
      <c r="G27" s="114">
        <v>243</v>
      </c>
      <c r="H27" s="140">
        <v>343</v>
      </c>
      <c r="I27" s="115">
        <v>-34</v>
      </c>
      <c r="J27" s="116">
        <v>-9.9125364431486886</v>
      </c>
    </row>
    <row r="28" spans="1:15" s="110" customFormat="1" ht="24.95" customHeight="1" x14ac:dyDescent="0.2">
      <c r="A28" s="193" t="s">
        <v>163</v>
      </c>
      <c r="B28" s="199" t="s">
        <v>164</v>
      </c>
      <c r="C28" s="113">
        <v>2.1991447770311545</v>
      </c>
      <c r="D28" s="115">
        <v>360</v>
      </c>
      <c r="E28" s="114">
        <v>225</v>
      </c>
      <c r="F28" s="114">
        <v>761</v>
      </c>
      <c r="G28" s="114">
        <v>235</v>
      </c>
      <c r="H28" s="140">
        <v>314</v>
      </c>
      <c r="I28" s="115">
        <v>46</v>
      </c>
      <c r="J28" s="116">
        <v>14.64968152866242</v>
      </c>
    </row>
    <row r="29" spans="1:15" s="110" customFormat="1" ht="24.95" customHeight="1" x14ac:dyDescent="0.2">
      <c r="A29" s="193">
        <v>86</v>
      </c>
      <c r="B29" s="199" t="s">
        <v>165</v>
      </c>
      <c r="C29" s="113">
        <v>4.5021380574221137</v>
      </c>
      <c r="D29" s="115">
        <v>737</v>
      </c>
      <c r="E29" s="114">
        <v>738</v>
      </c>
      <c r="F29" s="114">
        <v>925</v>
      </c>
      <c r="G29" s="114">
        <v>645</v>
      </c>
      <c r="H29" s="140">
        <v>641</v>
      </c>
      <c r="I29" s="115">
        <v>96</v>
      </c>
      <c r="J29" s="116">
        <v>14.976599063962558</v>
      </c>
    </row>
    <row r="30" spans="1:15" s="110" customFormat="1" ht="24.95" customHeight="1" x14ac:dyDescent="0.2">
      <c r="A30" s="193">
        <v>87.88</v>
      </c>
      <c r="B30" s="204" t="s">
        <v>166</v>
      </c>
      <c r="C30" s="113">
        <v>3.4575442883323153</v>
      </c>
      <c r="D30" s="115">
        <v>566</v>
      </c>
      <c r="E30" s="114">
        <v>447</v>
      </c>
      <c r="F30" s="114">
        <v>810</v>
      </c>
      <c r="G30" s="114">
        <v>417</v>
      </c>
      <c r="H30" s="140">
        <v>557</v>
      </c>
      <c r="I30" s="115">
        <v>9</v>
      </c>
      <c r="J30" s="116">
        <v>1.6157989228007181</v>
      </c>
    </row>
    <row r="31" spans="1:15" s="110" customFormat="1" ht="24.95" customHeight="1" x14ac:dyDescent="0.2">
      <c r="A31" s="193" t="s">
        <v>167</v>
      </c>
      <c r="B31" s="199" t="s">
        <v>168</v>
      </c>
      <c r="C31" s="113">
        <v>3.182651191203421</v>
      </c>
      <c r="D31" s="115">
        <v>521</v>
      </c>
      <c r="E31" s="114">
        <v>457</v>
      </c>
      <c r="F31" s="114">
        <v>709</v>
      </c>
      <c r="G31" s="114">
        <v>501</v>
      </c>
      <c r="H31" s="140">
        <v>545</v>
      </c>
      <c r="I31" s="115">
        <v>-24</v>
      </c>
      <c r="J31" s="116">
        <v>-4.4036697247706424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0.65363469761759319</v>
      </c>
      <c r="D34" s="115">
        <v>107</v>
      </c>
      <c r="E34" s="114">
        <v>277</v>
      </c>
      <c r="F34" s="114">
        <v>251</v>
      </c>
      <c r="G34" s="114">
        <v>535</v>
      </c>
      <c r="H34" s="140">
        <v>96</v>
      </c>
      <c r="I34" s="115">
        <v>11</v>
      </c>
      <c r="J34" s="116">
        <v>11.458333333333334</v>
      </c>
    </row>
    <row r="35" spans="1:10" s="110" customFormat="1" ht="24.95" customHeight="1" x14ac:dyDescent="0.2">
      <c r="A35" s="292" t="s">
        <v>171</v>
      </c>
      <c r="B35" s="293" t="s">
        <v>172</v>
      </c>
      <c r="C35" s="113">
        <v>28.521686010995722</v>
      </c>
      <c r="D35" s="115">
        <v>4669</v>
      </c>
      <c r="E35" s="114">
        <v>3620</v>
      </c>
      <c r="F35" s="114">
        <v>4182</v>
      </c>
      <c r="G35" s="114">
        <v>3211</v>
      </c>
      <c r="H35" s="140">
        <v>4651</v>
      </c>
      <c r="I35" s="115">
        <v>18</v>
      </c>
      <c r="J35" s="116">
        <v>0.38701354547409161</v>
      </c>
    </row>
    <row r="36" spans="1:10" s="110" customFormat="1" ht="24.95" customHeight="1" x14ac:dyDescent="0.2">
      <c r="A36" s="294" t="s">
        <v>173</v>
      </c>
      <c r="B36" s="295" t="s">
        <v>174</v>
      </c>
      <c r="C36" s="125">
        <v>70.824679291386687</v>
      </c>
      <c r="D36" s="143">
        <v>11594</v>
      </c>
      <c r="E36" s="144">
        <v>10478</v>
      </c>
      <c r="F36" s="144">
        <v>13104</v>
      </c>
      <c r="G36" s="144">
        <v>10574</v>
      </c>
      <c r="H36" s="145">
        <v>11483</v>
      </c>
      <c r="I36" s="143">
        <v>111</v>
      </c>
      <c r="J36" s="146">
        <v>0.96664634677349126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16370</v>
      </c>
      <c r="F11" s="264">
        <v>14375</v>
      </c>
      <c r="G11" s="264">
        <v>17537</v>
      </c>
      <c r="H11" s="264">
        <v>14320</v>
      </c>
      <c r="I11" s="265">
        <v>16230</v>
      </c>
      <c r="J11" s="263">
        <v>140</v>
      </c>
      <c r="K11" s="266">
        <v>0.86260012322858903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27.23885155772755</v>
      </c>
      <c r="E13" s="115">
        <v>4459</v>
      </c>
      <c r="F13" s="114">
        <v>4823</v>
      </c>
      <c r="G13" s="114">
        <v>5182</v>
      </c>
      <c r="H13" s="114">
        <v>5014</v>
      </c>
      <c r="I13" s="140">
        <v>4574</v>
      </c>
      <c r="J13" s="115">
        <v>-115</v>
      </c>
      <c r="K13" s="116">
        <v>-2.5142107564494971</v>
      </c>
    </row>
    <row r="14" spans="1:17" ht="15.95" customHeight="1" x14ac:dyDescent="0.2">
      <c r="A14" s="306" t="s">
        <v>230</v>
      </c>
      <c r="B14" s="307"/>
      <c r="C14" s="308"/>
      <c r="D14" s="113">
        <v>53.921808185705558</v>
      </c>
      <c r="E14" s="115">
        <v>8827</v>
      </c>
      <c r="F14" s="114">
        <v>7177</v>
      </c>
      <c r="G14" s="114">
        <v>9144</v>
      </c>
      <c r="H14" s="114">
        <v>6726</v>
      </c>
      <c r="I14" s="140">
        <v>8730</v>
      </c>
      <c r="J14" s="115">
        <v>97</v>
      </c>
      <c r="K14" s="116">
        <v>1.1111111111111112</v>
      </c>
    </row>
    <row r="15" spans="1:17" ht="15.95" customHeight="1" x14ac:dyDescent="0.2">
      <c r="A15" s="306" t="s">
        <v>231</v>
      </c>
      <c r="B15" s="307"/>
      <c r="C15" s="308"/>
      <c r="D15" s="113">
        <v>10.158827122785583</v>
      </c>
      <c r="E15" s="115">
        <v>1663</v>
      </c>
      <c r="F15" s="114">
        <v>1208</v>
      </c>
      <c r="G15" s="114">
        <v>1561</v>
      </c>
      <c r="H15" s="114">
        <v>1263</v>
      </c>
      <c r="I15" s="140">
        <v>1539</v>
      </c>
      <c r="J15" s="115">
        <v>124</v>
      </c>
      <c r="K15" s="116">
        <v>8.0571799870045488</v>
      </c>
    </row>
    <row r="16" spans="1:17" ht="15.95" customHeight="1" x14ac:dyDescent="0.2">
      <c r="A16" s="306" t="s">
        <v>232</v>
      </c>
      <c r="B16" s="307"/>
      <c r="C16" s="308"/>
      <c r="D16" s="113">
        <v>8.5155772755039703</v>
      </c>
      <c r="E16" s="115">
        <v>1394</v>
      </c>
      <c r="F16" s="114">
        <v>1141</v>
      </c>
      <c r="G16" s="114">
        <v>1572</v>
      </c>
      <c r="H16" s="114">
        <v>1290</v>
      </c>
      <c r="I16" s="140">
        <v>1355</v>
      </c>
      <c r="J16" s="115">
        <v>39</v>
      </c>
      <c r="K16" s="116">
        <v>2.878228782287823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0.87354917532070864</v>
      </c>
      <c r="E18" s="115">
        <v>143</v>
      </c>
      <c r="F18" s="114">
        <v>398</v>
      </c>
      <c r="G18" s="114">
        <v>355</v>
      </c>
      <c r="H18" s="114">
        <v>601</v>
      </c>
      <c r="I18" s="140">
        <v>149</v>
      </c>
      <c r="J18" s="115">
        <v>-6</v>
      </c>
      <c r="K18" s="116">
        <v>-4.026845637583893</v>
      </c>
    </row>
    <row r="19" spans="1:11" ht="14.1" customHeight="1" x14ac:dyDescent="0.2">
      <c r="A19" s="306" t="s">
        <v>235</v>
      </c>
      <c r="B19" s="307" t="s">
        <v>236</v>
      </c>
      <c r="C19" s="308"/>
      <c r="D19" s="113">
        <v>0.71472205253512522</v>
      </c>
      <c r="E19" s="115">
        <v>117</v>
      </c>
      <c r="F19" s="114">
        <v>363</v>
      </c>
      <c r="G19" s="114">
        <v>308</v>
      </c>
      <c r="H19" s="114">
        <v>571</v>
      </c>
      <c r="I19" s="140">
        <v>115</v>
      </c>
      <c r="J19" s="115">
        <v>2</v>
      </c>
      <c r="K19" s="116">
        <v>1.7391304347826086</v>
      </c>
    </row>
    <row r="20" spans="1:11" ht="14.1" customHeight="1" x14ac:dyDescent="0.2">
      <c r="A20" s="306">
        <v>12</v>
      </c>
      <c r="B20" s="307" t="s">
        <v>237</v>
      </c>
      <c r="C20" s="308"/>
      <c r="D20" s="113">
        <v>0.91631032376298105</v>
      </c>
      <c r="E20" s="115">
        <v>150</v>
      </c>
      <c r="F20" s="114">
        <v>253</v>
      </c>
      <c r="G20" s="114">
        <v>134</v>
      </c>
      <c r="H20" s="114">
        <v>92</v>
      </c>
      <c r="I20" s="140">
        <v>117</v>
      </c>
      <c r="J20" s="115">
        <v>33</v>
      </c>
      <c r="K20" s="116">
        <v>28.205128205128204</v>
      </c>
    </row>
    <row r="21" spans="1:11" ht="14.1" customHeight="1" x14ac:dyDescent="0.2">
      <c r="A21" s="306">
        <v>21</v>
      </c>
      <c r="B21" s="307" t="s">
        <v>238</v>
      </c>
      <c r="C21" s="308"/>
      <c r="D21" s="113">
        <v>0.86133170433720219</v>
      </c>
      <c r="E21" s="115">
        <v>141</v>
      </c>
      <c r="F21" s="114">
        <v>134</v>
      </c>
      <c r="G21" s="114">
        <v>81</v>
      </c>
      <c r="H21" s="114">
        <v>78</v>
      </c>
      <c r="I21" s="140">
        <v>120</v>
      </c>
      <c r="J21" s="115">
        <v>21</v>
      </c>
      <c r="K21" s="116">
        <v>17.5</v>
      </c>
    </row>
    <row r="22" spans="1:11" ht="14.1" customHeight="1" x14ac:dyDescent="0.2">
      <c r="A22" s="306">
        <v>22</v>
      </c>
      <c r="B22" s="307" t="s">
        <v>239</v>
      </c>
      <c r="C22" s="308"/>
      <c r="D22" s="113">
        <v>2.2052535125229076</v>
      </c>
      <c r="E22" s="115">
        <v>361</v>
      </c>
      <c r="F22" s="114">
        <v>432</v>
      </c>
      <c r="G22" s="114">
        <v>442</v>
      </c>
      <c r="H22" s="114">
        <v>429</v>
      </c>
      <c r="I22" s="140">
        <v>483</v>
      </c>
      <c r="J22" s="115">
        <v>-122</v>
      </c>
      <c r="K22" s="116">
        <v>-25.25879917184265</v>
      </c>
    </row>
    <row r="23" spans="1:11" ht="14.1" customHeight="1" x14ac:dyDescent="0.2">
      <c r="A23" s="306">
        <v>23</v>
      </c>
      <c r="B23" s="307" t="s">
        <v>240</v>
      </c>
      <c r="C23" s="308"/>
      <c r="D23" s="113">
        <v>0.47648136835675015</v>
      </c>
      <c r="E23" s="115">
        <v>78</v>
      </c>
      <c r="F23" s="114">
        <v>89</v>
      </c>
      <c r="G23" s="114">
        <v>99</v>
      </c>
      <c r="H23" s="114">
        <v>97</v>
      </c>
      <c r="I23" s="140">
        <v>156</v>
      </c>
      <c r="J23" s="115">
        <v>-78</v>
      </c>
      <c r="K23" s="116">
        <v>-50</v>
      </c>
    </row>
    <row r="24" spans="1:11" ht="14.1" customHeight="1" x14ac:dyDescent="0.2">
      <c r="A24" s="306">
        <v>24</v>
      </c>
      <c r="B24" s="307" t="s">
        <v>241</v>
      </c>
      <c r="C24" s="308"/>
      <c r="D24" s="113">
        <v>3.5125229077580942</v>
      </c>
      <c r="E24" s="115">
        <v>575</v>
      </c>
      <c r="F24" s="114">
        <v>408</v>
      </c>
      <c r="G24" s="114">
        <v>699</v>
      </c>
      <c r="H24" s="114">
        <v>514</v>
      </c>
      <c r="I24" s="140">
        <v>702</v>
      </c>
      <c r="J24" s="115">
        <v>-127</v>
      </c>
      <c r="K24" s="116">
        <v>-18.09116809116809</v>
      </c>
    </row>
    <row r="25" spans="1:11" ht="14.1" customHeight="1" x14ac:dyDescent="0.2">
      <c r="A25" s="306">
        <v>25</v>
      </c>
      <c r="B25" s="307" t="s">
        <v>242</v>
      </c>
      <c r="C25" s="308"/>
      <c r="D25" s="113">
        <v>7.6481368356750155</v>
      </c>
      <c r="E25" s="115">
        <v>1252</v>
      </c>
      <c r="F25" s="114">
        <v>751</v>
      </c>
      <c r="G25" s="114">
        <v>1064</v>
      </c>
      <c r="H25" s="114">
        <v>883</v>
      </c>
      <c r="I25" s="140">
        <v>1342</v>
      </c>
      <c r="J25" s="115">
        <v>-90</v>
      </c>
      <c r="K25" s="116">
        <v>-6.7064083457526085</v>
      </c>
    </row>
    <row r="26" spans="1:11" ht="14.1" customHeight="1" x14ac:dyDescent="0.2">
      <c r="A26" s="306">
        <v>26</v>
      </c>
      <c r="B26" s="307" t="s">
        <v>243</v>
      </c>
      <c r="C26" s="308"/>
      <c r="D26" s="113">
        <v>3.8790470372632866</v>
      </c>
      <c r="E26" s="115">
        <v>635</v>
      </c>
      <c r="F26" s="114">
        <v>357</v>
      </c>
      <c r="G26" s="114">
        <v>517</v>
      </c>
      <c r="H26" s="114">
        <v>603</v>
      </c>
      <c r="I26" s="140">
        <v>647</v>
      </c>
      <c r="J26" s="115">
        <v>-12</v>
      </c>
      <c r="K26" s="116">
        <v>-1.8547140649149922</v>
      </c>
    </row>
    <row r="27" spans="1:11" ht="14.1" customHeight="1" x14ac:dyDescent="0.2">
      <c r="A27" s="306">
        <v>27</v>
      </c>
      <c r="B27" s="307" t="s">
        <v>244</v>
      </c>
      <c r="C27" s="308"/>
      <c r="D27" s="113">
        <v>4.3677458766035429</v>
      </c>
      <c r="E27" s="115">
        <v>715</v>
      </c>
      <c r="F27" s="114">
        <v>571</v>
      </c>
      <c r="G27" s="114">
        <v>792</v>
      </c>
      <c r="H27" s="114">
        <v>554</v>
      </c>
      <c r="I27" s="140">
        <v>769</v>
      </c>
      <c r="J27" s="115">
        <v>-54</v>
      </c>
      <c r="K27" s="116">
        <v>-7.0221066319895966</v>
      </c>
    </row>
    <row r="28" spans="1:11" ht="14.1" customHeight="1" x14ac:dyDescent="0.2">
      <c r="A28" s="306">
        <v>28</v>
      </c>
      <c r="B28" s="307" t="s">
        <v>245</v>
      </c>
      <c r="C28" s="308"/>
      <c r="D28" s="113">
        <v>1.2950519242516798</v>
      </c>
      <c r="E28" s="115">
        <v>212</v>
      </c>
      <c r="F28" s="114">
        <v>209</v>
      </c>
      <c r="G28" s="114">
        <v>169</v>
      </c>
      <c r="H28" s="114">
        <v>181</v>
      </c>
      <c r="I28" s="140">
        <v>157</v>
      </c>
      <c r="J28" s="115">
        <v>55</v>
      </c>
      <c r="K28" s="116">
        <v>35.031847133757964</v>
      </c>
    </row>
    <row r="29" spans="1:11" ht="14.1" customHeight="1" x14ac:dyDescent="0.2">
      <c r="A29" s="306">
        <v>29</v>
      </c>
      <c r="B29" s="307" t="s">
        <v>246</v>
      </c>
      <c r="C29" s="308"/>
      <c r="D29" s="113">
        <v>3.5308491142333538</v>
      </c>
      <c r="E29" s="115">
        <v>578</v>
      </c>
      <c r="F29" s="114">
        <v>473</v>
      </c>
      <c r="G29" s="114">
        <v>596</v>
      </c>
      <c r="H29" s="114">
        <v>556</v>
      </c>
      <c r="I29" s="140">
        <v>620</v>
      </c>
      <c r="J29" s="115">
        <v>-42</v>
      </c>
      <c r="K29" s="116">
        <v>-6.774193548387097</v>
      </c>
    </row>
    <row r="30" spans="1:11" ht="14.1" customHeight="1" x14ac:dyDescent="0.2">
      <c r="A30" s="306" t="s">
        <v>247</v>
      </c>
      <c r="B30" s="307" t="s">
        <v>248</v>
      </c>
      <c r="C30" s="308"/>
      <c r="D30" s="113">
        <v>0.97128894318875991</v>
      </c>
      <c r="E30" s="115">
        <v>159</v>
      </c>
      <c r="F30" s="114" t="s">
        <v>514</v>
      </c>
      <c r="G30" s="114">
        <v>197</v>
      </c>
      <c r="H30" s="114">
        <v>187</v>
      </c>
      <c r="I30" s="140">
        <v>214</v>
      </c>
      <c r="J30" s="115">
        <v>-55</v>
      </c>
      <c r="K30" s="116">
        <v>-25.700934579439252</v>
      </c>
    </row>
    <row r="31" spans="1:11" ht="14.1" customHeight="1" x14ac:dyDescent="0.2">
      <c r="A31" s="306" t="s">
        <v>249</v>
      </c>
      <c r="B31" s="307" t="s">
        <v>250</v>
      </c>
      <c r="C31" s="308"/>
      <c r="D31" s="113">
        <v>2.5412339645693343</v>
      </c>
      <c r="E31" s="115">
        <v>416</v>
      </c>
      <c r="F31" s="114">
        <v>319</v>
      </c>
      <c r="G31" s="114">
        <v>395</v>
      </c>
      <c r="H31" s="114">
        <v>369</v>
      </c>
      <c r="I31" s="140">
        <v>401</v>
      </c>
      <c r="J31" s="115">
        <v>15</v>
      </c>
      <c r="K31" s="116">
        <v>3.7406483790523692</v>
      </c>
    </row>
    <row r="32" spans="1:11" ht="14.1" customHeight="1" x14ac:dyDescent="0.2">
      <c r="A32" s="306">
        <v>31</v>
      </c>
      <c r="B32" s="307" t="s">
        <v>251</v>
      </c>
      <c r="C32" s="308"/>
      <c r="D32" s="113">
        <v>0.31765424557116678</v>
      </c>
      <c r="E32" s="115">
        <v>52</v>
      </c>
      <c r="F32" s="114">
        <v>53</v>
      </c>
      <c r="G32" s="114">
        <v>61</v>
      </c>
      <c r="H32" s="114">
        <v>50</v>
      </c>
      <c r="I32" s="140">
        <v>51</v>
      </c>
      <c r="J32" s="115">
        <v>1</v>
      </c>
      <c r="K32" s="116">
        <v>1.9607843137254901</v>
      </c>
    </row>
    <row r="33" spans="1:11" ht="14.1" customHeight="1" x14ac:dyDescent="0.2">
      <c r="A33" s="306">
        <v>32</v>
      </c>
      <c r="B33" s="307" t="s">
        <v>252</v>
      </c>
      <c r="C33" s="308"/>
      <c r="D33" s="113">
        <v>3.6041539401343923</v>
      </c>
      <c r="E33" s="115">
        <v>590</v>
      </c>
      <c r="F33" s="114">
        <v>659</v>
      </c>
      <c r="G33" s="114">
        <v>535</v>
      </c>
      <c r="H33" s="114">
        <v>557</v>
      </c>
      <c r="I33" s="140">
        <v>570</v>
      </c>
      <c r="J33" s="115">
        <v>20</v>
      </c>
      <c r="K33" s="116">
        <v>3.5087719298245612</v>
      </c>
    </row>
    <row r="34" spans="1:11" ht="14.1" customHeight="1" x14ac:dyDescent="0.2">
      <c r="A34" s="306">
        <v>33</v>
      </c>
      <c r="B34" s="307" t="s">
        <v>253</v>
      </c>
      <c r="C34" s="308"/>
      <c r="D34" s="113">
        <v>1.3622480146609652</v>
      </c>
      <c r="E34" s="115">
        <v>223</v>
      </c>
      <c r="F34" s="114">
        <v>391</v>
      </c>
      <c r="G34" s="114">
        <v>214</v>
      </c>
      <c r="H34" s="114">
        <v>173</v>
      </c>
      <c r="I34" s="140">
        <v>207</v>
      </c>
      <c r="J34" s="115">
        <v>16</v>
      </c>
      <c r="K34" s="116">
        <v>7.7294685990338161</v>
      </c>
    </row>
    <row r="35" spans="1:11" ht="14.1" customHeight="1" x14ac:dyDescent="0.2">
      <c r="A35" s="306">
        <v>34</v>
      </c>
      <c r="B35" s="307" t="s">
        <v>254</v>
      </c>
      <c r="C35" s="308"/>
      <c r="D35" s="113">
        <v>1.9547953573610262</v>
      </c>
      <c r="E35" s="115">
        <v>320</v>
      </c>
      <c r="F35" s="114">
        <v>234</v>
      </c>
      <c r="G35" s="114">
        <v>294</v>
      </c>
      <c r="H35" s="114">
        <v>254</v>
      </c>
      <c r="I35" s="140">
        <v>390</v>
      </c>
      <c r="J35" s="115">
        <v>-70</v>
      </c>
      <c r="K35" s="116">
        <v>-17.948717948717949</v>
      </c>
    </row>
    <row r="36" spans="1:11" ht="14.1" customHeight="1" x14ac:dyDescent="0.2">
      <c r="A36" s="306">
        <v>41</v>
      </c>
      <c r="B36" s="307" t="s">
        <v>255</v>
      </c>
      <c r="C36" s="308"/>
      <c r="D36" s="113">
        <v>0.5803298717165547</v>
      </c>
      <c r="E36" s="115">
        <v>95</v>
      </c>
      <c r="F36" s="114">
        <v>116</v>
      </c>
      <c r="G36" s="114">
        <v>116</v>
      </c>
      <c r="H36" s="114">
        <v>129</v>
      </c>
      <c r="I36" s="140">
        <v>136</v>
      </c>
      <c r="J36" s="115">
        <v>-41</v>
      </c>
      <c r="K36" s="116">
        <v>-30.147058823529413</v>
      </c>
    </row>
    <row r="37" spans="1:11" ht="14.1" customHeight="1" x14ac:dyDescent="0.2">
      <c r="A37" s="306">
        <v>42</v>
      </c>
      <c r="B37" s="307" t="s">
        <v>256</v>
      </c>
      <c r="C37" s="308"/>
      <c r="D37" s="113">
        <v>0.15271838729383017</v>
      </c>
      <c r="E37" s="115">
        <v>25</v>
      </c>
      <c r="F37" s="114">
        <v>12</v>
      </c>
      <c r="G37" s="114">
        <v>13</v>
      </c>
      <c r="H37" s="114" t="s">
        <v>514</v>
      </c>
      <c r="I37" s="140">
        <v>13</v>
      </c>
      <c r="J37" s="115">
        <v>12</v>
      </c>
      <c r="K37" s="116">
        <v>92.307692307692307</v>
      </c>
    </row>
    <row r="38" spans="1:11" ht="14.1" customHeight="1" x14ac:dyDescent="0.2">
      <c r="A38" s="306">
        <v>43</v>
      </c>
      <c r="B38" s="307" t="s">
        <v>257</v>
      </c>
      <c r="C38" s="308"/>
      <c r="D38" s="113">
        <v>1.8814905314599877</v>
      </c>
      <c r="E38" s="115">
        <v>308</v>
      </c>
      <c r="F38" s="114">
        <v>219</v>
      </c>
      <c r="G38" s="114">
        <v>330</v>
      </c>
      <c r="H38" s="114">
        <v>407</v>
      </c>
      <c r="I38" s="140">
        <v>237</v>
      </c>
      <c r="J38" s="115">
        <v>71</v>
      </c>
      <c r="K38" s="116">
        <v>29.957805907172997</v>
      </c>
    </row>
    <row r="39" spans="1:11" ht="14.1" customHeight="1" x14ac:dyDescent="0.2">
      <c r="A39" s="306">
        <v>51</v>
      </c>
      <c r="B39" s="307" t="s">
        <v>258</v>
      </c>
      <c r="C39" s="308"/>
      <c r="D39" s="113">
        <v>10.238240684178376</v>
      </c>
      <c r="E39" s="115">
        <v>1676</v>
      </c>
      <c r="F39" s="114">
        <v>1530</v>
      </c>
      <c r="G39" s="114">
        <v>1726</v>
      </c>
      <c r="H39" s="114">
        <v>1617</v>
      </c>
      <c r="I39" s="140">
        <v>1567</v>
      </c>
      <c r="J39" s="115">
        <v>109</v>
      </c>
      <c r="K39" s="116">
        <v>6.9559668155711547</v>
      </c>
    </row>
    <row r="40" spans="1:11" ht="14.1" customHeight="1" x14ac:dyDescent="0.2">
      <c r="A40" s="306" t="s">
        <v>259</v>
      </c>
      <c r="B40" s="307" t="s">
        <v>260</v>
      </c>
      <c r="C40" s="308"/>
      <c r="D40" s="113">
        <v>9.6273671350030536</v>
      </c>
      <c r="E40" s="115">
        <v>1576</v>
      </c>
      <c r="F40" s="114">
        <v>1428</v>
      </c>
      <c r="G40" s="114">
        <v>1594</v>
      </c>
      <c r="H40" s="114">
        <v>1517</v>
      </c>
      <c r="I40" s="140">
        <v>1440</v>
      </c>
      <c r="J40" s="115">
        <v>136</v>
      </c>
      <c r="K40" s="116">
        <v>9.4444444444444446</v>
      </c>
    </row>
    <row r="41" spans="1:11" ht="14.1" customHeight="1" x14ac:dyDescent="0.2">
      <c r="A41" s="306"/>
      <c r="B41" s="307" t="s">
        <v>261</v>
      </c>
      <c r="C41" s="308"/>
      <c r="D41" s="113">
        <v>8.5949908368967627</v>
      </c>
      <c r="E41" s="115">
        <v>1407</v>
      </c>
      <c r="F41" s="114">
        <v>1297</v>
      </c>
      <c r="G41" s="114">
        <v>1389</v>
      </c>
      <c r="H41" s="114">
        <v>1354</v>
      </c>
      <c r="I41" s="140">
        <v>1291</v>
      </c>
      <c r="J41" s="115">
        <v>116</v>
      </c>
      <c r="K41" s="116">
        <v>8.9852827265685509</v>
      </c>
    </row>
    <row r="42" spans="1:11" ht="14.1" customHeight="1" x14ac:dyDescent="0.2">
      <c r="A42" s="306">
        <v>52</v>
      </c>
      <c r="B42" s="307" t="s">
        <v>262</v>
      </c>
      <c r="C42" s="308"/>
      <c r="D42" s="113">
        <v>5.7483200977397679</v>
      </c>
      <c r="E42" s="115">
        <v>941</v>
      </c>
      <c r="F42" s="114">
        <v>754</v>
      </c>
      <c r="G42" s="114">
        <v>705</v>
      </c>
      <c r="H42" s="114">
        <v>695</v>
      </c>
      <c r="I42" s="140">
        <v>800</v>
      </c>
      <c r="J42" s="115">
        <v>141</v>
      </c>
      <c r="K42" s="116">
        <v>17.625</v>
      </c>
    </row>
    <row r="43" spans="1:11" ht="14.1" customHeight="1" x14ac:dyDescent="0.2">
      <c r="A43" s="306" t="s">
        <v>263</v>
      </c>
      <c r="B43" s="307" t="s">
        <v>264</v>
      </c>
      <c r="C43" s="308"/>
      <c r="D43" s="113">
        <v>4.5387904703726329</v>
      </c>
      <c r="E43" s="115">
        <v>743</v>
      </c>
      <c r="F43" s="114">
        <v>604</v>
      </c>
      <c r="G43" s="114">
        <v>557</v>
      </c>
      <c r="H43" s="114">
        <v>519</v>
      </c>
      <c r="I43" s="140">
        <v>606</v>
      </c>
      <c r="J43" s="115">
        <v>137</v>
      </c>
      <c r="K43" s="116">
        <v>22.607260726072607</v>
      </c>
    </row>
    <row r="44" spans="1:11" ht="14.1" customHeight="1" x14ac:dyDescent="0.2">
      <c r="A44" s="306">
        <v>53</v>
      </c>
      <c r="B44" s="307" t="s">
        <v>265</v>
      </c>
      <c r="C44" s="308"/>
      <c r="D44" s="113">
        <v>0.84300549786194257</v>
      </c>
      <c r="E44" s="115">
        <v>138</v>
      </c>
      <c r="F44" s="114">
        <v>123</v>
      </c>
      <c r="G44" s="114">
        <v>158</v>
      </c>
      <c r="H44" s="114">
        <v>123</v>
      </c>
      <c r="I44" s="140">
        <v>188</v>
      </c>
      <c r="J44" s="115">
        <v>-50</v>
      </c>
      <c r="K44" s="116">
        <v>-26.595744680851062</v>
      </c>
    </row>
    <row r="45" spans="1:11" ht="14.1" customHeight="1" x14ac:dyDescent="0.2">
      <c r="A45" s="306" t="s">
        <v>266</v>
      </c>
      <c r="B45" s="307" t="s">
        <v>267</v>
      </c>
      <c r="C45" s="308"/>
      <c r="D45" s="113">
        <v>0.77580940745265725</v>
      </c>
      <c r="E45" s="115">
        <v>127</v>
      </c>
      <c r="F45" s="114">
        <v>119</v>
      </c>
      <c r="G45" s="114">
        <v>158</v>
      </c>
      <c r="H45" s="114">
        <v>117</v>
      </c>
      <c r="I45" s="140">
        <v>184</v>
      </c>
      <c r="J45" s="115">
        <v>-57</v>
      </c>
      <c r="K45" s="116">
        <v>-30.978260869565219</v>
      </c>
    </row>
    <row r="46" spans="1:11" ht="14.1" customHeight="1" x14ac:dyDescent="0.2">
      <c r="A46" s="306">
        <v>54</v>
      </c>
      <c r="B46" s="307" t="s">
        <v>268</v>
      </c>
      <c r="C46" s="308"/>
      <c r="D46" s="113">
        <v>2.6695174098961516</v>
      </c>
      <c r="E46" s="115">
        <v>437</v>
      </c>
      <c r="F46" s="114">
        <v>402</v>
      </c>
      <c r="G46" s="114">
        <v>573</v>
      </c>
      <c r="H46" s="114">
        <v>344</v>
      </c>
      <c r="I46" s="140">
        <v>386</v>
      </c>
      <c r="J46" s="115">
        <v>51</v>
      </c>
      <c r="K46" s="116">
        <v>13.212435233160623</v>
      </c>
    </row>
    <row r="47" spans="1:11" ht="14.1" customHeight="1" x14ac:dyDescent="0.2">
      <c r="A47" s="306">
        <v>61</v>
      </c>
      <c r="B47" s="307" t="s">
        <v>269</v>
      </c>
      <c r="C47" s="308"/>
      <c r="D47" s="113">
        <v>1.8998167379352473</v>
      </c>
      <c r="E47" s="115">
        <v>311</v>
      </c>
      <c r="F47" s="114">
        <v>204</v>
      </c>
      <c r="G47" s="114">
        <v>272</v>
      </c>
      <c r="H47" s="114">
        <v>202</v>
      </c>
      <c r="I47" s="140">
        <v>280</v>
      </c>
      <c r="J47" s="115">
        <v>31</v>
      </c>
      <c r="K47" s="116">
        <v>11.071428571428571</v>
      </c>
    </row>
    <row r="48" spans="1:11" ht="14.1" customHeight="1" x14ac:dyDescent="0.2">
      <c r="A48" s="306">
        <v>62</v>
      </c>
      <c r="B48" s="307" t="s">
        <v>270</v>
      </c>
      <c r="C48" s="308"/>
      <c r="D48" s="113">
        <v>7.9902260232131948</v>
      </c>
      <c r="E48" s="115">
        <v>1308</v>
      </c>
      <c r="F48" s="114">
        <v>1344</v>
      </c>
      <c r="G48" s="114">
        <v>1472</v>
      </c>
      <c r="H48" s="114">
        <v>1129</v>
      </c>
      <c r="I48" s="140">
        <v>1258</v>
      </c>
      <c r="J48" s="115">
        <v>50</v>
      </c>
      <c r="K48" s="116">
        <v>3.9745627980922098</v>
      </c>
    </row>
    <row r="49" spans="1:11" ht="14.1" customHeight="1" x14ac:dyDescent="0.2">
      <c r="A49" s="306">
        <v>63</v>
      </c>
      <c r="B49" s="307" t="s">
        <v>271</v>
      </c>
      <c r="C49" s="308"/>
      <c r="D49" s="113">
        <v>3.7446548564447157</v>
      </c>
      <c r="E49" s="115">
        <v>613</v>
      </c>
      <c r="F49" s="114">
        <v>595</v>
      </c>
      <c r="G49" s="114">
        <v>726</v>
      </c>
      <c r="H49" s="114">
        <v>539</v>
      </c>
      <c r="I49" s="140">
        <v>572</v>
      </c>
      <c r="J49" s="115">
        <v>41</v>
      </c>
      <c r="K49" s="116">
        <v>7.1678321678321675</v>
      </c>
    </row>
    <row r="50" spans="1:11" ht="14.1" customHeight="1" x14ac:dyDescent="0.2">
      <c r="A50" s="306" t="s">
        <v>272</v>
      </c>
      <c r="B50" s="307" t="s">
        <v>273</v>
      </c>
      <c r="C50" s="308"/>
      <c r="D50" s="113">
        <v>0.53145998778252901</v>
      </c>
      <c r="E50" s="115">
        <v>87</v>
      </c>
      <c r="F50" s="114">
        <v>96</v>
      </c>
      <c r="G50" s="114">
        <v>105</v>
      </c>
      <c r="H50" s="114">
        <v>63</v>
      </c>
      <c r="I50" s="140">
        <v>78</v>
      </c>
      <c r="J50" s="115">
        <v>9</v>
      </c>
      <c r="K50" s="116">
        <v>11.538461538461538</v>
      </c>
    </row>
    <row r="51" spans="1:11" ht="14.1" customHeight="1" x14ac:dyDescent="0.2">
      <c r="A51" s="306" t="s">
        <v>274</v>
      </c>
      <c r="B51" s="307" t="s">
        <v>275</v>
      </c>
      <c r="C51" s="308"/>
      <c r="D51" s="113">
        <v>3.0482590103848501</v>
      </c>
      <c r="E51" s="115">
        <v>499</v>
      </c>
      <c r="F51" s="114">
        <v>467</v>
      </c>
      <c r="G51" s="114">
        <v>592</v>
      </c>
      <c r="H51" s="114">
        <v>450</v>
      </c>
      <c r="I51" s="140">
        <v>453</v>
      </c>
      <c r="J51" s="115">
        <v>46</v>
      </c>
      <c r="K51" s="116">
        <v>10.154525386313466</v>
      </c>
    </row>
    <row r="52" spans="1:11" ht="14.1" customHeight="1" x14ac:dyDescent="0.2">
      <c r="A52" s="306">
        <v>71</v>
      </c>
      <c r="B52" s="307" t="s">
        <v>276</v>
      </c>
      <c r="C52" s="308"/>
      <c r="D52" s="113">
        <v>11.044593769089799</v>
      </c>
      <c r="E52" s="115">
        <v>1808</v>
      </c>
      <c r="F52" s="114">
        <v>1514</v>
      </c>
      <c r="G52" s="114">
        <v>1486</v>
      </c>
      <c r="H52" s="114">
        <v>1394</v>
      </c>
      <c r="I52" s="140">
        <v>1600</v>
      </c>
      <c r="J52" s="115">
        <v>208</v>
      </c>
      <c r="K52" s="116">
        <v>13</v>
      </c>
    </row>
    <row r="53" spans="1:11" ht="14.1" customHeight="1" x14ac:dyDescent="0.2">
      <c r="A53" s="306" t="s">
        <v>277</v>
      </c>
      <c r="B53" s="307" t="s">
        <v>278</v>
      </c>
      <c r="C53" s="308"/>
      <c r="D53" s="113">
        <v>4.6609651802076968</v>
      </c>
      <c r="E53" s="115">
        <v>763</v>
      </c>
      <c r="F53" s="114">
        <v>724</v>
      </c>
      <c r="G53" s="114">
        <v>537</v>
      </c>
      <c r="H53" s="114">
        <v>604</v>
      </c>
      <c r="I53" s="140">
        <v>598</v>
      </c>
      <c r="J53" s="115">
        <v>165</v>
      </c>
      <c r="K53" s="116">
        <v>27.591973244147159</v>
      </c>
    </row>
    <row r="54" spans="1:11" ht="14.1" customHeight="1" x14ac:dyDescent="0.2">
      <c r="A54" s="306" t="s">
        <v>279</v>
      </c>
      <c r="B54" s="307" t="s">
        <v>280</v>
      </c>
      <c r="C54" s="308"/>
      <c r="D54" s="113">
        <v>5.0458155161881493</v>
      </c>
      <c r="E54" s="115">
        <v>826</v>
      </c>
      <c r="F54" s="114">
        <v>627</v>
      </c>
      <c r="G54" s="114">
        <v>777</v>
      </c>
      <c r="H54" s="114">
        <v>658</v>
      </c>
      <c r="I54" s="140">
        <v>810</v>
      </c>
      <c r="J54" s="115">
        <v>16</v>
      </c>
      <c r="K54" s="116">
        <v>1.9753086419753085</v>
      </c>
    </row>
    <row r="55" spans="1:11" ht="14.1" customHeight="1" x14ac:dyDescent="0.2">
      <c r="A55" s="306">
        <v>72</v>
      </c>
      <c r="B55" s="307" t="s">
        <v>281</v>
      </c>
      <c r="C55" s="308"/>
      <c r="D55" s="113">
        <v>2.2113622480146611</v>
      </c>
      <c r="E55" s="115">
        <v>362</v>
      </c>
      <c r="F55" s="114">
        <v>212</v>
      </c>
      <c r="G55" s="114">
        <v>379</v>
      </c>
      <c r="H55" s="114">
        <v>237</v>
      </c>
      <c r="I55" s="140">
        <v>566</v>
      </c>
      <c r="J55" s="115">
        <v>-204</v>
      </c>
      <c r="K55" s="116">
        <v>-36.042402826855124</v>
      </c>
    </row>
    <row r="56" spans="1:11" ht="14.1" customHeight="1" x14ac:dyDescent="0.2">
      <c r="A56" s="306" t="s">
        <v>282</v>
      </c>
      <c r="B56" s="307" t="s">
        <v>283</v>
      </c>
      <c r="C56" s="308"/>
      <c r="D56" s="113">
        <v>1.1056811240073305</v>
      </c>
      <c r="E56" s="115">
        <v>181</v>
      </c>
      <c r="F56" s="114">
        <v>82</v>
      </c>
      <c r="G56" s="114">
        <v>193</v>
      </c>
      <c r="H56" s="114">
        <v>98</v>
      </c>
      <c r="I56" s="140">
        <v>423</v>
      </c>
      <c r="J56" s="115">
        <v>-242</v>
      </c>
      <c r="K56" s="116">
        <v>-57.210401891252957</v>
      </c>
    </row>
    <row r="57" spans="1:11" ht="14.1" customHeight="1" x14ac:dyDescent="0.2">
      <c r="A57" s="306" t="s">
        <v>284</v>
      </c>
      <c r="B57" s="307" t="s">
        <v>285</v>
      </c>
      <c r="C57" s="308"/>
      <c r="D57" s="113">
        <v>0.61087354917532066</v>
      </c>
      <c r="E57" s="115">
        <v>100</v>
      </c>
      <c r="F57" s="114">
        <v>85</v>
      </c>
      <c r="G57" s="114">
        <v>113</v>
      </c>
      <c r="H57" s="114">
        <v>102</v>
      </c>
      <c r="I57" s="140">
        <v>97</v>
      </c>
      <c r="J57" s="115">
        <v>3</v>
      </c>
      <c r="K57" s="116">
        <v>3.0927835051546393</v>
      </c>
    </row>
    <row r="58" spans="1:11" ht="14.1" customHeight="1" x14ac:dyDescent="0.2">
      <c r="A58" s="306">
        <v>73</v>
      </c>
      <c r="B58" s="307" t="s">
        <v>286</v>
      </c>
      <c r="C58" s="308"/>
      <c r="D58" s="113">
        <v>1.1484422724496028</v>
      </c>
      <c r="E58" s="115">
        <v>188</v>
      </c>
      <c r="F58" s="114">
        <v>144</v>
      </c>
      <c r="G58" s="114">
        <v>266</v>
      </c>
      <c r="H58" s="114">
        <v>161</v>
      </c>
      <c r="I58" s="140">
        <v>187</v>
      </c>
      <c r="J58" s="115">
        <v>1</v>
      </c>
      <c r="K58" s="116">
        <v>0.53475935828877008</v>
      </c>
    </row>
    <row r="59" spans="1:11" ht="14.1" customHeight="1" x14ac:dyDescent="0.2">
      <c r="A59" s="306" t="s">
        <v>287</v>
      </c>
      <c r="B59" s="307" t="s">
        <v>288</v>
      </c>
      <c r="C59" s="308"/>
      <c r="D59" s="113">
        <v>0.86744043982895536</v>
      </c>
      <c r="E59" s="115">
        <v>142</v>
      </c>
      <c r="F59" s="114">
        <v>104</v>
      </c>
      <c r="G59" s="114">
        <v>196</v>
      </c>
      <c r="H59" s="114">
        <v>115</v>
      </c>
      <c r="I59" s="140">
        <v>139</v>
      </c>
      <c r="J59" s="115">
        <v>3</v>
      </c>
      <c r="K59" s="116">
        <v>2.1582733812949639</v>
      </c>
    </row>
    <row r="60" spans="1:11" ht="14.1" customHeight="1" x14ac:dyDescent="0.2">
      <c r="A60" s="306">
        <v>81</v>
      </c>
      <c r="B60" s="307" t="s">
        <v>289</v>
      </c>
      <c r="C60" s="308"/>
      <c r="D60" s="113">
        <v>4.9175320708613315</v>
      </c>
      <c r="E60" s="115">
        <v>805</v>
      </c>
      <c r="F60" s="114">
        <v>796</v>
      </c>
      <c r="G60" s="114">
        <v>948</v>
      </c>
      <c r="H60" s="114">
        <v>729</v>
      </c>
      <c r="I60" s="140">
        <v>744</v>
      </c>
      <c r="J60" s="115">
        <v>61</v>
      </c>
      <c r="K60" s="116">
        <v>8.198924731182796</v>
      </c>
    </row>
    <row r="61" spans="1:11" ht="14.1" customHeight="1" x14ac:dyDescent="0.2">
      <c r="A61" s="306" t="s">
        <v>290</v>
      </c>
      <c r="B61" s="307" t="s">
        <v>291</v>
      </c>
      <c r="C61" s="308"/>
      <c r="D61" s="113">
        <v>1.857055589492975</v>
      </c>
      <c r="E61" s="115">
        <v>304</v>
      </c>
      <c r="F61" s="114">
        <v>264</v>
      </c>
      <c r="G61" s="114">
        <v>390</v>
      </c>
      <c r="H61" s="114">
        <v>259</v>
      </c>
      <c r="I61" s="140">
        <v>273</v>
      </c>
      <c r="J61" s="115">
        <v>31</v>
      </c>
      <c r="K61" s="116">
        <v>11.355311355311356</v>
      </c>
    </row>
    <row r="62" spans="1:11" ht="14.1" customHeight="1" x14ac:dyDescent="0.2">
      <c r="A62" s="306" t="s">
        <v>292</v>
      </c>
      <c r="B62" s="307" t="s">
        <v>293</v>
      </c>
      <c r="C62" s="308"/>
      <c r="D62" s="113">
        <v>1.3194868662186927</v>
      </c>
      <c r="E62" s="115">
        <v>216</v>
      </c>
      <c r="F62" s="114">
        <v>327</v>
      </c>
      <c r="G62" s="114">
        <v>264</v>
      </c>
      <c r="H62" s="114">
        <v>229</v>
      </c>
      <c r="I62" s="140">
        <v>214</v>
      </c>
      <c r="J62" s="115">
        <v>2</v>
      </c>
      <c r="K62" s="116">
        <v>0.93457943925233644</v>
      </c>
    </row>
    <row r="63" spans="1:11" ht="14.1" customHeight="1" x14ac:dyDescent="0.2">
      <c r="A63" s="306"/>
      <c r="B63" s="307" t="s">
        <v>294</v>
      </c>
      <c r="C63" s="308"/>
      <c r="D63" s="113">
        <v>1.1484422724496028</v>
      </c>
      <c r="E63" s="115">
        <v>188</v>
      </c>
      <c r="F63" s="114">
        <v>249</v>
      </c>
      <c r="G63" s="114">
        <v>223</v>
      </c>
      <c r="H63" s="114">
        <v>200</v>
      </c>
      <c r="I63" s="140">
        <v>179</v>
      </c>
      <c r="J63" s="115">
        <v>9</v>
      </c>
      <c r="K63" s="116">
        <v>5.027932960893855</v>
      </c>
    </row>
    <row r="64" spans="1:11" ht="14.1" customHeight="1" x14ac:dyDescent="0.2">
      <c r="A64" s="306" t="s">
        <v>295</v>
      </c>
      <c r="B64" s="307" t="s">
        <v>296</v>
      </c>
      <c r="C64" s="308"/>
      <c r="D64" s="113">
        <v>0.58643860720830787</v>
      </c>
      <c r="E64" s="115">
        <v>96</v>
      </c>
      <c r="F64" s="114">
        <v>80</v>
      </c>
      <c r="G64" s="114">
        <v>87</v>
      </c>
      <c r="H64" s="114">
        <v>93</v>
      </c>
      <c r="I64" s="140">
        <v>110</v>
      </c>
      <c r="J64" s="115">
        <v>-14</v>
      </c>
      <c r="K64" s="116">
        <v>-12.727272727272727</v>
      </c>
    </row>
    <row r="65" spans="1:11" ht="14.1" customHeight="1" x14ac:dyDescent="0.2">
      <c r="A65" s="306" t="s">
        <v>297</v>
      </c>
      <c r="B65" s="307" t="s">
        <v>298</v>
      </c>
      <c r="C65" s="308"/>
      <c r="D65" s="113">
        <v>0.49480757483200977</v>
      </c>
      <c r="E65" s="115">
        <v>81</v>
      </c>
      <c r="F65" s="114">
        <v>57</v>
      </c>
      <c r="G65" s="114">
        <v>121</v>
      </c>
      <c r="H65" s="114">
        <v>44</v>
      </c>
      <c r="I65" s="140">
        <v>66</v>
      </c>
      <c r="J65" s="115">
        <v>15</v>
      </c>
      <c r="K65" s="116">
        <v>22.727272727272727</v>
      </c>
    </row>
    <row r="66" spans="1:11" ht="14.1" customHeight="1" x14ac:dyDescent="0.2">
      <c r="A66" s="306">
        <v>82</v>
      </c>
      <c r="B66" s="307" t="s">
        <v>299</v>
      </c>
      <c r="C66" s="308"/>
      <c r="D66" s="113">
        <v>2.5229077580940746</v>
      </c>
      <c r="E66" s="115">
        <v>413</v>
      </c>
      <c r="F66" s="114">
        <v>328</v>
      </c>
      <c r="G66" s="114">
        <v>478</v>
      </c>
      <c r="H66" s="114">
        <v>282</v>
      </c>
      <c r="I66" s="140">
        <v>388</v>
      </c>
      <c r="J66" s="115">
        <v>25</v>
      </c>
      <c r="K66" s="116">
        <v>6.4432989690721651</v>
      </c>
    </row>
    <row r="67" spans="1:11" ht="14.1" customHeight="1" x14ac:dyDescent="0.2">
      <c r="A67" s="306" t="s">
        <v>300</v>
      </c>
      <c r="B67" s="307" t="s">
        <v>301</v>
      </c>
      <c r="C67" s="308"/>
      <c r="D67" s="113">
        <v>1.3317043372021991</v>
      </c>
      <c r="E67" s="115">
        <v>218</v>
      </c>
      <c r="F67" s="114">
        <v>186</v>
      </c>
      <c r="G67" s="114">
        <v>285</v>
      </c>
      <c r="H67" s="114">
        <v>155</v>
      </c>
      <c r="I67" s="140">
        <v>206</v>
      </c>
      <c r="J67" s="115">
        <v>12</v>
      </c>
      <c r="K67" s="116">
        <v>5.825242718446602</v>
      </c>
    </row>
    <row r="68" spans="1:11" ht="14.1" customHeight="1" x14ac:dyDescent="0.2">
      <c r="A68" s="306" t="s">
        <v>302</v>
      </c>
      <c r="B68" s="307" t="s">
        <v>303</v>
      </c>
      <c r="C68" s="308"/>
      <c r="D68" s="113">
        <v>0.92241905925473422</v>
      </c>
      <c r="E68" s="115">
        <v>151</v>
      </c>
      <c r="F68" s="114">
        <v>101</v>
      </c>
      <c r="G68" s="114">
        <v>135</v>
      </c>
      <c r="H68" s="114">
        <v>91</v>
      </c>
      <c r="I68" s="140">
        <v>121</v>
      </c>
      <c r="J68" s="115">
        <v>30</v>
      </c>
      <c r="K68" s="116">
        <v>24.793388429752067</v>
      </c>
    </row>
    <row r="69" spans="1:11" ht="14.1" customHeight="1" x14ac:dyDescent="0.2">
      <c r="A69" s="306">
        <v>83</v>
      </c>
      <c r="B69" s="307" t="s">
        <v>304</v>
      </c>
      <c r="C69" s="308"/>
      <c r="D69" s="113">
        <v>2.8588882101405009</v>
      </c>
      <c r="E69" s="115">
        <v>468</v>
      </c>
      <c r="F69" s="114">
        <v>340</v>
      </c>
      <c r="G69" s="114">
        <v>1015</v>
      </c>
      <c r="H69" s="114">
        <v>370</v>
      </c>
      <c r="I69" s="140">
        <v>460</v>
      </c>
      <c r="J69" s="115">
        <v>8</v>
      </c>
      <c r="K69" s="116">
        <v>1.7391304347826086</v>
      </c>
    </row>
    <row r="70" spans="1:11" ht="14.1" customHeight="1" x14ac:dyDescent="0.2">
      <c r="A70" s="306" t="s">
        <v>305</v>
      </c>
      <c r="B70" s="307" t="s">
        <v>306</v>
      </c>
      <c r="C70" s="308"/>
      <c r="D70" s="113">
        <v>2.4373854612095296</v>
      </c>
      <c r="E70" s="115">
        <v>399</v>
      </c>
      <c r="F70" s="114">
        <v>276</v>
      </c>
      <c r="G70" s="114">
        <v>923</v>
      </c>
      <c r="H70" s="114">
        <v>281</v>
      </c>
      <c r="I70" s="140">
        <v>376</v>
      </c>
      <c r="J70" s="115">
        <v>23</v>
      </c>
      <c r="K70" s="116">
        <v>6.1170212765957448</v>
      </c>
    </row>
    <row r="71" spans="1:11" ht="14.1" customHeight="1" x14ac:dyDescent="0.2">
      <c r="A71" s="306"/>
      <c r="B71" s="307" t="s">
        <v>307</v>
      </c>
      <c r="C71" s="308"/>
      <c r="D71" s="113">
        <v>1.5027489309712889</v>
      </c>
      <c r="E71" s="115">
        <v>246</v>
      </c>
      <c r="F71" s="114">
        <v>149</v>
      </c>
      <c r="G71" s="114">
        <v>630</v>
      </c>
      <c r="H71" s="114">
        <v>166</v>
      </c>
      <c r="I71" s="140">
        <v>234</v>
      </c>
      <c r="J71" s="115">
        <v>12</v>
      </c>
      <c r="K71" s="116">
        <v>5.1282051282051286</v>
      </c>
    </row>
    <row r="72" spans="1:11" ht="14.1" customHeight="1" x14ac:dyDescent="0.2">
      <c r="A72" s="306">
        <v>84</v>
      </c>
      <c r="B72" s="307" t="s">
        <v>308</v>
      </c>
      <c r="C72" s="308"/>
      <c r="D72" s="113">
        <v>0.94685400122174712</v>
      </c>
      <c r="E72" s="115">
        <v>155</v>
      </c>
      <c r="F72" s="114">
        <v>120</v>
      </c>
      <c r="G72" s="114">
        <v>436</v>
      </c>
      <c r="H72" s="114">
        <v>113</v>
      </c>
      <c r="I72" s="140">
        <v>124</v>
      </c>
      <c r="J72" s="115">
        <v>31</v>
      </c>
      <c r="K72" s="116">
        <v>25</v>
      </c>
    </row>
    <row r="73" spans="1:11" ht="14.1" customHeight="1" x14ac:dyDescent="0.2">
      <c r="A73" s="306" t="s">
        <v>309</v>
      </c>
      <c r="B73" s="307" t="s">
        <v>310</v>
      </c>
      <c r="C73" s="308"/>
      <c r="D73" s="113">
        <v>0.20158827122785583</v>
      </c>
      <c r="E73" s="115">
        <v>33</v>
      </c>
      <c r="F73" s="114">
        <v>15</v>
      </c>
      <c r="G73" s="114">
        <v>199</v>
      </c>
      <c r="H73" s="114">
        <v>21</v>
      </c>
      <c r="I73" s="140">
        <v>33</v>
      </c>
      <c r="J73" s="115">
        <v>0</v>
      </c>
      <c r="K73" s="116">
        <v>0</v>
      </c>
    </row>
    <row r="74" spans="1:11" ht="14.1" customHeight="1" x14ac:dyDescent="0.2">
      <c r="A74" s="306" t="s">
        <v>311</v>
      </c>
      <c r="B74" s="307" t="s">
        <v>312</v>
      </c>
      <c r="C74" s="308"/>
      <c r="D74" s="113">
        <v>0.17104459376908979</v>
      </c>
      <c r="E74" s="115">
        <v>28</v>
      </c>
      <c r="F74" s="114">
        <v>22</v>
      </c>
      <c r="G74" s="114">
        <v>82</v>
      </c>
      <c r="H74" s="114">
        <v>9</v>
      </c>
      <c r="I74" s="140">
        <v>22</v>
      </c>
      <c r="J74" s="115">
        <v>6</v>
      </c>
      <c r="K74" s="116">
        <v>27.272727272727273</v>
      </c>
    </row>
    <row r="75" spans="1:11" ht="14.1" customHeight="1" x14ac:dyDescent="0.2">
      <c r="A75" s="306" t="s">
        <v>313</v>
      </c>
      <c r="B75" s="307" t="s">
        <v>314</v>
      </c>
      <c r="C75" s="308"/>
      <c r="D75" s="113">
        <v>0.21380574221136225</v>
      </c>
      <c r="E75" s="115">
        <v>35</v>
      </c>
      <c r="F75" s="114">
        <v>32</v>
      </c>
      <c r="G75" s="114">
        <v>37</v>
      </c>
      <c r="H75" s="114">
        <v>38</v>
      </c>
      <c r="I75" s="140">
        <v>20</v>
      </c>
      <c r="J75" s="115">
        <v>15</v>
      </c>
      <c r="K75" s="116">
        <v>75</v>
      </c>
    </row>
    <row r="76" spans="1:11" ht="14.1" customHeight="1" x14ac:dyDescent="0.2">
      <c r="A76" s="306">
        <v>91</v>
      </c>
      <c r="B76" s="307" t="s">
        <v>315</v>
      </c>
      <c r="C76" s="308"/>
      <c r="D76" s="113">
        <v>0.21380574221136225</v>
      </c>
      <c r="E76" s="115">
        <v>35</v>
      </c>
      <c r="F76" s="114">
        <v>26</v>
      </c>
      <c r="G76" s="114">
        <v>41</v>
      </c>
      <c r="H76" s="114">
        <v>23</v>
      </c>
      <c r="I76" s="140">
        <v>24</v>
      </c>
      <c r="J76" s="115">
        <v>11</v>
      </c>
      <c r="K76" s="116">
        <v>45.833333333333336</v>
      </c>
    </row>
    <row r="77" spans="1:11" ht="14.1" customHeight="1" x14ac:dyDescent="0.2">
      <c r="A77" s="306">
        <v>92</v>
      </c>
      <c r="B77" s="307" t="s">
        <v>316</v>
      </c>
      <c r="C77" s="308"/>
      <c r="D77" s="113">
        <v>1.0384850335980451</v>
      </c>
      <c r="E77" s="115">
        <v>170</v>
      </c>
      <c r="F77" s="114">
        <v>110</v>
      </c>
      <c r="G77" s="114">
        <v>141</v>
      </c>
      <c r="H77" s="114">
        <v>110</v>
      </c>
      <c r="I77" s="140">
        <v>134</v>
      </c>
      <c r="J77" s="115">
        <v>36</v>
      </c>
      <c r="K77" s="116">
        <v>26.865671641791046</v>
      </c>
    </row>
    <row r="78" spans="1:11" ht="14.1" customHeight="1" x14ac:dyDescent="0.2">
      <c r="A78" s="306">
        <v>93</v>
      </c>
      <c r="B78" s="307" t="s">
        <v>317</v>
      </c>
      <c r="C78" s="308"/>
      <c r="D78" s="113">
        <v>0.20158827122785583</v>
      </c>
      <c r="E78" s="115">
        <v>33</v>
      </c>
      <c r="F78" s="114">
        <v>22</v>
      </c>
      <c r="G78" s="114">
        <v>27</v>
      </c>
      <c r="H78" s="114">
        <v>15</v>
      </c>
      <c r="I78" s="140">
        <v>33</v>
      </c>
      <c r="J78" s="115">
        <v>0</v>
      </c>
      <c r="K78" s="116">
        <v>0</v>
      </c>
    </row>
    <row r="79" spans="1:11" ht="14.1" customHeight="1" x14ac:dyDescent="0.2">
      <c r="A79" s="306">
        <v>94</v>
      </c>
      <c r="B79" s="307" t="s">
        <v>318</v>
      </c>
      <c r="C79" s="308"/>
      <c r="D79" s="113">
        <v>0.17715332926084301</v>
      </c>
      <c r="E79" s="115">
        <v>29</v>
      </c>
      <c r="F79" s="114">
        <v>26</v>
      </c>
      <c r="G79" s="114">
        <v>99</v>
      </c>
      <c r="H79" s="114">
        <v>44</v>
      </c>
      <c r="I79" s="140">
        <v>21</v>
      </c>
      <c r="J79" s="115">
        <v>8</v>
      </c>
      <c r="K79" s="116">
        <v>38.095238095238095</v>
      </c>
    </row>
    <row r="80" spans="1:11" ht="14.1" customHeight="1" x14ac:dyDescent="0.2">
      <c r="A80" s="306" t="s">
        <v>319</v>
      </c>
      <c r="B80" s="307" t="s">
        <v>320</v>
      </c>
      <c r="C80" s="308"/>
      <c r="D80" s="113">
        <v>0</v>
      </c>
      <c r="E80" s="115">
        <v>0</v>
      </c>
      <c r="F80" s="114">
        <v>0</v>
      </c>
      <c r="G80" s="114">
        <v>0</v>
      </c>
      <c r="H80" s="114" t="s">
        <v>514</v>
      </c>
      <c r="I80" s="140">
        <v>0</v>
      </c>
      <c r="J80" s="115">
        <v>0</v>
      </c>
      <c r="K80" s="116">
        <v>0</v>
      </c>
    </row>
    <row r="81" spans="1:11" ht="14.1" customHeight="1" x14ac:dyDescent="0.2">
      <c r="A81" s="310" t="s">
        <v>321</v>
      </c>
      <c r="B81" s="311" t="s">
        <v>334</v>
      </c>
      <c r="C81" s="312"/>
      <c r="D81" s="125">
        <v>0.16493585827733659</v>
      </c>
      <c r="E81" s="143">
        <v>27</v>
      </c>
      <c r="F81" s="144">
        <v>26</v>
      </c>
      <c r="G81" s="144">
        <v>78</v>
      </c>
      <c r="H81" s="144">
        <v>27</v>
      </c>
      <c r="I81" s="145">
        <v>32</v>
      </c>
      <c r="J81" s="143">
        <v>-5</v>
      </c>
      <c r="K81" s="146">
        <v>-15.625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168299</v>
      </c>
      <c r="C10" s="114">
        <v>100867</v>
      </c>
      <c r="D10" s="114">
        <v>67432</v>
      </c>
      <c r="E10" s="114">
        <v>136967</v>
      </c>
      <c r="F10" s="114">
        <v>30140</v>
      </c>
      <c r="G10" s="114">
        <v>25399</v>
      </c>
      <c r="H10" s="114">
        <v>38193</v>
      </c>
      <c r="I10" s="115">
        <v>40071</v>
      </c>
      <c r="J10" s="114">
        <v>27052</v>
      </c>
      <c r="K10" s="114">
        <v>13019</v>
      </c>
      <c r="L10" s="423">
        <v>12178</v>
      </c>
      <c r="M10" s="424">
        <v>12001</v>
      </c>
    </row>
    <row r="11" spans="1:13" ht="11.1" customHeight="1" x14ac:dyDescent="0.2">
      <c r="A11" s="422" t="s">
        <v>388</v>
      </c>
      <c r="B11" s="115">
        <v>170484</v>
      </c>
      <c r="C11" s="114">
        <v>102569</v>
      </c>
      <c r="D11" s="114">
        <v>67915</v>
      </c>
      <c r="E11" s="114">
        <v>138827</v>
      </c>
      <c r="F11" s="114">
        <v>30471</v>
      </c>
      <c r="G11" s="114">
        <v>25144</v>
      </c>
      <c r="H11" s="114">
        <v>39162</v>
      </c>
      <c r="I11" s="115">
        <v>40749</v>
      </c>
      <c r="J11" s="114">
        <v>27341</v>
      </c>
      <c r="K11" s="114">
        <v>13408</v>
      </c>
      <c r="L11" s="423">
        <v>10719</v>
      </c>
      <c r="M11" s="424">
        <v>8855</v>
      </c>
    </row>
    <row r="12" spans="1:13" ht="11.1" customHeight="1" x14ac:dyDescent="0.2">
      <c r="A12" s="422" t="s">
        <v>389</v>
      </c>
      <c r="B12" s="115">
        <v>173880</v>
      </c>
      <c r="C12" s="114">
        <v>104530</v>
      </c>
      <c r="D12" s="114">
        <v>69350</v>
      </c>
      <c r="E12" s="114">
        <v>141793</v>
      </c>
      <c r="F12" s="114">
        <v>30861</v>
      </c>
      <c r="G12" s="114">
        <v>26939</v>
      </c>
      <c r="H12" s="114">
        <v>39911</v>
      </c>
      <c r="I12" s="115">
        <v>40689</v>
      </c>
      <c r="J12" s="114">
        <v>27075</v>
      </c>
      <c r="K12" s="114">
        <v>13614</v>
      </c>
      <c r="L12" s="423">
        <v>15465</v>
      </c>
      <c r="M12" s="424">
        <v>12574</v>
      </c>
    </row>
    <row r="13" spans="1:13" s="110" customFormat="1" ht="11.1" customHeight="1" x14ac:dyDescent="0.2">
      <c r="A13" s="422" t="s">
        <v>390</v>
      </c>
      <c r="B13" s="115">
        <v>172819</v>
      </c>
      <c r="C13" s="114">
        <v>103250</v>
      </c>
      <c r="D13" s="114">
        <v>69569</v>
      </c>
      <c r="E13" s="114">
        <v>139999</v>
      </c>
      <c r="F13" s="114">
        <v>31585</v>
      </c>
      <c r="G13" s="114">
        <v>25891</v>
      </c>
      <c r="H13" s="114">
        <v>40321</v>
      </c>
      <c r="I13" s="115">
        <v>40788</v>
      </c>
      <c r="J13" s="114">
        <v>27161</v>
      </c>
      <c r="K13" s="114">
        <v>13627</v>
      </c>
      <c r="L13" s="423">
        <v>9180</v>
      </c>
      <c r="M13" s="424">
        <v>10756</v>
      </c>
    </row>
    <row r="14" spans="1:13" ht="15" customHeight="1" x14ac:dyDescent="0.2">
      <c r="A14" s="422" t="s">
        <v>391</v>
      </c>
      <c r="B14" s="115">
        <v>174846</v>
      </c>
      <c r="C14" s="114">
        <v>104780</v>
      </c>
      <c r="D14" s="114">
        <v>70066</v>
      </c>
      <c r="E14" s="114">
        <v>138204</v>
      </c>
      <c r="F14" s="114">
        <v>35608</v>
      </c>
      <c r="G14" s="114">
        <v>25473</v>
      </c>
      <c r="H14" s="114">
        <v>41361</v>
      </c>
      <c r="I14" s="115">
        <v>40656</v>
      </c>
      <c r="J14" s="114">
        <v>26940</v>
      </c>
      <c r="K14" s="114">
        <v>13716</v>
      </c>
      <c r="L14" s="423">
        <v>13549</v>
      </c>
      <c r="M14" s="424">
        <v>11606</v>
      </c>
    </row>
    <row r="15" spans="1:13" ht="11.1" customHeight="1" x14ac:dyDescent="0.2">
      <c r="A15" s="422" t="s">
        <v>388</v>
      </c>
      <c r="B15" s="115">
        <v>178198</v>
      </c>
      <c r="C15" s="114">
        <v>107211</v>
      </c>
      <c r="D15" s="114">
        <v>70987</v>
      </c>
      <c r="E15" s="114">
        <v>140504</v>
      </c>
      <c r="F15" s="114">
        <v>36670</v>
      </c>
      <c r="G15" s="114">
        <v>25510</v>
      </c>
      <c r="H15" s="114">
        <v>42459</v>
      </c>
      <c r="I15" s="115">
        <v>41379</v>
      </c>
      <c r="J15" s="114">
        <v>27341</v>
      </c>
      <c r="K15" s="114">
        <v>14038</v>
      </c>
      <c r="L15" s="423">
        <v>11545</v>
      </c>
      <c r="M15" s="424">
        <v>10124</v>
      </c>
    </row>
    <row r="16" spans="1:13" ht="11.1" customHeight="1" x14ac:dyDescent="0.2">
      <c r="A16" s="422" t="s">
        <v>389</v>
      </c>
      <c r="B16" s="115">
        <v>181850</v>
      </c>
      <c r="C16" s="114">
        <v>109493</v>
      </c>
      <c r="D16" s="114">
        <v>72357</v>
      </c>
      <c r="E16" s="114">
        <v>143699</v>
      </c>
      <c r="F16" s="114">
        <v>37017</v>
      </c>
      <c r="G16" s="114">
        <v>27616</v>
      </c>
      <c r="H16" s="114">
        <v>43112</v>
      </c>
      <c r="I16" s="115">
        <v>41505</v>
      </c>
      <c r="J16" s="114">
        <v>27061</v>
      </c>
      <c r="K16" s="114">
        <v>14444</v>
      </c>
      <c r="L16" s="423">
        <v>19237</v>
      </c>
      <c r="M16" s="424">
        <v>15924</v>
      </c>
    </row>
    <row r="17" spans="1:13" s="110" customFormat="1" ht="11.1" customHeight="1" x14ac:dyDescent="0.2">
      <c r="A17" s="422" t="s">
        <v>390</v>
      </c>
      <c r="B17" s="115">
        <v>180776</v>
      </c>
      <c r="C17" s="114">
        <v>108267</v>
      </c>
      <c r="D17" s="114">
        <v>72509</v>
      </c>
      <c r="E17" s="114">
        <v>143611</v>
      </c>
      <c r="F17" s="114">
        <v>37087</v>
      </c>
      <c r="G17" s="114">
        <v>26716</v>
      </c>
      <c r="H17" s="114">
        <v>43389</v>
      </c>
      <c r="I17" s="115">
        <v>41763</v>
      </c>
      <c r="J17" s="114">
        <v>27236</v>
      </c>
      <c r="K17" s="114">
        <v>14527</v>
      </c>
      <c r="L17" s="423">
        <v>10134</v>
      </c>
      <c r="M17" s="424">
        <v>11599</v>
      </c>
    </row>
    <row r="18" spans="1:13" ht="15" customHeight="1" x14ac:dyDescent="0.2">
      <c r="A18" s="422" t="s">
        <v>392</v>
      </c>
      <c r="B18" s="115">
        <v>182137</v>
      </c>
      <c r="C18" s="114">
        <v>109151</v>
      </c>
      <c r="D18" s="114">
        <v>72986</v>
      </c>
      <c r="E18" s="114">
        <v>143927</v>
      </c>
      <c r="F18" s="114">
        <v>38108</v>
      </c>
      <c r="G18" s="114">
        <v>26406</v>
      </c>
      <c r="H18" s="114">
        <v>44283</v>
      </c>
      <c r="I18" s="115">
        <v>41599</v>
      </c>
      <c r="J18" s="114">
        <v>26939</v>
      </c>
      <c r="K18" s="114">
        <v>14660</v>
      </c>
      <c r="L18" s="423">
        <v>14876</v>
      </c>
      <c r="M18" s="424">
        <v>13252</v>
      </c>
    </row>
    <row r="19" spans="1:13" ht="11.1" customHeight="1" x14ac:dyDescent="0.2">
      <c r="A19" s="422" t="s">
        <v>388</v>
      </c>
      <c r="B19" s="115">
        <v>184820</v>
      </c>
      <c r="C19" s="114">
        <v>111087</v>
      </c>
      <c r="D19" s="114">
        <v>73733</v>
      </c>
      <c r="E19" s="114">
        <v>145947</v>
      </c>
      <c r="F19" s="114">
        <v>38770</v>
      </c>
      <c r="G19" s="114">
        <v>26107</v>
      </c>
      <c r="H19" s="114">
        <v>45658</v>
      </c>
      <c r="I19" s="115">
        <v>42789</v>
      </c>
      <c r="J19" s="114">
        <v>27518</v>
      </c>
      <c r="K19" s="114">
        <v>15271</v>
      </c>
      <c r="L19" s="423">
        <v>12713</v>
      </c>
      <c r="M19" s="424">
        <v>10785</v>
      </c>
    </row>
    <row r="20" spans="1:13" ht="11.1" customHeight="1" x14ac:dyDescent="0.2">
      <c r="A20" s="422" t="s">
        <v>389</v>
      </c>
      <c r="B20" s="115">
        <v>188873</v>
      </c>
      <c r="C20" s="114">
        <v>113605</v>
      </c>
      <c r="D20" s="114">
        <v>75268</v>
      </c>
      <c r="E20" s="114">
        <v>149388</v>
      </c>
      <c r="F20" s="114">
        <v>39292</v>
      </c>
      <c r="G20" s="114">
        <v>28153</v>
      </c>
      <c r="H20" s="114">
        <v>46567</v>
      </c>
      <c r="I20" s="115">
        <v>43250</v>
      </c>
      <c r="J20" s="114">
        <v>27481</v>
      </c>
      <c r="K20" s="114">
        <v>15769</v>
      </c>
      <c r="L20" s="423">
        <v>18422</v>
      </c>
      <c r="M20" s="424">
        <v>14848</v>
      </c>
    </row>
    <row r="21" spans="1:13" s="110" customFormat="1" ht="11.1" customHeight="1" x14ac:dyDescent="0.2">
      <c r="A21" s="422" t="s">
        <v>390</v>
      </c>
      <c r="B21" s="115">
        <v>187900</v>
      </c>
      <c r="C21" s="114">
        <v>112350</v>
      </c>
      <c r="D21" s="114">
        <v>75550</v>
      </c>
      <c r="E21" s="114">
        <v>148467</v>
      </c>
      <c r="F21" s="114">
        <v>39400</v>
      </c>
      <c r="G21" s="114">
        <v>27014</v>
      </c>
      <c r="H21" s="114">
        <v>46935</v>
      </c>
      <c r="I21" s="115">
        <v>43763</v>
      </c>
      <c r="J21" s="114">
        <v>27834</v>
      </c>
      <c r="K21" s="114">
        <v>15929</v>
      </c>
      <c r="L21" s="423">
        <v>9933</v>
      </c>
      <c r="M21" s="424">
        <v>11255</v>
      </c>
    </row>
    <row r="22" spans="1:13" ht="15" customHeight="1" x14ac:dyDescent="0.2">
      <c r="A22" s="422" t="s">
        <v>393</v>
      </c>
      <c r="B22" s="115">
        <v>188881</v>
      </c>
      <c r="C22" s="114">
        <v>113146</v>
      </c>
      <c r="D22" s="114">
        <v>75735</v>
      </c>
      <c r="E22" s="114">
        <v>149079</v>
      </c>
      <c r="F22" s="114">
        <v>39607</v>
      </c>
      <c r="G22" s="114">
        <v>26154</v>
      </c>
      <c r="H22" s="114">
        <v>47860</v>
      </c>
      <c r="I22" s="115">
        <v>43586</v>
      </c>
      <c r="J22" s="114">
        <v>27680</v>
      </c>
      <c r="K22" s="114">
        <v>15906</v>
      </c>
      <c r="L22" s="423">
        <v>13825</v>
      </c>
      <c r="M22" s="424">
        <v>13354</v>
      </c>
    </row>
    <row r="23" spans="1:13" ht="11.1" customHeight="1" x14ac:dyDescent="0.2">
      <c r="A23" s="422" t="s">
        <v>388</v>
      </c>
      <c r="B23" s="115">
        <v>191017</v>
      </c>
      <c r="C23" s="114">
        <v>114979</v>
      </c>
      <c r="D23" s="114">
        <v>76038</v>
      </c>
      <c r="E23" s="114">
        <v>150762</v>
      </c>
      <c r="F23" s="114">
        <v>40046</v>
      </c>
      <c r="G23" s="114">
        <v>25710</v>
      </c>
      <c r="H23" s="114">
        <v>49110</v>
      </c>
      <c r="I23" s="115">
        <v>44354</v>
      </c>
      <c r="J23" s="114">
        <v>28046</v>
      </c>
      <c r="K23" s="114">
        <v>16308</v>
      </c>
      <c r="L23" s="423">
        <v>13662</v>
      </c>
      <c r="M23" s="424">
        <v>11827</v>
      </c>
    </row>
    <row r="24" spans="1:13" ht="11.1" customHeight="1" x14ac:dyDescent="0.2">
      <c r="A24" s="422" t="s">
        <v>389</v>
      </c>
      <c r="B24" s="115">
        <v>194796</v>
      </c>
      <c r="C24" s="114">
        <v>117144</v>
      </c>
      <c r="D24" s="114">
        <v>77652</v>
      </c>
      <c r="E24" s="114">
        <v>153174</v>
      </c>
      <c r="F24" s="114">
        <v>40445</v>
      </c>
      <c r="G24" s="114">
        <v>27710</v>
      </c>
      <c r="H24" s="114">
        <v>50005</v>
      </c>
      <c r="I24" s="115">
        <v>44490</v>
      </c>
      <c r="J24" s="114">
        <v>27826</v>
      </c>
      <c r="K24" s="114">
        <v>16664</v>
      </c>
      <c r="L24" s="423">
        <v>17577</v>
      </c>
      <c r="M24" s="424">
        <v>14433</v>
      </c>
    </row>
    <row r="25" spans="1:13" s="110" customFormat="1" ht="11.1" customHeight="1" x14ac:dyDescent="0.2">
      <c r="A25" s="422" t="s">
        <v>390</v>
      </c>
      <c r="B25" s="115">
        <v>192952</v>
      </c>
      <c r="C25" s="114">
        <v>115421</v>
      </c>
      <c r="D25" s="114">
        <v>77531</v>
      </c>
      <c r="E25" s="114">
        <v>151318</v>
      </c>
      <c r="F25" s="114">
        <v>40454</v>
      </c>
      <c r="G25" s="114">
        <v>26657</v>
      </c>
      <c r="H25" s="114">
        <v>50213</v>
      </c>
      <c r="I25" s="115">
        <v>44559</v>
      </c>
      <c r="J25" s="114">
        <v>28082</v>
      </c>
      <c r="K25" s="114">
        <v>16477</v>
      </c>
      <c r="L25" s="423">
        <v>10011</v>
      </c>
      <c r="M25" s="424">
        <v>11924</v>
      </c>
    </row>
    <row r="26" spans="1:13" ht="15" customHeight="1" x14ac:dyDescent="0.2">
      <c r="A26" s="422" t="s">
        <v>394</v>
      </c>
      <c r="B26" s="115">
        <v>194942</v>
      </c>
      <c r="C26" s="114">
        <v>117005</v>
      </c>
      <c r="D26" s="114">
        <v>77937</v>
      </c>
      <c r="E26" s="114">
        <v>152811</v>
      </c>
      <c r="F26" s="114">
        <v>40979</v>
      </c>
      <c r="G26" s="114">
        <v>26121</v>
      </c>
      <c r="H26" s="114">
        <v>51176</v>
      </c>
      <c r="I26" s="115">
        <v>44123</v>
      </c>
      <c r="J26" s="114">
        <v>27798</v>
      </c>
      <c r="K26" s="114">
        <v>16325</v>
      </c>
      <c r="L26" s="423">
        <v>14752</v>
      </c>
      <c r="M26" s="424">
        <v>12995</v>
      </c>
    </row>
    <row r="27" spans="1:13" ht="11.1" customHeight="1" x14ac:dyDescent="0.2">
      <c r="A27" s="422" t="s">
        <v>388</v>
      </c>
      <c r="B27" s="115">
        <v>197012</v>
      </c>
      <c r="C27" s="114">
        <v>118500</v>
      </c>
      <c r="D27" s="114">
        <v>78512</v>
      </c>
      <c r="E27" s="114">
        <v>154226</v>
      </c>
      <c r="F27" s="114">
        <v>41642</v>
      </c>
      <c r="G27" s="114">
        <v>25819</v>
      </c>
      <c r="H27" s="114">
        <v>52255</v>
      </c>
      <c r="I27" s="115">
        <v>44786</v>
      </c>
      <c r="J27" s="114">
        <v>28069</v>
      </c>
      <c r="K27" s="114">
        <v>16717</v>
      </c>
      <c r="L27" s="423">
        <v>12601</v>
      </c>
      <c r="M27" s="424">
        <v>10650</v>
      </c>
    </row>
    <row r="28" spans="1:13" ht="11.1" customHeight="1" x14ac:dyDescent="0.2">
      <c r="A28" s="422" t="s">
        <v>389</v>
      </c>
      <c r="B28" s="115">
        <v>200860</v>
      </c>
      <c r="C28" s="114">
        <v>120787</v>
      </c>
      <c r="D28" s="114">
        <v>80073</v>
      </c>
      <c r="E28" s="114">
        <v>158497</v>
      </c>
      <c r="F28" s="114">
        <v>42083</v>
      </c>
      <c r="G28" s="114">
        <v>27862</v>
      </c>
      <c r="H28" s="114">
        <v>52902</v>
      </c>
      <c r="I28" s="115">
        <v>44940</v>
      </c>
      <c r="J28" s="114">
        <v>27828</v>
      </c>
      <c r="K28" s="114">
        <v>17112</v>
      </c>
      <c r="L28" s="423">
        <v>19218</v>
      </c>
      <c r="M28" s="424">
        <v>15930</v>
      </c>
    </row>
    <row r="29" spans="1:13" s="110" customFormat="1" ht="11.1" customHeight="1" x14ac:dyDescent="0.2">
      <c r="A29" s="422" t="s">
        <v>390</v>
      </c>
      <c r="B29" s="115">
        <v>199246</v>
      </c>
      <c r="C29" s="114">
        <v>119327</v>
      </c>
      <c r="D29" s="114">
        <v>79919</v>
      </c>
      <c r="E29" s="114">
        <v>157025</v>
      </c>
      <c r="F29" s="114">
        <v>42192</v>
      </c>
      <c r="G29" s="114">
        <v>26915</v>
      </c>
      <c r="H29" s="114">
        <v>52872</v>
      </c>
      <c r="I29" s="115">
        <v>45257</v>
      </c>
      <c r="J29" s="114">
        <v>28194</v>
      </c>
      <c r="K29" s="114">
        <v>17063</v>
      </c>
      <c r="L29" s="423">
        <v>11022</v>
      </c>
      <c r="M29" s="424">
        <v>12591</v>
      </c>
    </row>
    <row r="30" spans="1:13" ht="15" customHeight="1" x14ac:dyDescent="0.2">
      <c r="A30" s="422" t="s">
        <v>395</v>
      </c>
      <c r="B30" s="115">
        <v>202066</v>
      </c>
      <c r="C30" s="114">
        <v>121393</v>
      </c>
      <c r="D30" s="114">
        <v>80673</v>
      </c>
      <c r="E30" s="114">
        <v>159133</v>
      </c>
      <c r="F30" s="114">
        <v>42918</v>
      </c>
      <c r="G30" s="114">
        <v>26621</v>
      </c>
      <c r="H30" s="114">
        <v>53776</v>
      </c>
      <c r="I30" s="115">
        <v>43702</v>
      </c>
      <c r="J30" s="114">
        <v>26833</v>
      </c>
      <c r="K30" s="114">
        <v>16869</v>
      </c>
      <c r="L30" s="423">
        <v>17086</v>
      </c>
      <c r="M30" s="424">
        <v>14359</v>
      </c>
    </row>
    <row r="31" spans="1:13" ht="11.1" customHeight="1" x14ac:dyDescent="0.2">
      <c r="A31" s="422" t="s">
        <v>388</v>
      </c>
      <c r="B31" s="115">
        <v>204603</v>
      </c>
      <c r="C31" s="114">
        <v>123345</v>
      </c>
      <c r="D31" s="114">
        <v>81258</v>
      </c>
      <c r="E31" s="114">
        <v>160984</v>
      </c>
      <c r="F31" s="114">
        <v>43606</v>
      </c>
      <c r="G31" s="114">
        <v>26293</v>
      </c>
      <c r="H31" s="114">
        <v>54828</v>
      </c>
      <c r="I31" s="115">
        <v>44319</v>
      </c>
      <c r="J31" s="114">
        <v>27150</v>
      </c>
      <c r="K31" s="114">
        <v>17169</v>
      </c>
      <c r="L31" s="423">
        <v>13735</v>
      </c>
      <c r="M31" s="424">
        <v>11368</v>
      </c>
    </row>
    <row r="32" spans="1:13" ht="11.1" customHeight="1" x14ac:dyDescent="0.2">
      <c r="A32" s="422" t="s">
        <v>389</v>
      </c>
      <c r="B32" s="115">
        <v>209713</v>
      </c>
      <c r="C32" s="114">
        <v>126504</v>
      </c>
      <c r="D32" s="114">
        <v>83209</v>
      </c>
      <c r="E32" s="114">
        <v>165446</v>
      </c>
      <c r="F32" s="114">
        <v>44259</v>
      </c>
      <c r="G32" s="114">
        <v>28604</v>
      </c>
      <c r="H32" s="114">
        <v>55631</v>
      </c>
      <c r="I32" s="115">
        <v>44387</v>
      </c>
      <c r="J32" s="114">
        <v>26874</v>
      </c>
      <c r="K32" s="114">
        <v>17513</v>
      </c>
      <c r="L32" s="423">
        <v>21223</v>
      </c>
      <c r="M32" s="424">
        <v>16285</v>
      </c>
    </row>
    <row r="33" spans="1:13" s="110" customFormat="1" ht="11.1" customHeight="1" x14ac:dyDescent="0.2">
      <c r="A33" s="422" t="s">
        <v>390</v>
      </c>
      <c r="B33" s="115">
        <v>208577</v>
      </c>
      <c r="C33" s="114">
        <v>125379</v>
      </c>
      <c r="D33" s="114">
        <v>83198</v>
      </c>
      <c r="E33" s="114">
        <v>164013</v>
      </c>
      <c r="F33" s="114">
        <v>44557</v>
      </c>
      <c r="G33" s="114">
        <v>27749</v>
      </c>
      <c r="H33" s="114">
        <v>55669</v>
      </c>
      <c r="I33" s="115">
        <v>44870</v>
      </c>
      <c r="J33" s="114">
        <v>27379</v>
      </c>
      <c r="K33" s="114">
        <v>17491</v>
      </c>
      <c r="L33" s="423">
        <v>12173</v>
      </c>
      <c r="M33" s="424">
        <v>13315</v>
      </c>
    </row>
    <row r="34" spans="1:13" ht="15" customHeight="1" x14ac:dyDescent="0.2">
      <c r="A34" s="422" t="s">
        <v>396</v>
      </c>
      <c r="B34" s="115">
        <v>210165</v>
      </c>
      <c r="C34" s="114">
        <v>126483</v>
      </c>
      <c r="D34" s="114">
        <v>83682</v>
      </c>
      <c r="E34" s="114">
        <v>164992</v>
      </c>
      <c r="F34" s="114">
        <v>45166</v>
      </c>
      <c r="G34" s="114">
        <v>27060</v>
      </c>
      <c r="H34" s="114">
        <v>56540</v>
      </c>
      <c r="I34" s="115">
        <v>44607</v>
      </c>
      <c r="J34" s="114">
        <v>27046</v>
      </c>
      <c r="K34" s="114">
        <v>17561</v>
      </c>
      <c r="L34" s="423">
        <v>16878</v>
      </c>
      <c r="M34" s="424">
        <v>14852</v>
      </c>
    </row>
    <row r="35" spans="1:13" ht="11.1" customHeight="1" x14ac:dyDescent="0.2">
      <c r="A35" s="422" t="s">
        <v>388</v>
      </c>
      <c r="B35" s="115">
        <v>212742</v>
      </c>
      <c r="C35" s="114">
        <v>128442</v>
      </c>
      <c r="D35" s="114">
        <v>84300</v>
      </c>
      <c r="E35" s="114">
        <v>166860</v>
      </c>
      <c r="F35" s="114">
        <v>45878</v>
      </c>
      <c r="G35" s="114">
        <v>26856</v>
      </c>
      <c r="H35" s="114">
        <v>57640</v>
      </c>
      <c r="I35" s="115">
        <v>45160</v>
      </c>
      <c r="J35" s="114">
        <v>27220</v>
      </c>
      <c r="K35" s="114">
        <v>17940</v>
      </c>
      <c r="L35" s="423">
        <v>14306</v>
      </c>
      <c r="M35" s="424">
        <v>11824</v>
      </c>
    </row>
    <row r="36" spans="1:13" ht="11.1" customHeight="1" x14ac:dyDescent="0.2">
      <c r="A36" s="422" t="s">
        <v>389</v>
      </c>
      <c r="B36" s="115">
        <v>216891</v>
      </c>
      <c r="C36" s="114">
        <v>131009</v>
      </c>
      <c r="D36" s="114">
        <v>85882</v>
      </c>
      <c r="E36" s="114">
        <v>170322</v>
      </c>
      <c r="F36" s="114">
        <v>46567</v>
      </c>
      <c r="G36" s="114">
        <v>29198</v>
      </c>
      <c r="H36" s="114">
        <v>58394</v>
      </c>
      <c r="I36" s="115">
        <v>45325</v>
      </c>
      <c r="J36" s="114">
        <v>26860</v>
      </c>
      <c r="K36" s="114">
        <v>18465</v>
      </c>
      <c r="L36" s="423">
        <v>20562</v>
      </c>
      <c r="M36" s="424">
        <v>16920</v>
      </c>
    </row>
    <row r="37" spans="1:13" s="110" customFormat="1" ht="11.1" customHeight="1" x14ac:dyDescent="0.2">
      <c r="A37" s="422" t="s">
        <v>390</v>
      </c>
      <c r="B37" s="115">
        <v>215157</v>
      </c>
      <c r="C37" s="114">
        <v>129292</v>
      </c>
      <c r="D37" s="114">
        <v>85865</v>
      </c>
      <c r="E37" s="114">
        <v>168131</v>
      </c>
      <c r="F37" s="114">
        <v>47026</v>
      </c>
      <c r="G37" s="114">
        <v>28071</v>
      </c>
      <c r="H37" s="114">
        <v>58719</v>
      </c>
      <c r="I37" s="115">
        <v>45513</v>
      </c>
      <c r="J37" s="114">
        <v>27094</v>
      </c>
      <c r="K37" s="114">
        <v>18419</v>
      </c>
      <c r="L37" s="423">
        <v>11447</v>
      </c>
      <c r="M37" s="424">
        <v>13613</v>
      </c>
    </row>
    <row r="38" spans="1:13" ht="15" customHeight="1" x14ac:dyDescent="0.2">
      <c r="A38" s="425" t="s">
        <v>397</v>
      </c>
      <c r="B38" s="115">
        <v>216649</v>
      </c>
      <c r="C38" s="114">
        <v>130500</v>
      </c>
      <c r="D38" s="114">
        <v>86149</v>
      </c>
      <c r="E38" s="114">
        <v>169046</v>
      </c>
      <c r="F38" s="114">
        <v>47603</v>
      </c>
      <c r="G38" s="114">
        <v>27394</v>
      </c>
      <c r="H38" s="114">
        <v>59884</v>
      </c>
      <c r="I38" s="115">
        <v>44892</v>
      </c>
      <c r="J38" s="114">
        <v>26508</v>
      </c>
      <c r="K38" s="114">
        <v>18384</v>
      </c>
      <c r="L38" s="423">
        <v>16197</v>
      </c>
      <c r="M38" s="424">
        <v>14844</v>
      </c>
    </row>
    <row r="39" spans="1:13" ht="11.1" customHeight="1" x14ac:dyDescent="0.2">
      <c r="A39" s="422" t="s">
        <v>388</v>
      </c>
      <c r="B39" s="115">
        <v>217733</v>
      </c>
      <c r="C39" s="114">
        <v>131200</v>
      </c>
      <c r="D39" s="114">
        <v>86533</v>
      </c>
      <c r="E39" s="114">
        <v>169596</v>
      </c>
      <c r="F39" s="114">
        <v>48137</v>
      </c>
      <c r="G39" s="114">
        <v>26724</v>
      </c>
      <c r="H39" s="114">
        <v>61011</v>
      </c>
      <c r="I39" s="115">
        <v>45677</v>
      </c>
      <c r="J39" s="114">
        <v>26829</v>
      </c>
      <c r="K39" s="114">
        <v>18848</v>
      </c>
      <c r="L39" s="423">
        <v>14026</v>
      </c>
      <c r="M39" s="424">
        <v>13173</v>
      </c>
    </row>
    <row r="40" spans="1:13" ht="11.1" customHeight="1" x14ac:dyDescent="0.2">
      <c r="A40" s="425" t="s">
        <v>389</v>
      </c>
      <c r="B40" s="115">
        <v>221344</v>
      </c>
      <c r="C40" s="114">
        <v>133303</v>
      </c>
      <c r="D40" s="114">
        <v>88041</v>
      </c>
      <c r="E40" s="114">
        <v>172516</v>
      </c>
      <c r="F40" s="114">
        <v>48828</v>
      </c>
      <c r="G40" s="114">
        <v>28879</v>
      </c>
      <c r="H40" s="114">
        <v>61975</v>
      </c>
      <c r="I40" s="115">
        <v>45632</v>
      </c>
      <c r="J40" s="114">
        <v>26372</v>
      </c>
      <c r="K40" s="114">
        <v>19260</v>
      </c>
      <c r="L40" s="423">
        <v>19956</v>
      </c>
      <c r="M40" s="424">
        <v>17092</v>
      </c>
    </row>
    <row r="41" spans="1:13" s="110" customFormat="1" ht="11.1" customHeight="1" x14ac:dyDescent="0.2">
      <c r="A41" s="422" t="s">
        <v>390</v>
      </c>
      <c r="B41" s="115">
        <v>220119</v>
      </c>
      <c r="C41" s="114">
        <v>132093</v>
      </c>
      <c r="D41" s="114">
        <v>88026</v>
      </c>
      <c r="E41" s="114">
        <v>170863</v>
      </c>
      <c r="F41" s="114">
        <v>49256</v>
      </c>
      <c r="G41" s="114">
        <v>28048</v>
      </c>
      <c r="H41" s="114">
        <v>62493</v>
      </c>
      <c r="I41" s="115">
        <v>45819</v>
      </c>
      <c r="J41" s="114">
        <v>26583</v>
      </c>
      <c r="K41" s="114">
        <v>19236</v>
      </c>
      <c r="L41" s="423">
        <v>12898</v>
      </c>
      <c r="M41" s="424">
        <v>14231</v>
      </c>
    </row>
    <row r="42" spans="1:13" ht="15" customHeight="1" x14ac:dyDescent="0.2">
      <c r="A42" s="422" t="s">
        <v>398</v>
      </c>
      <c r="B42" s="115">
        <v>221804</v>
      </c>
      <c r="C42" s="114">
        <v>133135</v>
      </c>
      <c r="D42" s="114">
        <v>88669</v>
      </c>
      <c r="E42" s="114">
        <v>171923</v>
      </c>
      <c r="F42" s="114">
        <v>49881</v>
      </c>
      <c r="G42" s="114">
        <v>27316</v>
      </c>
      <c r="H42" s="114">
        <v>63761</v>
      </c>
      <c r="I42" s="115">
        <v>45114</v>
      </c>
      <c r="J42" s="114">
        <v>25957</v>
      </c>
      <c r="K42" s="114">
        <v>19157</v>
      </c>
      <c r="L42" s="423">
        <v>16794</v>
      </c>
      <c r="M42" s="424">
        <v>15829</v>
      </c>
    </row>
    <row r="43" spans="1:13" ht="11.1" customHeight="1" x14ac:dyDescent="0.2">
      <c r="A43" s="422" t="s">
        <v>388</v>
      </c>
      <c r="B43" s="115">
        <v>222662</v>
      </c>
      <c r="C43" s="114">
        <v>134151</v>
      </c>
      <c r="D43" s="114">
        <v>88511</v>
      </c>
      <c r="E43" s="114">
        <v>172278</v>
      </c>
      <c r="F43" s="114">
        <v>50384</v>
      </c>
      <c r="G43" s="114">
        <v>26875</v>
      </c>
      <c r="H43" s="114">
        <v>64521</v>
      </c>
      <c r="I43" s="115">
        <v>45771</v>
      </c>
      <c r="J43" s="114">
        <v>26285</v>
      </c>
      <c r="K43" s="114">
        <v>19486</v>
      </c>
      <c r="L43" s="423">
        <v>14617</v>
      </c>
      <c r="M43" s="424">
        <v>13359</v>
      </c>
    </row>
    <row r="44" spans="1:13" ht="11.1" customHeight="1" x14ac:dyDescent="0.2">
      <c r="A44" s="422" t="s">
        <v>389</v>
      </c>
      <c r="B44" s="115">
        <v>226455</v>
      </c>
      <c r="C44" s="114">
        <v>136444</v>
      </c>
      <c r="D44" s="114">
        <v>90011</v>
      </c>
      <c r="E44" s="114">
        <v>175458</v>
      </c>
      <c r="F44" s="114">
        <v>50997</v>
      </c>
      <c r="G44" s="114">
        <v>28607</v>
      </c>
      <c r="H44" s="114">
        <v>65603</v>
      </c>
      <c r="I44" s="115">
        <v>45638</v>
      </c>
      <c r="J44" s="114">
        <v>25782</v>
      </c>
      <c r="K44" s="114">
        <v>19856</v>
      </c>
      <c r="L44" s="423">
        <v>21729</v>
      </c>
      <c r="M44" s="424">
        <v>18899</v>
      </c>
    </row>
    <row r="45" spans="1:13" s="110" customFormat="1" ht="11.1" customHeight="1" x14ac:dyDescent="0.2">
      <c r="A45" s="422" t="s">
        <v>390</v>
      </c>
      <c r="B45" s="115">
        <v>224964</v>
      </c>
      <c r="C45" s="114">
        <v>134790</v>
      </c>
      <c r="D45" s="114">
        <v>90174</v>
      </c>
      <c r="E45" s="114">
        <v>173508</v>
      </c>
      <c r="F45" s="114">
        <v>51456</v>
      </c>
      <c r="G45" s="114">
        <v>27748</v>
      </c>
      <c r="H45" s="114">
        <v>65665</v>
      </c>
      <c r="I45" s="115">
        <v>46176</v>
      </c>
      <c r="J45" s="114">
        <v>26229</v>
      </c>
      <c r="K45" s="114">
        <v>19947</v>
      </c>
      <c r="L45" s="423">
        <v>12860</v>
      </c>
      <c r="M45" s="424">
        <v>14427</v>
      </c>
    </row>
    <row r="46" spans="1:13" ht="15" customHeight="1" x14ac:dyDescent="0.2">
      <c r="A46" s="422" t="s">
        <v>399</v>
      </c>
      <c r="B46" s="115">
        <v>225857</v>
      </c>
      <c r="C46" s="114">
        <v>135550</v>
      </c>
      <c r="D46" s="114">
        <v>90307</v>
      </c>
      <c r="E46" s="114">
        <v>174043</v>
      </c>
      <c r="F46" s="114">
        <v>51814</v>
      </c>
      <c r="G46" s="114">
        <v>27170</v>
      </c>
      <c r="H46" s="114">
        <v>66340</v>
      </c>
      <c r="I46" s="115">
        <v>45908</v>
      </c>
      <c r="J46" s="114">
        <v>25803</v>
      </c>
      <c r="K46" s="114">
        <v>20105</v>
      </c>
      <c r="L46" s="423">
        <v>17244</v>
      </c>
      <c r="M46" s="424">
        <v>16230</v>
      </c>
    </row>
    <row r="47" spans="1:13" ht="11.1" customHeight="1" x14ac:dyDescent="0.2">
      <c r="A47" s="422" t="s">
        <v>388</v>
      </c>
      <c r="B47" s="115">
        <v>226021</v>
      </c>
      <c r="C47" s="114">
        <v>135859</v>
      </c>
      <c r="D47" s="114">
        <v>90162</v>
      </c>
      <c r="E47" s="114">
        <v>173707</v>
      </c>
      <c r="F47" s="114">
        <v>52314</v>
      </c>
      <c r="G47" s="114">
        <v>26538</v>
      </c>
      <c r="H47" s="114">
        <v>67034</v>
      </c>
      <c r="I47" s="115">
        <v>46570</v>
      </c>
      <c r="J47" s="114">
        <v>26140</v>
      </c>
      <c r="K47" s="114">
        <v>20430</v>
      </c>
      <c r="L47" s="423">
        <v>14197</v>
      </c>
      <c r="M47" s="424">
        <v>14320</v>
      </c>
    </row>
    <row r="48" spans="1:13" ht="11.1" customHeight="1" x14ac:dyDescent="0.2">
      <c r="A48" s="422" t="s">
        <v>389</v>
      </c>
      <c r="B48" s="115">
        <v>229091</v>
      </c>
      <c r="C48" s="114">
        <v>137418</v>
      </c>
      <c r="D48" s="114">
        <v>91673</v>
      </c>
      <c r="E48" s="114">
        <v>176082</v>
      </c>
      <c r="F48" s="114">
        <v>53009</v>
      </c>
      <c r="G48" s="114">
        <v>28573</v>
      </c>
      <c r="H48" s="114">
        <v>67712</v>
      </c>
      <c r="I48" s="115">
        <v>45968</v>
      </c>
      <c r="J48" s="114">
        <v>25295</v>
      </c>
      <c r="K48" s="114">
        <v>20673</v>
      </c>
      <c r="L48" s="423">
        <v>19729</v>
      </c>
      <c r="M48" s="424">
        <v>17537</v>
      </c>
    </row>
    <row r="49" spans="1:17" s="110" customFormat="1" ht="11.1" customHeight="1" x14ac:dyDescent="0.2">
      <c r="A49" s="422" t="s">
        <v>390</v>
      </c>
      <c r="B49" s="115">
        <v>226568</v>
      </c>
      <c r="C49" s="114">
        <v>135202</v>
      </c>
      <c r="D49" s="114">
        <v>91366</v>
      </c>
      <c r="E49" s="114">
        <v>173233</v>
      </c>
      <c r="F49" s="114">
        <v>53335</v>
      </c>
      <c r="G49" s="114">
        <v>27558</v>
      </c>
      <c r="H49" s="114">
        <v>67483</v>
      </c>
      <c r="I49" s="115">
        <v>46052</v>
      </c>
      <c r="J49" s="114">
        <v>25505</v>
      </c>
      <c r="K49" s="114">
        <v>20547</v>
      </c>
      <c r="L49" s="423">
        <v>11730</v>
      </c>
      <c r="M49" s="424">
        <v>14375</v>
      </c>
    </row>
    <row r="50" spans="1:17" ht="15" customHeight="1" x14ac:dyDescent="0.2">
      <c r="A50" s="422" t="s">
        <v>400</v>
      </c>
      <c r="B50" s="143">
        <v>226011</v>
      </c>
      <c r="C50" s="144">
        <v>135044</v>
      </c>
      <c r="D50" s="144">
        <v>90967</v>
      </c>
      <c r="E50" s="144">
        <v>172469</v>
      </c>
      <c r="F50" s="144">
        <v>53542</v>
      </c>
      <c r="G50" s="144">
        <v>26725</v>
      </c>
      <c r="H50" s="144">
        <v>67669</v>
      </c>
      <c r="I50" s="143">
        <v>44926</v>
      </c>
      <c r="J50" s="144">
        <v>24708</v>
      </c>
      <c r="K50" s="144">
        <v>20218</v>
      </c>
      <c r="L50" s="426">
        <v>15838</v>
      </c>
      <c r="M50" s="427">
        <v>16370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6.8184736359732045E-2</v>
      </c>
      <c r="C6" s="480">
        <f>'Tabelle 3.3'!J11</f>
        <v>-2.1390607301559643</v>
      </c>
      <c r="D6" s="481">
        <f t="shared" ref="D6:E9" si="0">IF(OR(AND(B6&gt;=-50,B6&lt;=50),ISNUMBER(B6)=FALSE),B6,"")</f>
        <v>6.8184736359732045E-2</v>
      </c>
      <c r="E6" s="481">
        <f t="shared" si="0"/>
        <v>-2.1390607301559643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6.8184736359732045E-2</v>
      </c>
      <c r="C14" s="480">
        <f>'Tabelle 3.3'!J11</f>
        <v>-2.1390607301559643</v>
      </c>
      <c r="D14" s="481">
        <f>IF(OR(AND(B14&gt;=-50,B14&lt;=50),ISNUMBER(B14)=FALSE),B14,"")</f>
        <v>6.8184736359732045E-2</v>
      </c>
      <c r="E14" s="481">
        <f>IF(OR(AND(C14&gt;=-50,C14&lt;=50),ISNUMBER(C14)=FALSE),C14,"")</f>
        <v>-2.1390607301559643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4.0131040131040132</v>
      </c>
      <c r="C15" s="480">
        <f>'Tabelle 3.3'!J12</f>
        <v>1.3996889580093312</v>
      </c>
      <c r="D15" s="481">
        <f t="shared" ref="D15:E45" si="3">IF(OR(AND(B15&gt;=-50,B15&lt;=50),ISNUMBER(B15)=FALSE),B15,"")</f>
        <v>4.0131040131040132</v>
      </c>
      <c r="E15" s="481">
        <f t="shared" si="3"/>
        <v>1.3996889580093312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1.4734500973033082</v>
      </c>
      <c r="C16" s="480">
        <f>'Tabelle 3.3'!J13</f>
        <v>-0.79207920792079212</v>
      </c>
      <c r="D16" s="481">
        <f t="shared" si="3"/>
        <v>1.4734500973033082</v>
      </c>
      <c r="E16" s="481">
        <f t="shared" si="3"/>
        <v>-0.79207920792079212</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-0.23749897122970384</v>
      </c>
      <c r="C17" s="480">
        <f>'Tabelle 3.3'!J14</f>
        <v>-3.9742513294150572</v>
      </c>
      <c r="D17" s="481">
        <f t="shared" si="3"/>
        <v>-0.23749897122970384</v>
      </c>
      <c r="E17" s="481">
        <f t="shared" si="3"/>
        <v>-3.9742513294150572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1.5188076650106459</v>
      </c>
      <c r="C18" s="480">
        <f>'Tabelle 3.3'!J15</f>
        <v>-2.9512697323266988</v>
      </c>
      <c r="D18" s="481">
        <f t="shared" si="3"/>
        <v>1.5188076650106459</v>
      </c>
      <c r="E18" s="481">
        <f t="shared" si="3"/>
        <v>-2.9512697323266988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-0.75127220151104934</v>
      </c>
      <c r="C19" s="480">
        <f>'Tabelle 3.3'!J16</f>
        <v>-5.6720098643649814</v>
      </c>
      <c r="D19" s="481">
        <f t="shared" si="3"/>
        <v>-0.75127220151104934</v>
      </c>
      <c r="E19" s="481">
        <f t="shared" si="3"/>
        <v>-5.6720098643649814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2.9620694276906581</v>
      </c>
      <c r="C20" s="480">
        <f>'Tabelle 3.3'!J17</f>
        <v>-1.417004048582996</v>
      </c>
      <c r="D20" s="481">
        <f t="shared" si="3"/>
        <v>2.9620694276906581</v>
      </c>
      <c r="E20" s="481">
        <f t="shared" si="3"/>
        <v>-1.417004048582996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2.4853491491915554</v>
      </c>
      <c r="C21" s="480">
        <f>'Tabelle 3.3'!J18</f>
        <v>10.209523809523809</v>
      </c>
      <c r="D21" s="481">
        <f t="shared" si="3"/>
        <v>2.4853491491915554</v>
      </c>
      <c r="E21" s="481">
        <f t="shared" si="3"/>
        <v>10.209523809523809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1.0149906308557153</v>
      </c>
      <c r="C22" s="480">
        <f>'Tabelle 3.3'!J19</f>
        <v>-4.9716957912872264</v>
      </c>
      <c r="D22" s="481">
        <f t="shared" si="3"/>
        <v>1.0149906308557153</v>
      </c>
      <c r="E22" s="481">
        <f t="shared" si="3"/>
        <v>-4.9716957912872264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1.9555290847726821</v>
      </c>
      <c r="C23" s="480">
        <f>'Tabelle 3.3'!J20</f>
        <v>-2.6346377373111198</v>
      </c>
      <c r="D23" s="481">
        <f t="shared" si="3"/>
        <v>1.9555290847726821</v>
      </c>
      <c r="E23" s="481">
        <f t="shared" si="3"/>
        <v>-2.6346377373111198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-2.0920502092050208</v>
      </c>
      <c r="C24" s="480">
        <f>'Tabelle 3.3'!J21</f>
        <v>-7.1180268167521934</v>
      </c>
      <c r="D24" s="481">
        <f t="shared" si="3"/>
        <v>-2.0920502092050208</v>
      </c>
      <c r="E24" s="481">
        <f t="shared" si="3"/>
        <v>-7.1180268167521934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-0.577634011090573</v>
      </c>
      <c r="C25" s="480">
        <f>'Tabelle 3.3'!J22</f>
        <v>-7.2498029944838454</v>
      </c>
      <c r="D25" s="481">
        <f t="shared" si="3"/>
        <v>-0.577634011090573</v>
      </c>
      <c r="E25" s="481">
        <f t="shared" si="3"/>
        <v>-7.2498029944838454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-1.1369509043927648</v>
      </c>
      <c r="C26" s="480">
        <f>'Tabelle 3.3'!J23</f>
        <v>-4.4802867383512543</v>
      </c>
      <c r="D26" s="481">
        <f t="shared" si="3"/>
        <v>-1.1369509043927648</v>
      </c>
      <c r="E26" s="481">
        <f t="shared" si="3"/>
        <v>-4.4802867383512543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-0.53482086376444882</v>
      </c>
      <c r="C27" s="480">
        <f>'Tabelle 3.3'!J24</f>
        <v>-1.560323209807746</v>
      </c>
      <c r="D27" s="481">
        <f t="shared" si="3"/>
        <v>-0.53482086376444882</v>
      </c>
      <c r="E27" s="481">
        <f t="shared" si="3"/>
        <v>-1.560323209807746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1.6099818877037633</v>
      </c>
      <c r="C28" s="480">
        <f>'Tabelle 3.3'!J25</f>
        <v>1.1097099621689785</v>
      </c>
      <c r="D28" s="481">
        <f t="shared" si="3"/>
        <v>1.6099818877037633</v>
      </c>
      <c r="E28" s="481">
        <f t="shared" si="3"/>
        <v>1.1097099621689785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-21.949052132701421</v>
      </c>
      <c r="C29" s="480">
        <f>'Tabelle 3.3'!J26</f>
        <v>23.333333333333332</v>
      </c>
      <c r="D29" s="481">
        <f t="shared" si="3"/>
        <v>-21.949052132701421</v>
      </c>
      <c r="E29" s="481">
        <f t="shared" si="3"/>
        <v>23.333333333333332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5.0362694300518136</v>
      </c>
      <c r="C30" s="480">
        <f>'Tabelle 3.3'!J27</f>
        <v>1.5580736543909348</v>
      </c>
      <c r="D30" s="481">
        <f t="shared" si="3"/>
        <v>5.0362694300518136</v>
      </c>
      <c r="E30" s="481">
        <f t="shared" si="3"/>
        <v>1.5580736543909348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2.0063191153238549</v>
      </c>
      <c r="C31" s="480">
        <f>'Tabelle 3.3'!J28</f>
        <v>3.0859049207673062</v>
      </c>
      <c r="D31" s="481">
        <f t="shared" si="3"/>
        <v>2.0063191153238549</v>
      </c>
      <c r="E31" s="481">
        <f t="shared" si="3"/>
        <v>3.0859049207673062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1.4897579143389199</v>
      </c>
      <c r="C32" s="480">
        <f>'Tabelle 3.3'!J29</f>
        <v>-0.58072009291521487</v>
      </c>
      <c r="D32" s="481">
        <f t="shared" si="3"/>
        <v>1.4897579143389199</v>
      </c>
      <c r="E32" s="481">
        <f t="shared" si="3"/>
        <v>-0.58072009291521487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1.8106807242722898</v>
      </c>
      <c r="C33" s="480">
        <f>'Tabelle 3.3'!J30</f>
        <v>2.9142381348875936</v>
      </c>
      <c r="D33" s="481">
        <f t="shared" si="3"/>
        <v>1.8106807242722898</v>
      </c>
      <c r="E33" s="481">
        <f t="shared" si="3"/>
        <v>2.9142381348875936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2.5192012288786483</v>
      </c>
      <c r="C34" s="480">
        <f>'Tabelle 3.3'!J31</f>
        <v>-4.0257929592192401</v>
      </c>
      <c r="D34" s="481">
        <f t="shared" si="3"/>
        <v>2.5192012288786483</v>
      </c>
      <c r="E34" s="481">
        <f t="shared" si="3"/>
        <v>-4.0257929592192401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4.0131040131040132</v>
      </c>
      <c r="C37" s="480">
        <f>'Tabelle 3.3'!J34</f>
        <v>1.3996889580093312</v>
      </c>
      <c r="D37" s="481">
        <f t="shared" si="3"/>
        <v>4.0131040131040132</v>
      </c>
      <c r="E37" s="481">
        <f t="shared" si="3"/>
        <v>1.3996889580093312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0.1974458482876679</v>
      </c>
      <c r="C38" s="480">
        <f>'Tabelle 3.3'!J35</f>
        <v>1.8200805609428614</v>
      </c>
      <c r="D38" s="481">
        <f t="shared" si="3"/>
        <v>0.1974458482876679</v>
      </c>
      <c r="E38" s="481">
        <f t="shared" si="3"/>
        <v>1.8200805609428614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-8.0444579430813554E-2</v>
      </c>
      <c r="C39" s="480">
        <f>'Tabelle 3.3'!J36</f>
        <v>-2.8862610860432549</v>
      </c>
      <c r="D39" s="481">
        <f t="shared" si="3"/>
        <v>-8.0444579430813554E-2</v>
      </c>
      <c r="E39" s="481">
        <f t="shared" si="3"/>
        <v>-2.8862610860432549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-8.0444579430813554E-2</v>
      </c>
      <c r="C45" s="480">
        <f>'Tabelle 3.3'!J36</f>
        <v>-2.8862610860432549</v>
      </c>
      <c r="D45" s="481">
        <f t="shared" si="3"/>
        <v>-8.0444579430813554E-2</v>
      </c>
      <c r="E45" s="481">
        <f t="shared" si="3"/>
        <v>-2.8862610860432549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194942</v>
      </c>
      <c r="C51" s="487">
        <v>27798</v>
      </c>
      <c r="D51" s="487">
        <v>16325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197012</v>
      </c>
      <c r="C52" s="487">
        <v>28069</v>
      </c>
      <c r="D52" s="487">
        <v>16717</v>
      </c>
      <c r="E52" s="488">
        <f t="shared" ref="E52:G70" si="11">IF($A$51=37802,IF(COUNTBLANK(B$51:B$70)&gt;0,#N/A,B52/B$51*100),IF(COUNTBLANK(B$51:B$75)&gt;0,#N/A,B52/B$51*100))</f>
        <v>101.06185429512368</v>
      </c>
      <c r="F52" s="488">
        <f t="shared" si="11"/>
        <v>100.97489027987625</v>
      </c>
      <c r="G52" s="488">
        <f t="shared" si="11"/>
        <v>102.40122511485453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200860</v>
      </c>
      <c r="C53" s="487">
        <v>27828</v>
      </c>
      <c r="D53" s="487">
        <v>17112</v>
      </c>
      <c r="E53" s="488">
        <f t="shared" si="11"/>
        <v>103.03577474325695</v>
      </c>
      <c r="F53" s="488">
        <f t="shared" si="11"/>
        <v>100.10792143319662</v>
      </c>
      <c r="G53" s="488">
        <f t="shared" si="11"/>
        <v>104.82082695252679</v>
      </c>
      <c r="H53" s="489">
        <f>IF(ISERROR(L53)=TRUE,IF(MONTH(A53)=MONTH(MAX(A$51:A$75)),A53,""),"")</f>
        <v>41883</v>
      </c>
      <c r="I53" s="488">
        <f t="shared" si="12"/>
        <v>103.03577474325695</v>
      </c>
      <c r="J53" s="488">
        <f t="shared" si="10"/>
        <v>100.10792143319662</v>
      </c>
      <c r="K53" s="488">
        <f t="shared" si="10"/>
        <v>104.82082695252679</v>
      </c>
      <c r="L53" s="488" t="e">
        <f t="shared" si="13"/>
        <v>#N/A</v>
      </c>
    </row>
    <row r="54" spans="1:14" ht="15" customHeight="1" x14ac:dyDescent="0.2">
      <c r="A54" s="490" t="s">
        <v>463</v>
      </c>
      <c r="B54" s="487">
        <v>199246</v>
      </c>
      <c r="C54" s="487">
        <v>28194</v>
      </c>
      <c r="D54" s="487">
        <v>17063</v>
      </c>
      <c r="E54" s="488">
        <f t="shared" si="11"/>
        <v>102.20783617691416</v>
      </c>
      <c r="F54" s="488">
        <f t="shared" si="11"/>
        <v>101.42456291819555</v>
      </c>
      <c r="G54" s="488">
        <f t="shared" si="11"/>
        <v>104.52067381316998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202066</v>
      </c>
      <c r="C55" s="487">
        <v>26833</v>
      </c>
      <c r="D55" s="487">
        <v>16869</v>
      </c>
      <c r="E55" s="488">
        <f t="shared" si="11"/>
        <v>103.65442028911163</v>
      </c>
      <c r="F55" s="488">
        <f t="shared" si="11"/>
        <v>96.52852723217498</v>
      </c>
      <c r="G55" s="488">
        <f t="shared" si="11"/>
        <v>103.3323124042879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204603</v>
      </c>
      <c r="C56" s="487">
        <v>27150</v>
      </c>
      <c r="D56" s="487">
        <v>17169</v>
      </c>
      <c r="E56" s="488">
        <f t="shared" si="11"/>
        <v>104.95583301699993</v>
      </c>
      <c r="F56" s="488">
        <f t="shared" si="11"/>
        <v>97.668897042952736</v>
      </c>
      <c r="G56" s="488">
        <f t="shared" si="11"/>
        <v>105.16998468606431</v>
      </c>
      <c r="H56" s="489" t="str">
        <f t="shared" si="14"/>
        <v/>
      </c>
      <c r="I56" s="488" t="str">
        <f t="shared" si="12"/>
        <v/>
      </c>
      <c r="J56" s="488" t="str">
        <f t="shared" si="10"/>
        <v/>
      </c>
      <c r="K56" s="488" t="str">
        <f t="shared" si="10"/>
        <v/>
      </c>
      <c r="L56" s="488" t="e">
        <f t="shared" si="13"/>
        <v>#N/A</v>
      </c>
    </row>
    <row r="57" spans="1:14" ht="15" customHeight="1" x14ac:dyDescent="0.2">
      <c r="A57" s="490">
        <v>42248</v>
      </c>
      <c r="B57" s="487">
        <v>209713</v>
      </c>
      <c r="C57" s="487">
        <v>26874</v>
      </c>
      <c r="D57" s="487">
        <v>17513</v>
      </c>
      <c r="E57" s="488">
        <f t="shared" si="11"/>
        <v>107.57712550399606</v>
      </c>
      <c r="F57" s="488">
        <f t="shared" si="11"/>
        <v>96.676019857543707</v>
      </c>
      <c r="G57" s="488">
        <f t="shared" si="11"/>
        <v>107.2771822358346</v>
      </c>
      <c r="H57" s="489">
        <f t="shared" si="14"/>
        <v>42248</v>
      </c>
      <c r="I57" s="488">
        <f t="shared" si="12"/>
        <v>107.57712550399606</v>
      </c>
      <c r="J57" s="488">
        <f t="shared" si="10"/>
        <v>96.676019857543707</v>
      </c>
      <c r="K57" s="488">
        <f t="shared" si="10"/>
        <v>107.2771822358346</v>
      </c>
      <c r="L57" s="488" t="e">
        <f t="shared" si="13"/>
        <v>#N/A</v>
      </c>
    </row>
    <row r="58" spans="1:14" ht="15" customHeight="1" x14ac:dyDescent="0.2">
      <c r="A58" s="490" t="s">
        <v>466</v>
      </c>
      <c r="B58" s="487">
        <v>208577</v>
      </c>
      <c r="C58" s="487">
        <v>27379</v>
      </c>
      <c r="D58" s="487">
        <v>17491</v>
      </c>
      <c r="E58" s="488">
        <f t="shared" si="11"/>
        <v>106.99438807440163</v>
      </c>
      <c r="F58" s="488">
        <f t="shared" si="11"/>
        <v>98.492697316353699</v>
      </c>
      <c r="G58" s="488">
        <f t="shared" si="11"/>
        <v>107.14241960183767</v>
      </c>
      <c r="H58" s="489" t="str">
        <f t="shared" si="14"/>
        <v/>
      </c>
      <c r="I58" s="488" t="str">
        <f t="shared" si="12"/>
        <v/>
      </c>
      <c r="J58" s="488" t="str">
        <f t="shared" si="10"/>
        <v/>
      </c>
      <c r="K58" s="488" t="str">
        <f t="shared" si="10"/>
        <v/>
      </c>
      <c r="L58" s="488" t="e">
        <f t="shared" si="13"/>
        <v>#N/A</v>
      </c>
    </row>
    <row r="59" spans="1:14" ht="15" customHeight="1" x14ac:dyDescent="0.2">
      <c r="A59" s="490" t="s">
        <v>467</v>
      </c>
      <c r="B59" s="487">
        <v>210165</v>
      </c>
      <c r="C59" s="487">
        <v>27046</v>
      </c>
      <c r="D59" s="487">
        <v>17561</v>
      </c>
      <c r="E59" s="488">
        <f t="shared" si="11"/>
        <v>107.8089893404192</v>
      </c>
      <c r="F59" s="488">
        <f t="shared" si="11"/>
        <v>97.294769407871073</v>
      </c>
      <c r="G59" s="488">
        <f t="shared" si="11"/>
        <v>107.57120980091884</v>
      </c>
      <c r="H59" s="489" t="str">
        <f t="shared" si="14"/>
        <v/>
      </c>
      <c r="I59" s="488" t="str">
        <f t="shared" si="12"/>
        <v/>
      </c>
      <c r="J59" s="488" t="str">
        <f t="shared" si="10"/>
        <v/>
      </c>
      <c r="K59" s="488" t="str">
        <f t="shared" si="10"/>
        <v/>
      </c>
      <c r="L59" s="488" t="e">
        <f t="shared" si="13"/>
        <v>#N/A</v>
      </c>
    </row>
    <row r="60" spans="1:14" ht="15" customHeight="1" x14ac:dyDescent="0.2">
      <c r="A60" s="490" t="s">
        <v>468</v>
      </c>
      <c r="B60" s="487">
        <v>212742</v>
      </c>
      <c r="C60" s="487">
        <v>27220</v>
      </c>
      <c r="D60" s="487">
        <v>17940</v>
      </c>
      <c r="E60" s="488">
        <f t="shared" si="11"/>
        <v>109.13092099188478</v>
      </c>
      <c r="F60" s="488">
        <f t="shared" si="11"/>
        <v>97.920713720411541</v>
      </c>
      <c r="G60" s="488">
        <f t="shared" si="11"/>
        <v>109.89280245022969</v>
      </c>
      <c r="H60" s="489" t="str">
        <f t="shared" si="14"/>
        <v/>
      </c>
      <c r="I60" s="488" t="str">
        <f t="shared" si="12"/>
        <v/>
      </c>
      <c r="J60" s="488" t="str">
        <f t="shared" si="10"/>
        <v/>
      </c>
      <c r="K60" s="488" t="str">
        <f t="shared" si="10"/>
        <v/>
      </c>
      <c r="L60" s="488" t="e">
        <f t="shared" si="13"/>
        <v>#N/A</v>
      </c>
    </row>
    <row r="61" spans="1:14" ht="15" customHeight="1" x14ac:dyDescent="0.2">
      <c r="A61" s="490">
        <v>42614</v>
      </c>
      <c r="B61" s="487">
        <v>216891</v>
      </c>
      <c r="C61" s="487">
        <v>26860</v>
      </c>
      <c r="D61" s="487">
        <v>18465</v>
      </c>
      <c r="E61" s="488">
        <f t="shared" si="11"/>
        <v>111.25924633993701</v>
      </c>
      <c r="F61" s="488">
        <f t="shared" si="11"/>
        <v>96.625656522051955</v>
      </c>
      <c r="G61" s="488">
        <f t="shared" si="11"/>
        <v>113.10872894333843</v>
      </c>
      <c r="H61" s="489">
        <f t="shared" si="14"/>
        <v>42614</v>
      </c>
      <c r="I61" s="488">
        <f t="shared" si="12"/>
        <v>111.25924633993701</v>
      </c>
      <c r="J61" s="488">
        <f t="shared" si="10"/>
        <v>96.625656522051955</v>
      </c>
      <c r="K61" s="488">
        <f t="shared" si="10"/>
        <v>113.10872894333843</v>
      </c>
      <c r="L61" s="488" t="e">
        <f t="shared" si="13"/>
        <v>#N/A</v>
      </c>
    </row>
    <row r="62" spans="1:14" ht="15" customHeight="1" x14ac:dyDescent="0.2">
      <c r="A62" s="490" t="s">
        <v>469</v>
      </c>
      <c r="B62" s="487">
        <v>215157</v>
      </c>
      <c r="C62" s="487">
        <v>27094</v>
      </c>
      <c r="D62" s="487">
        <v>18419</v>
      </c>
      <c r="E62" s="488">
        <f t="shared" si="11"/>
        <v>110.36975100286239</v>
      </c>
      <c r="F62" s="488">
        <f t="shared" si="11"/>
        <v>97.467443700985683</v>
      </c>
      <c r="G62" s="488">
        <f t="shared" si="11"/>
        <v>112.8269525267994</v>
      </c>
      <c r="H62" s="489" t="str">
        <f t="shared" si="14"/>
        <v/>
      </c>
      <c r="I62" s="488" t="str">
        <f t="shared" si="12"/>
        <v/>
      </c>
      <c r="J62" s="488" t="str">
        <f t="shared" si="10"/>
        <v/>
      </c>
      <c r="K62" s="488" t="str">
        <f t="shared" si="10"/>
        <v/>
      </c>
      <c r="L62" s="488" t="e">
        <f t="shared" si="13"/>
        <v>#N/A</v>
      </c>
    </row>
    <row r="63" spans="1:14" ht="15" customHeight="1" x14ac:dyDescent="0.2">
      <c r="A63" s="490" t="s">
        <v>470</v>
      </c>
      <c r="B63" s="487">
        <v>216649</v>
      </c>
      <c r="C63" s="487">
        <v>26508</v>
      </c>
      <c r="D63" s="487">
        <v>18384</v>
      </c>
      <c r="E63" s="488">
        <f t="shared" si="11"/>
        <v>111.13510685229453</v>
      </c>
      <c r="F63" s="488">
        <f t="shared" si="11"/>
        <v>95.359378372544796</v>
      </c>
      <c r="G63" s="488">
        <f t="shared" si="11"/>
        <v>112.61255742725879</v>
      </c>
      <c r="H63" s="489" t="str">
        <f t="shared" si="14"/>
        <v/>
      </c>
      <c r="I63" s="488" t="str">
        <f t="shared" si="12"/>
        <v/>
      </c>
      <c r="J63" s="488" t="str">
        <f t="shared" si="10"/>
        <v/>
      </c>
      <c r="K63" s="488" t="str">
        <f t="shared" si="10"/>
        <v/>
      </c>
      <c r="L63" s="488" t="e">
        <f t="shared" si="13"/>
        <v>#N/A</v>
      </c>
    </row>
    <row r="64" spans="1:14" ht="15" customHeight="1" x14ac:dyDescent="0.2">
      <c r="A64" s="490" t="s">
        <v>471</v>
      </c>
      <c r="B64" s="487">
        <v>217733</v>
      </c>
      <c r="C64" s="487">
        <v>26829</v>
      </c>
      <c r="D64" s="487">
        <v>18848</v>
      </c>
      <c r="E64" s="488">
        <f t="shared" si="11"/>
        <v>111.69116968123851</v>
      </c>
      <c r="F64" s="488">
        <f t="shared" si="11"/>
        <v>96.514137707748759</v>
      </c>
      <c r="G64" s="488">
        <f t="shared" si="11"/>
        <v>115.45482388973967</v>
      </c>
      <c r="H64" s="489" t="str">
        <f t="shared" si="14"/>
        <v/>
      </c>
      <c r="I64" s="488" t="str">
        <f t="shared" si="12"/>
        <v/>
      </c>
      <c r="J64" s="488" t="str">
        <f t="shared" si="10"/>
        <v/>
      </c>
      <c r="K64" s="488" t="str">
        <f t="shared" si="10"/>
        <v/>
      </c>
      <c r="L64" s="488" t="e">
        <f t="shared" si="13"/>
        <v>#N/A</v>
      </c>
    </row>
    <row r="65" spans="1:12" ht="15" customHeight="1" x14ac:dyDescent="0.2">
      <c r="A65" s="490">
        <v>42979</v>
      </c>
      <c r="B65" s="487">
        <v>221344</v>
      </c>
      <c r="C65" s="487">
        <v>26372</v>
      </c>
      <c r="D65" s="487">
        <v>19260</v>
      </c>
      <c r="E65" s="488">
        <f t="shared" si="11"/>
        <v>113.54351550717649</v>
      </c>
      <c r="F65" s="488">
        <f t="shared" si="11"/>
        <v>94.870134542053393</v>
      </c>
      <c r="G65" s="488">
        <f t="shared" si="11"/>
        <v>117.97856049004594</v>
      </c>
      <c r="H65" s="489">
        <f t="shared" si="14"/>
        <v>42979</v>
      </c>
      <c r="I65" s="488">
        <f t="shared" si="12"/>
        <v>113.54351550717649</v>
      </c>
      <c r="J65" s="488">
        <f t="shared" si="10"/>
        <v>94.870134542053393</v>
      </c>
      <c r="K65" s="488">
        <f t="shared" si="10"/>
        <v>117.97856049004594</v>
      </c>
      <c r="L65" s="488" t="e">
        <f t="shared" si="13"/>
        <v>#N/A</v>
      </c>
    </row>
    <row r="66" spans="1:12" ht="15" customHeight="1" x14ac:dyDescent="0.2">
      <c r="A66" s="490" t="s">
        <v>472</v>
      </c>
      <c r="B66" s="487">
        <v>220119</v>
      </c>
      <c r="C66" s="487">
        <v>26583</v>
      </c>
      <c r="D66" s="487">
        <v>19236</v>
      </c>
      <c r="E66" s="488">
        <f t="shared" si="11"/>
        <v>112.91512347262262</v>
      </c>
      <c r="F66" s="488">
        <f t="shared" si="11"/>
        <v>95.629181955536367</v>
      </c>
      <c r="G66" s="488">
        <f t="shared" si="11"/>
        <v>117.83154670750382</v>
      </c>
      <c r="H66" s="489" t="str">
        <f t="shared" si="14"/>
        <v/>
      </c>
      <c r="I66" s="488" t="str">
        <f t="shared" si="12"/>
        <v/>
      </c>
      <c r="J66" s="488" t="str">
        <f t="shared" si="10"/>
        <v/>
      </c>
      <c r="K66" s="488" t="str">
        <f t="shared" si="10"/>
        <v/>
      </c>
      <c r="L66" s="488" t="e">
        <f t="shared" si="13"/>
        <v>#N/A</v>
      </c>
    </row>
    <row r="67" spans="1:12" ht="15" customHeight="1" x14ac:dyDescent="0.2">
      <c r="A67" s="490" t="s">
        <v>473</v>
      </c>
      <c r="B67" s="487">
        <v>221804</v>
      </c>
      <c r="C67" s="487">
        <v>25957</v>
      </c>
      <c r="D67" s="487">
        <v>19157</v>
      </c>
      <c r="E67" s="488">
        <f t="shared" si="11"/>
        <v>113.77948312831509</v>
      </c>
      <c r="F67" s="488">
        <f t="shared" si="11"/>
        <v>93.377221382833298</v>
      </c>
      <c r="G67" s="488">
        <f t="shared" si="11"/>
        <v>117.34762633996938</v>
      </c>
      <c r="H67" s="489" t="str">
        <f t="shared" si="14"/>
        <v/>
      </c>
      <c r="I67" s="488" t="str">
        <f t="shared" si="12"/>
        <v/>
      </c>
      <c r="J67" s="488" t="str">
        <f t="shared" si="12"/>
        <v/>
      </c>
      <c r="K67" s="488" t="str">
        <f t="shared" si="12"/>
        <v/>
      </c>
      <c r="L67" s="488" t="e">
        <f t="shared" si="13"/>
        <v>#N/A</v>
      </c>
    </row>
    <row r="68" spans="1:12" ht="15" customHeight="1" x14ac:dyDescent="0.2">
      <c r="A68" s="490" t="s">
        <v>474</v>
      </c>
      <c r="B68" s="487">
        <v>222662</v>
      </c>
      <c r="C68" s="487">
        <v>26285</v>
      </c>
      <c r="D68" s="487">
        <v>19486</v>
      </c>
      <c r="E68" s="488">
        <f t="shared" si="11"/>
        <v>114.2196140390475</v>
      </c>
      <c r="F68" s="488">
        <f t="shared" si="11"/>
        <v>94.557162385783144</v>
      </c>
      <c r="G68" s="488">
        <f t="shared" si="11"/>
        <v>119.36294027565084</v>
      </c>
      <c r="H68" s="489" t="str">
        <f t="shared" si="14"/>
        <v/>
      </c>
      <c r="I68" s="488" t="str">
        <f t="shared" si="12"/>
        <v/>
      </c>
      <c r="J68" s="488" t="str">
        <f t="shared" si="12"/>
        <v/>
      </c>
      <c r="K68" s="488" t="str">
        <f t="shared" si="12"/>
        <v/>
      </c>
      <c r="L68" s="488" t="e">
        <f t="shared" si="13"/>
        <v>#N/A</v>
      </c>
    </row>
    <row r="69" spans="1:12" ht="15" customHeight="1" x14ac:dyDescent="0.2">
      <c r="A69" s="490">
        <v>43344</v>
      </c>
      <c r="B69" s="487">
        <v>226455</v>
      </c>
      <c r="C69" s="487">
        <v>25782</v>
      </c>
      <c r="D69" s="487">
        <v>19856</v>
      </c>
      <c r="E69" s="488">
        <f t="shared" si="11"/>
        <v>116.16532096726206</v>
      </c>
      <c r="F69" s="488">
        <f t="shared" si="11"/>
        <v>92.74767968918627</v>
      </c>
      <c r="G69" s="488">
        <f t="shared" si="11"/>
        <v>121.62940275650843</v>
      </c>
      <c r="H69" s="489">
        <f t="shared" si="14"/>
        <v>43344</v>
      </c>
      <c r="I69" s="488">
        <f t="shared" si="12"/>
        <v>116.16532096726206</v>
      </c>
      <c r="J69" s="488">
        <f t="shared" si="12"/>
        <v>92.74767968918627</v>
      </c>
      <c r="K69" s="488">
        <f t="shared" si="12"/>
        <v>121.62940275650843</v>
      </c>
      <c r="L69" s="488" t="e">
        <f t="shared" si="13"/>
        <v>#N/A</v>
      </c>
    </row>
    <row r="70" spans="1:12" ht="15" customHeight="1" x14ac:dyDescent="0.2">
      <c r="A70" s="490" t="s">
        <v>475</v>
      </c>
      <c r="B70" s="487">
        <v>224964</v>
      </c>
      <c r="C70" s="487">
        <v>26229</v>
      </c>
      <c r="D70" s="487">
        <v>19947</v>
      </c>
      <c r="E70" s="488">
        <f t="shared" si="11"/>
        <v>115.40047809091935</v>
      </c>
      <c r="F70" s="488">
        <f t="shared" si="11"/>
        <v>94.355709043816105</v>
      </c>
      <c r="G70" s="488">
        <f t="shared" si="11"/>
        <v>122.18683001531394</v>
      </c>
      <c r="H70" s="489" t="str">
        <f t="shared" si="14"/>
        <v/>
      </c>
      <c r="I70" s="488" t="str">
        <f t="shared" si="12"/>
        <v/>
      </c>
      <c r="J70" s="488" t="str">
        <f t="shared" si="12"/>
        <v/>
      </c>
      <c r="K70" s="488" t="str">
        <f t="shared" si="12"/>
        <v/>
      </c>
      <c r="L70" s="488" t="e">
        <f t="shared" si="13"/>
        <v>#N/A</v>
      </c>
    </row>
    <row r="71" spans="1:12" ht="15" customHeight="1" x14ac:dyDescent="0.2">
      <c r="A71" s="490" t="s">
        <v>476</v>
      </c>
      <c r="B71" s="487">
        <v>225857</v>
      </c>
      <c r="C71" s="487">
        <v>25803</v>
      </c>
      <c r="D71" s="487">
        <v>20105</v>
      </c>
      <c r="E71" s="491">
        <f t="shared" ref="E71:G75" si="15">IF($A$51=37802,IF(COUNTBLANK(B$51:B$70)&gt;0,#N/A,IF(ISBLANK(B71)=FALSE,B71/B$51*100,#N/A)),IF(COUNTBLANK(B$51:B$75)&gt;0,#N/A,B71/B$51*100))</f>
        <v>115.85856305978189</v>
      </c>
      <c r="F71" s="491">
        <f t="shared" si="15"/>
        <v>92.823224692423906</v>
      </c>
      <c r="G71" s="491">
        <f t="shared" si="15"/>
        <v>123.15467075038285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226021</v>
      </c>
      <c r="C72" s="487">
        <v>26140</v>
      </c>
      <c r="D72" s="487">
        <v>20430</v>
      </c>
      <c r="E72" s="491">
        <f t="shared" si="15"/>
        <v>115.94269064644868</v>
      </c>
      <c r="F72" s="491">
        <f t="shared" si="15"/>
        <v>94.035542125332768</v>
      </c>
      <c r="G72" s="491">
        <f t="shared" si="15"/>
        <v>125.14548238897396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229091</v>
      </c>
      <c r="C73" s="487">
        <v>25295</v>
      </c>
      <c r="D73" s="487">
        <v>20673</v>
      </c>
      <c r="E73" s="491">
        <f t="shared" si="15"/>
        <v>117.5175180310041</v>
      </c>
      <c r="F73" s="491">
        <f t="shared" si="15"/>
        <v>90.995755090294267</v>
      </c>
      <c r="G73" s="491">
        <f t="shared" si="15"/>
        <v>126.63399693721287</v>
      </c>
      <c r="H73" s="492">
        <f>IF(A$51=37802,IF(ISERROR(L73)=TRUE,IF(ISBLANK(A73)=FALSE,IF(MONTH(A73)=MONTH(MAX(A$51:A$75)),A73,""),""),""),IF(ISERROR(L73)=TRUE,IF(MONTH(A73)=MONTH(MAX(A$51:A$75)),A73,""),""))</f>
        <v>43709</v>
      </c>
      <c r="I73" s="488">
        <f t="shared" si="12"/>
        <v>117.5175180310041</v>
      </c>
      <c r="J73" s="488">
        <f t="shared" si="12"/>
        <v>90.995755090294267</v>
      </c>
      <c r="K73" s="488">
        <f t="shared" si="12"/>
        <v>126.63399693721287</v>
      </c>
      <c r="L73" s="488" t="e">
        <f t="shared" si="13"/>
        <v>#N/A</v>
      </c>
    </row>
    <row r="74" spans="1:12" ht="15" customHeight="1" x14ac:dyDescent="0.2">
      <c r="A74" s="490" t="s">
        <v>478</v>
      </c>
      <c r="B74" s="487">
        <v>226568</v>
      </c>
      <c r="C74" s="487">
        <v>25505</v>
      </c>
      <c r="D74" s="487">
        <v>20547</v>
      </c>
      <c r="E74" s="491">
        <f t="shared" si="15"/>
        <v>116.22328692636785</v>
      </c>
      <c r="F74" s="491">
        <f t="shared" si="15"/>
        <v>91.751205122670697</v>
      </c>
      <c r="G74" s="491">
        <f t="shared" si="15"/>
        <v>125.86217457886677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226011</v>
      </c>
      <c r="C75" s="493">
        <v>24708</v>
      </c>
      <c r="D75" s="493">
        <v>20218</v>
      </c>
      <c r="E75" s="491">
        <f t="shared" si="15"/>
        <v>115.93756091555436</v>
      </c>
      <c r="F75" s="491">
        <f t="shared" si="15"/>
        <v>88.884092380746822</v>
      </c>
      <c r="G75" s="491">
        <f t="shared" si="15"/>
        <v>123.84686064318531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117.5175180310041</v>
      </c>
      <c r="J77" s="488">
        <f>IF(J75&lt;&gt;"",J75,IF(J74&lt;&gt;"",J74,IF(J73&lt;&gt;"",J73,IF(J72&lt;&gt;"",J72,IF(J71&lt;&gt;"",J71,IF(J70&lt;&gt;"",J70,""))))))</f>
        <v>90.995755090294267</v>
      </c>
      <c r="K77" s="488">
        <f>IF(K75&lt;&gt;"",K75,IF(K74&lt;&gt;"",K74,IF(K73&lt;&gt;"",K73,IF(K72&lt;&gt;"",K72,IF(K71&lt;&gt;"",K71,IF(K70&lt;&gt;"",K70,""))))))</f>
        <v>126.63399693721287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+17,5%</v>
      </c>
      <c r="J79" s="488" t="str">
        <f>"GeB - ausschließlich: "&amp;IF(J77&gt;100,"+","")&amp;TEXT(J77-100,"0,0")&amp;"%"</f>
        <v>GeB - ausschließlich: -9,0%</v>
      </c>
      <c r="K79" s="488" t="str">
        <f>"GeB - im Nebenjob: "&amp;IF(K77&gt;100,"+","")&amp;TEXT(K77-100,"0,0")&amp;"%"</f>
        <v>GeB - im Nebenjob: +26,6%</v>
      </c>
    </row>
    <row r="81" spans="9:9" ht="15" customHeight="1" x14ac:dyDescent="0.2">
      <c r="I81" s="488" t="str">
        <f>IF(ISERROR(HLOOKUP(1,I$78:K$79,2,FALSE)),"",HLOOKUP(1,I$78:K$79,2,FALSE))</f>
        <v>GeB - im Nebenjob: +26,6%</v>
      </c>
    </row>
    <row r="82" spans="9:9" ht="15" customHeight="1" x14ac:dyDescent="0.2">
      <c r="I82" s="488" t="str">
        <f>IF(ISERROR(HLOOKUP(2,I$78:K$79,2,FALSE)),"",HLOOKUP(2,I$78:K$79,2,FALSE))</f>
        <v>SvB: +17,5%</v>
      </c>
    </row>
    <row r="83" spans="9:9" ht="15" customHeight="1" x14ac:dyDescent="0.2">
      <c r="I83" s="488" t="str">
        <f>IF(ISERROR(HLOOKUP(3,I$78:K$79,2,FALSE)),"",HLOOKUP(3,I$78:K$79,2,FALSE))</f>
        <v>GeB - ausschließlich: -9,0%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226011</v>
      </c>
      <c r="E12" s="114">
        <v>226568</v>
      </c>
      <c r="F12" s="114">
        <v>229091</v>
      </c>
      <c r="G12" s="114">
        <v>226021</v>
      </c>
      <c r="H12" s="114">
        <v>225857</v>
      </c>
      <c r="I12" s="115">
        <v>154</v>
      </c>
      <c r="J12" s="116">
        <v>6.8184736359732045E-2</v>
      </c>
      <c r="N12" s="117"/>
    </row>
    <row r="13" spans="1:15" s="110" customFormat="1" ht="13.5" customHeight="1" x14ac:dyDescent="0.2">
      <c r="A13" s="118" t="s">
        <v>105</v>
      </c>
      <c r="B13" s="119" t="s">
        <v>106</v>
      </c>
      <c r="C13" s="113">
        <v>59.751074062766854</v>
      </c>
      <c r="D13" s="114">
        <v>135044</v>
      </c>
      <c r="E13" s="114">
        <v>135202</v>
      </c>
      <c r="F13" s="114">
        <v>137418</v>
      </c>
      <c r="G13" s="114">
        <v>135859</v>
      </c>
      <c r="H13" s="114">
        <v>135550</v>
      </c>
      <c r="I13" s="115">
        <v>-506</v>
      </c>
      <c r="J13" s="116">
        <v>-0.3732939874585024</v>
      </c>
    </row>
    <row r="14" spans="1:15" s="110" customFormat="1" ht="13.5" customHeight="1" x14ac:dyDescent="0.2">
      <c r="A14" s="120"/>
      <c r="B14" s="119" t="s">
        <v>107</v>
      </c>
      <c r="C14" s="113">
        <v>40.248925937233146</v>
      </c>
      <c r="D14" s="114">
        <v>90967</v>
      </c>
      <c r="E14" s="114">
        <v>91366</v>
      </c>
      <c r="F14" s="114">
        <v>91673</v>
      </c>
      <c r="G14" s="114">
        <v>90162</v>
      </c>
      <c r="H14" s="114">
        <v>90307</v>
      </c>
      <c r="I14" s="115">
        <v>660</v>
      </c>
      <c r="J14" s="116">
        <v>0.73084035567563976</v>
      </c>
    </row>
    <row r="15" spans="1:15" s="110" customFormat="1" ht="13.5" customHeight="1" x14ac:dyDescent="0.2">
      <c r="A15" s="118" t="s">
        <v>105</v>
      </c>
      <c r="B15" s="121" t="s">
        <v>108</v>
      </c>
      <c r="C15" s="113">
        <v>11.824645703085247</v>
      </c>
      <c r="D15" s="114">
        <v>26725</v>
      </c>
      <c r="E15" s="114">
        <v>27558</v>
      </c>
      <c r="F15" s="114">
        <v>28573</v>
      </c>
      <c r="G15" s="114">
        <v>26538</v>
      </c>
      <c r="H15" s="114">
        <v>27170</v>
      </c>
      <c r="I15" s="115">
        <v>-445</v>
      </c>
      <c r="J15" s="116">
        <v>-1.6378358483621642</v>
      </c>
    </row>
    <row r="16" spans="1:15" s="110" customFormat="1" ht="13.5" customHeight="1" x14ac:dyDescent="0.2">
      <c r="A16" s="118"/>
      <c r="B16" s="121" t="s">
        <v>109</v>
      </c>
      <c r="C16" s="113">
        <v>69.672715044842946</v>
      </c>
      <c r="D16" s="114">
        <v>157468</v>
      </c>
      <c r="E16" s="114">
        <v>157502</v>
      </c>
      <c r="F16" s="114">
        <v>159020</v>
      </c>
      <c r="G16" s="114">
        <v>158694</v>
      </c>
      <c r="H16" s="114">
        <v>158603</v>
      </c>
      <c r="I16" s="115">
        <v>-1135</v>
      </c>
      <c r="J16" s="116">
        <v>-0.71562328581426582</v>
      </c>
    </row>
    <row r="17" spans="1:10" s="110" customFormat="1" ht="13.5" customHeight="1" x14ac:dyDescent="0.2">
      <c r="A17" s="118"/>
      <c r="B17" s="121" t="s">
        <v>110</v>
      </c>
      <c r="C17" s="113">
        <v>17.68232519656123</v>
      </c>
      <c r="D17" s="114">
        <v>39964</v>
      </c>
      <c r="E17" s="114">
        <v>39691</v>
      </c>
      <c r="F17" s="114">
        <v>39674</v>
      </c>
      <c r="G17" s="114">
        <v>39012</v>
      </c>
      <c r="H17" s="114">
        <v>38405</v>
      </c>
      <c r="I17" s="115">
        <v>1559</v>
      </c>
      <c r="J17" s="116">
        <v>4.0593672698867334</v>
      </c>
    </row>
    <row r="18" spans="1:10" s="110" customFormat="1" ht="13.5" customHeight="1" x14ac:dyDescent="0.2">
      <c r="A18" s="120"/>
      <c r="B18" s="121" t="s">
        <v>111</v>
      </c>
      <c r="C18" s="113">
        <v>0.82031405551057246</v>
      </c>
      <c r="D18" s="114">
        <v>1854</v>
      </c>
      <c r="E18" s="114">
        <v>1817</v>
      </c>
      <c r="F18" s="114">
        <v>1824</v>
      </c>
      <c r="G18" s="114">
        <v>1777</v>
      </c>
      <c r="H18" s="114">
        <v>1679</v>
      </c>
      <c r="I18" s="115">
        <v>175</v>
      </c>
      <c r="J18" s="116">
        <v>10.42287075640262</v>
      </c>
    </row>
    <row r="19" spans="1:10" s="110" customFormat="1" ht="13.5" customHeight="1" x14ac:dyDescent="0.2">
      <c r="A19" s="120"/>
      <c r="B19" s="121" t="s">
        <v>112</v>
      </c>
      <c r="C19" s="113">
        <v>0.23848396759449761</v>
      </c>
      <c r="D19" s="114">
        <v>539</v>
      </c>
      <c r="E19" s="114">
        <v>495</v>
      </c>
      <c r="F19" s="114">
        <v>522</v>
      </c>
      <c r="G19" s="114">
        <v>468</v>
      </c>
      <c r="H19" s="114">
        <v>432</v>
      </c>
      <c r="I19" s="115">
        <v>107</v>
      </c>
      <c r="J19" s="116">
        <v>24.768518518518519</v>
      </c>
    </row>
    <row r="20" spans="1:10" s="110" customFormat="1" ht="13.5" customHeight="1" x14ac:dyDescent="0.2">
      <c r="A20" s="118" t="s">
        <v>113</v>
      </c>
      <c r="B20" s="122" t="s">
        <v>114</v>
      </c>
      <c r="C20" s="113">
        <v>76.310002610492404</v>
      </c>
      <c r="D20" s="114">
        <v>172469</v>
      </c>
      <c r="E20" s="114">
        <v>173233</v>
      </c>
      <c r="F20" s="114">
        <v>176082</v>
      </c>
      <c r="G20" s="114">
        <v>173707</v>
      </c>
      <c r="H20" s="114">
        <v>174043</v>
      </c>
      <c r="I20" s="115">
        <v>-1574</v>
      </c>
      <c r="J20" s="116">
        <v>-0.90437420637428678</v>
      </c>
    </row>
    <row r="21" spans="1:10" s="110" customFormat="1" ht="13.5" customHeight="1" x14ac:dyDescent="0.2">
      <c r="A21" s="120"/>
      <c r="B21" s="122" t="s">
        <v>115</v>
      </c>
      <c r="C21" s="113">
        <v>23.689997389507589</v>
      </c>
      <c r="D21" s="114">
        <v>53542</v>
      </c>
      <c r="E21" s="114">
        <v>53335</v>
      </c>
      <c r="F21" s="114">
        <v>53009</v>
      </c>
      <c r="G21" s="114">
        <v>52314</v>
      </c>
      <c r="H21" s="114">
        <v>51814</v>
      </c>
      <c r="I21" s="115">
        <v>1728</v>
      </c>
      <c r="J21" s="116">
        <v>3.335005982938974</v>
      </c>
    </row>
    <row r="22" spans="1:10" s="110" customFormat="1" ht="13.5" customHeight="1" x14ac:dyDescent="0.2">
      <c r="A22" s="118" t="s">
        <v>113</v>
      </c>
      <c r="B22" s="122" t="s">
        <v>116</v>
      </c>
      <c r="C22" s="113">
        <v>84.829941905482471</v>
      </c>
      <c r="D22" s="114">
        <v>191725</v>
      </c>
      <c r="E22" s="114">
        <v>193104</v>
      </c>
      <c r="F22" s="114">
        <v>194905</v>
      </c>
      <c r="G22" s="114">
        <v>192550</v>
      </c>
      <c r="H22" s="114">
        <v>192769</v>
      </c>
      <c r="I22" s="115">
        <v>-1044</v>
      </c>
      <c r="J22" s="116">
        <v>-0.54158085584300375</v>
      </c>
    </row>
    <row r="23" spans="1:10" s="110" customFormat="1" ht="13.5" customHeight="1" x14ac:dyDescent="0.2">
      <c r="A23" s="123"/>
      <c r="B23" s="124" t="s">
        <v>117</v>
      </c>
      <c r="C23" s="125">
        <v>15.149262646508356</v>
      </c>
      <c r="D23" s="114">
        <v>34239</v>
      </c>
      <c r="E23" s="114">
        <v>33411</v>
      </c>
      <c r="F23" s="114">
        <v>34137</v>
      </c>
      <c r="G23" s="114">
        <v>33420</v>
      </c>
      <c r="H23" s="114">
        <v>33039</v>
      </c>
      <c r="I23" s="115">
        <v>1200</v>
      </c>
      <c r="J23" s="116">
        <v>3.6320711885952965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44926</v>
      </c>
      <c r="E26" s="114">
        <v>46052</v>
      </c>
      <c r="F26" s="114">
        <v>45968</v>
      </c>
      <c r="G26" s="114">
        <v>46570</v>
      </c>
      <c r="H26" s="140">
        <v>45908</v>
      </c>
      <c r="I26" s="115">
        <v>-982</v>
      </c>
      <c r="J26" s="116">
        <v>-2.1390607301559643</v>
      </c>
    </row>
    <row r="27" spans="1:10" s="110" customFormat="1" ht="13.5" customHeight="1" x14ac:dyDescent="0.2">
      <c r="A27" s="118" t="s">
        <v>105</v>
      </c>
      <c r="B27" s="119" t="s">
        <v>106</v>
      </c>
      <c r="C27" s="113">
        <v>38.979655433379335</v>
      </c>
      <c r="D27" s="115">
        <v>17512</v>
      </c>
      <c r="E27" s="114">
        <v>17734</v>
      </c>
      <c r="F27" s="114">
        <v>17661</v>
      </c>
      <c r="G27" s="114">
        <v>17769</v>
      </c>
      <c r="H27" s="140">
        <v>17351</v>
      </c>
      <c r="I27" s="115">
        <v>161</v>
      </c>
      <c r="J27" s="116">
        <v>0.92790040919831707</v>
      </c>
    </row>
    <row r="28" spans="1:10" s="110" customFormat="1" ht="13.5" customHeight="1" x14ac:dyDescent="0.2">
      <c r="A28" s="120"/>
      <c r="B28" s="119" t="s">
        <v>107</v>
      </c>
      <c r="C28" s="113">
        <v>61.020344566620665</v>
      </c>
      <c r="D28" s="115">
        <v>27414</v>
      </c>
      <c r="E28" s="114">
        <v>28318</v>
      </c>
      <c r="F28" s="114">
        <v>28307</v>
      </c>
      <c r="G28" s="114">
        <v>28801</v>
      </c>
      <c r="H28" s="140">
        <v>28557</v>
      </c>
      <c r="I28" s="115">
        <v>-1143</v>
      </c>
      <c r="J28" s="116">
        <v>-4.002521273242988</v>
      </c>
    </row>
    <row r="29" spans="1:10" s="110" customFormat="1" ht="13.5" customHeight="1" x14ac:dyDescent="0.2">
      <c r="A29" s="118" t="s">
        <v>105</v>
      </c>
      <c r="B29" s="121" t="s">
        <v>108</v>
      </c>
      <c r="C29" s="113">
        <v>13.508881271424119</v>
      </c>
      <c r="D29" s="115">
        <v>6069</v>
      </c>
      <c r="E29" s="114">
        <v>6462</v>
      </c>
      <c r="F29" s="114">
        <v>6441</v>
      </c>
      <c r="G29" s="114">
        <v>6810</v>
      </c>
      <c r="H29" s="140">
        <v>6567</v>
      </c>
      <c r="I29" s="115">
        <v>-498</v>
      </c>
      <c r="J29" s="116">
        <v>-7.5833714024668799</v>
      </c>
    </row>
    <row r="30" spans="1:10" s="110" customFormat="1" ht="13.5" customHeight="1" x14ac:dyDescent="0.2">
      <c r="A30" s="118"/>
      <c r="B30" s="121" t="s">
        <v>109</v>
      </c>
      <c r="C30" s="113">
        <v>53.438988558963629</v>
      </c>
      <c r="D30" s="115">
        <v>24008</v>
      </c>
      <c r="E30" s="114">
        <v>24529</v>
      </c>
      <c r="F30" s="114">
        <v>24428</v>
      </c>
      <c r="G30" s="114">
        <v>24626</v>
      </c>
      <c r="H30" s="140">
        <v>24507</v>
      </c>
      <c r="I30" s="115">
        <v>-499</v>
      </c>
      <c r="J30" s="116">
        <v>-2.0361529358958665</v>
      </c>
    </row>
    <row r="31" spans="1:10" s="110" customFormat="1" ht="13.5" customHeight="1" x14ac:dyDescent="0.2">
      <c r="A31" s="118"/>
      <c r="B31" s="121" t="s">
        <v>110</v>
      </c>
      <c r="C31" s="113">
        <v>18.06748875929306</v>
      </c>
      <c r="D31" s="115">
        <v>8117</v>
      </c>
      <c r="E31" s="114">
        <v>8257</v>
      </c>
      <c r="F31" s="114">
        <v>8327</v>
      </c>
      <c r="G31" s="114">
        <v>8419</v>
      </c>
      <c r="H31" s="140">
        <v>8253</v>
      </c>
      <c r="I31" s="115">
        <v>-136</v>
      </c>
      <c r="J31" s="116">
        <v>-1.6478856173512662</v>
      </c>
    </row>
    <row r="32" spans="1:10" s="110" customFormat="1" ht="13.5" customHeight="1" x14ac:dyDescent="0.2">
      <c r="A32" s="120"/>
      <c r="B32" s="121" t="s">
        <v>111</v>
      </c>
      <c r="C32" s="113">
        <v>14.984641410319192</v>
      </c>
      <c r="D32" s="115">
        <v>6732</v>
      </c>
      <c r="E32" s="114">
        <v>6804</v>
      </c>
      <c r="F32" s="114">
        <v>6772</v>
      </c>
      <c r="G32" s="114">
        <v>6715</v>
      </c>
      <c r="H32" s="140">
        <v>6581</v>
      </c>
      <c r="I32" s="115">
        <v>151</v>
      </c>
      <c r="J32" s="116">
        <v>2.2944841209542624</v>
      </c>
    </row>
    <row r="33" spans="1:10" s="110" customFormat="1" ht="13.5" customHeight="1" x14ac:dyDescent="0.2">
      <c r="A33" s="120"/>
      <c r="B33" s="121" t="s">
        <v>112</v>
      </c>
      <c r="C33" s="113">
        <v>1.4067577794595558</v>
      </c>
      <c r="D33" s="115">
        <v>632</v>
      </c>
      <c r="E33" s="114">
        <v>603</v>
      </c>
      <c r="F33" s="114">
        <v>638</v>
      </c>
      <c r="G33" s="114">
        <v>568</v>
      </c>
      <c r="H33" s="140">
        <v>562</v>
      </c>
      <c r="I33" s="115">
        <v>70</v>
      </c>
      <c r="J33" s="116">
        <v>12.455516014234876</v>
      </c>
    </row>
    <row r="34" spans="1:10" s="110" customFormat="1" ht="13.5" customHeight="1" x14ac:dyDescent="0.2">
      <c r="A34" s="118" t="s">
        <v>113</v>
      </c>
      <c r="B34" s="122" t="s">
        <v>116</v>
      </c>
      <c r="C34" s="113">
        <v>85.663090415349686</v>
      </c>
      <c r="D34" s="115">
        <v>38485</v>
      </c>
      <c r="E34" s="114">
        <v>39562</v>
      </c>
      <c r="F34" s="114">
        <v>39578</v>
      </c>
      <c r="G34" s="114">
        <v>40185</v>
      </c>
      <c r="H34" s="140">
        <v>39773</v>
      </c>
      <c r="I34" s="115">
        <v>-1288</v>
      </c>
      <c r="J34" s="116">
        <v>-3.2383777939808414</v>
      </c>
    </row>
    <row r="35" spans="1:10" s="110" customFormat="1" ht="13.5" customHeight="1" x14ac:dyDescent="0.2">
      <c r="A35" s="118"/>
      <c r="B35" s="119" t="s">
        <v>117</v>
      </c>
      <c r="C35" s="113">
        <v>14.236744869340693</v>
      </c>
      <c r="D35" s="115">
        <v>6396</v>
      </c>
      <c r="E35" s="114">
        <v>6451</v>
      </c>
      <c r="F35" s="114">
        <v>6354</v>
      </c>
      <c r="G35" s="114">
        <v>6348</v>
      </c>
      <c r="H35" s="140">
        <v>6098</v>
      </c>
      <c r="I35" s="115">
        <v>298</v>
      </c>
      <c r="J35" s="116">
        <v>4.8868481469334206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24708</v>
      </c>
      <c r="E37" s="114">
        <v>25505</v>
      </c>
      <c r="F37" s="114">
        <v>25295</v>
      </c>
      <c r="G37" s="114">
        <v>26140</v>
      </c>
      <c r="H37" s="140">
        <v>25803</v>
      </c>
      <c r="I37" s="115">
        <v>-1095</v>
      </c>
      <c r="J37" s="116">
        <v>-4.2436925938844317</v>
      </c>
    </row>
    <row r="38" spans="1:10" s="110" customFormat="1" ht="13.5" customHeight="1" x14ac:dyDescent="0.2">
      <c r="A38" s="118" t="s">
        <v>105</v>
      </c>
      <c r="B38" s="119" t="s">
        <v>106</v>
      </c>
      <c r="C38" s="113">
        <v>33.045977011494251</v>
      </c>
      <c r="D38" s="115">
        <v>8165</v>
      </c>
      <c r="E38" s="114">
        <v>8272</v>
      </c>
      <c r="F38" s="114">
        <v>8083</v>
      </c>
      <c r="G38" s="114">
        <v>8342</v>
      </c>
      <c r="H38" s="140">
        <v>8132</v>
      </c>
      <c r="I38" s="115">
        <v>33</v>
      </c>
      <c r="J38" s="116">
        <v>0.40580423020167239</v>
      </c>
    </row>
    <row r="39" spans="1:10" s="110" customFormat="1" ht="13.5" customHeight="1" x14ac:dyDescent="0.2">
      <c r="A39" s="120"/>
      <c r="B39" s="119" t="s">
        <v>107</v>
      </c>
      <c r="C39" s="113">
        <v>66.954022988505741</v>
      </c>
      <c r="D39" s="115">
        <v>16543</v>
      </c>
      <c r="E39" s="114">
        <v>17233</v>
      </c>
      <c r="F39" s="114">
        <v>17212</v>
      </c>
      <c r="G39" s="114">
        <v>17798</v>
      </c>
      <c r="H39" s="140">
        <v>17671</v>
      </c>
      <c r="I39" s="115">
        <v>-1128</v>
      </c>
      <c r="J39" s="116">
        <v>-6.3833399354875215</v>
      </c>
    </row>
    <row r="40" spans="1:10" s="110" customFormat="1" ht="13.5" customHeight="1" x14ac:dyDescent="0.2">
      <c r="A40" s="118" t="s">
        <v>105</v>
      </c>
      <c r="B40" s="121" t="s">
        <v>108</v>
      </c>
      <c r="C40" s="113">
        <v>15.181317791808322</v>
      </c>
      <c r="D40" s="115">
        <v>3751</v>
      </c>
      <c r="E40" s="114">
        <v>3997</v>
      </c>
      <c r="F40" s="114">
        <v>3887</v>
      </c>
      <c r="G40" s="114">
        <v>4364</v>
      </c>
      <c r="H40" s="140">
        <v>4133</v>
      </c>
      <c r="I40" s="115">
        <v>-382</v>
      </c>
      <c r="J40" s="116">
        <v>-9.2426808613597871</v>
      </c>
    </row>
    <row r="41" spans="1:10" s="110" customFormat="1" ht="13.5" customHeight="1" x14ac:dyDescent="0.2">
      <c r="A41" s="118"/>
      <c r="B41" s="121" t="s">
        <v>109</v>
      </c>
      <c r="C41" s="113">
        <v>37.627489072365229</v>
      </c>
      <c r="D41" s="115">
        <v>9297</v>
      </c>
      <c r="E41" s="114">
        <v>9672</v>
      </c>
      <c r="F41" s="114">
        <v>9547</v>
      </c>
      <c r="G41" s="114">
        <v>9841</v>
      </c>
      <c r="H41" s="140">
        <v>9927</v>
      </c>
      <c r="I41" s="115">
        <v>-630</v>
      </c>
      <c r="J41" s="116">
        <v>-6.3463281958295559</v>
      </c>
    </row>
    <row r="42" spans="1:10" s="110" customFormat="1" ht="13.5" customHeight="1" x14ac:dyDescent="0.2">
      <c r="A42" s="118"/>
      <c r="B42" s="121" t="s">
        <v>110</v>
      </c>
      <c r="C42" s="113">
        <v>20.713938805245263</v>
      </c>
      <c r="D42" s="115">
        <v>5118</v>
      </c>
      <c r="E42" s="114">
        <v>5230</v>
      </c>
      <c r="F42" s="114">
        <v>5287</v>
      </c>
      <c r="G42" s="114">
        <v>5401</v>
      </c>
      <c r="H42" s="140">
        <v>5325</v>
      </c>
      <c r="I42" s="115">
        <v>-207</v>
      </c>
      <c r="J42" s="116">
        <v>-3.887323943661972</v>
      </c>
    </row>
    <row r="43" spans="1:10" s="110" customFormat="1" ht="13.5" customHeight="1" x14ac:dyDescent="0.2">
      <c r="A43" s="120"/>
      <c r="B43" s="121" t="s">
        <v>111</v>
      </c>
      <c r="C43" s="113">
        <v>26.477254330581189</v>
      </c>
      <c r="D43" s="115">
        <v>6542</v>
      </c>
      <c r="E43" s="114">
        <v>6606</v>
      </c>
      <c r="F43" s="114">
        <v>6574</v>
      </c>
      <c r="G43" s="114">
        <v>6534</v>
      </c>
      <c r="H43" s="140">
        <v>6418</v>
      </c>
      <c r="I43" s="115">
        <v>124</v>
      </c>
      <c r="J43" s="116">
        <v>1.9320660641944531</v>
      </c>
    </row>
    <row r="44" spans="1:10" s="110" customFormat="1" ht="13.5" customHeight="1" x14ac:dyDescent="0.2">
      <c r="A44" s="120"/>
      <c r="B44" s="121" t="s">
        <v>112</v>
      </c>
      <c r="C44" s="113">
        <v>2.3393232960984296</v>
      </c>
      <c r="D44" s="115">
        <v>578</v>
      </c>
      <c r="E44" s="114">
        <v>545</v>
      </c>
      <c r="F44" s="114">
        <v>584</v>
      </c>
      <c r="G44" s="114">
        <v>529</v>
      </c>
      <c r="H44" s="140">
        <v>537</v>
      </c>
      <c r="I44" s="115">
        <v>41</v>
      </c>
      <c r="J44" s="116">
        <v>7.6350093109869643</v>
      </c>
    </row>
    <row r="45" spans="1:10" s="110" customFormat="1" ht="13.5" customHeight="1" x14ac:dyDescent="0.2">
      <c r="A45" s="118" t="s">
        <v>113</v>
      </c>
      <c r="B45" s="122" t="s">
        <v>116</v>
      </c>
      <c r="C45" s="113">
        <v>87.874372672818524</v>
      </c>
      <c r="D45" s="115">
        <v>21712</v>
      </c>
      <c r="E45" s="114">
        <v>22449</v>
      </c>
      <c r="F45" s="114">
        <v>22328</v>
      </c>
      <c r="G45" s="114">
        <v>23092</v>
      </c>
      <c r="H45" s="140">
        <v>22833</v>
      </c>
      <c r="I45" s="115">
        <v>-1121</v>
      </c>
      <c r="J45" s="116">
        <v>-4.909560723514212</v>
      </c>
    </row>
    <row r="46" spans="1:10" s="110" customFormat="1" ht="13.5" customHeight="1" x14ac:dyDescent="0.2">
      <c r="A46" s="118"/>
      <c r="B46" s="119" t="s">
        <v>117</v>
      </c>
      <c r="C46" s="113">
        <v>11.947547353084021</v>
      </c>
      <c r="D46" s="115">
        <v>2952</v>
      </c>
      <c r="E46" s="114">
        <v>3018</v>
      </c>
      <c r="F46" s="114">
        <v>2931</v>
      </c>
      <c r="G46" s="114">
        <v>3011</v>
      </c>
      <c r="H46" s="140">
        <v>2933</v>
      </c>
      <c r="I46" s="115">
        <v>19</v>
      </c>
      <c r="J46" s="116">
        <v>0.64780088646437095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20218</v>
      </c>
      <c r="E48" s="114">
        <v>20547</v>
      </c>
      <c r="F48" s="114">
        <v>20673</v>
      </c>
      <c r="G48" s="114">
        <v>20430</v>
      </c>
      <c r="H48" s="140">
        <v>20105</v>
      </c>
      <c r="I48" s="115">
        <v>113</v>
      </c>
      <c r="J48" s="116">
        <v>0.56204924148221835</v>
      </c>
    </row>
    <row r="49" spans="1:12" s="110" customFormat="1" ht="13.5" customHeight="1" x14ac:dyDescent="0.2">
      <c r="A49" s="118" t="s">
        <v>105</v>
      </c>
      <c r="B49" s="119" t="s">
        <v>106</v>
      </c>
      <c r="C49" s="113">
        <v>46.231081214759122</v>
      </c>
      <c r="D49" s="115">
        <v>9347</v>
      </c>
      <c r="E49" s="114">
        <v>9462</v>
      </c>
      <c r="F49" s="114">
        <v>9578</v>
      </c>
      <c r="G49" s="114">
        <v>9427</v>
      </c>
      <c r="H49" s="140">
        <v>9219</v>
      </c>
      <c r="I49" s="115">
        <v>128</v>
      </c>
      <c r="J49" s="116">
        <v>1.3884369237444407</v>
      </c>
    </row>
    <row r="50" spans="1:12" s="110" customFormat="1" ht="13.5" customHeight="1" x14ac:dyDescent="0.2">
      <c r="A50" s="120"/>
      <c r="B50" s="119" t="s">
        <v>107</v>
      </c>
      <c r="C50" s="113">
        <v>53.768918785240878</v>
      </c>
      <c r="D50" s="115">
        <v>10871</v>
      </c>
      <c r="E50" s="114">
        <v>11085</v>
      </c>
      <c r="F50" s="114">
        <v>11095</v>
      </c>
      <c r="G50" s="114">
        <v>11003</v>
      </c>
      <c r="H50" s="140">
        <v>10886</v>
      </c>
      <c r="I50" s="115">
        <v>-15</v>
      </c>
      <c r="J50" s="116">
        <v>-0.1377916590115745</v>
      </c>
    </row>
    <row r="51" spans="1:12" s="110" customFormat="1" ht="13.5" customHeight="1" x14ac:dyDescent="0.2">
      <c r="A51" s="118" t="s">
        <v>105</v>
      </c>
      <c r="B51" s="121" t="s">
        <v>108</v>
      </c>
      <c r="C51" s="113">
        <v>11.465031160352162</v>
      </c>
      <c r="D51" s="115">
        <v>2318</v>
      </c>
      <c r="E51" s="114">
        <v>2465</v>
      </c>
      <c r="F51" s="114">
        <v>2554</v>
      </c>
      <c r="G51" s="114">
        <v>2446</v>
      </c>
      <c r="H51" s="140">
        <v>2434</v>
      </c>
      <c r="I51" s="115">
        <v>-116</v>
      </c>
      <c r="J51" s="116">
        <v>-4.7658175842235</v>
      </c>
    </row>
    <row r="52" spans="1:12" s="110" customFormat="1" ht="13.5" customHeight="1" x14ac:dyDescent="0.2">
      <c r="A52" s="118"/>
      <c r="B52" s="121" t="s">
        <v>109</v>
      </c>
      <c r="C52" s="113">
        <v>72.761895340785443</v>
      </c>
      <c r="D52" s="115">
        <v>14711</v>
      </c>
      <c r="E52" s="114">
        <v>14857</v>
      </c>
      <c r="F52" s="114">
        <v>14881</v>
      </c>
      <c r="G52" s="114">
        <v>14785</v>
      </c>
      <c r="H52" s="140">
        <v>14580</v>
      </c>
      <c r="I52" s="115">
        <v>131</v>
      </c>
      <c r="J52" s="116">
        <v>0.89849108367626884</v>
      </c>
    </row>
    <row r="53" spans="1:12" s="110" customFormat="1" ht="13.5" customHeight="1" x14ac:dyDescent="0.2">
      <c r="A53" s="118"/>
      <c r="B53" s="121" t="s">
        <v>110</v>
      </c>
      <c r="C53" s="113">
        <v>14.833316846374517</v>
      </c>
      <c r="D53" s="115">
        <v>2999</v>
      </c>
      <c r="E53" s="114">
        <v>3027</v>
      </c>
      <c r="F53" s="114">
        <v>3040</v>
      </c>
      <c r="G53" s="114">
        <v>3018</v>
      </c>
      <c r="H53" s="140">
        <v>2928</v>
      </c>
      <c r="I53" s="115">
        <v>71</v>
      </c>
      <c r="J53" s="116">
        <v>2.4248633879781423</v>
      </c>
    </row>
    <row r="54" spans="1:12" s="110" customFormat="1" ht="13.5" customHeight="1" x14ac:dyDescent="0.2">
      <c r="A54" s="120"/>
      <c r="B54" s="121" t="s">
        <v>111</v>
      </c>
      <c r="C54" s="113">
        <v>0.93975665248788209</v>
      </c>
      <c r="D54" s="115">
        <v>190</v>
      </c>
      <c r="E54" s="114">
        <v>198</v>
      </c>
      <c r="F54" s="114">
        <v>198</v>
      </c>
      <c r="G54" s="114">
        <v>181</v>
      </c>
      <c r="H54" s="140">
        <v>163</v>
      </c>
      <c r="I54" s="115">
        <v>27</v>
      </c>
      <c r="J54" s="116">
        <v>16.564417177914109</v>
      </c>
    </row>
    <row r="55" spans="1:12" s="110" customFormat="1" ht="13.5" customHeight="1" x14ac:dyDescent="0.2">
      <c r="A55" s="120"/>
      <c r="B55" s="121" t="s">
        <v>112</v>
      </c>
      <c r="C55" s="113">
        <v>0.26708873281234541</v>
      </c>
      <c r="D55" s="115">
        <v>54</v>
      </c>
      <c r="E55" s="114">
        <v>58</v>
      </c>
      <c r="F55" s="114">
        <v>54</v>
      </c>
      <c r="G55" s="114">
        <v>39</v>
      </c>
      <c r="H55" s="140">
        <v>25</v>
      </c>
      <c r="I55" s="115">
        <v>29</v>
      </c>
      <c r="J55" s="116">
        <v>116</v>
      </c>
    </row>
    <row r="56" spans="1:12" s="110" customFormat="1" ht="13.5" customHeight="1" x14ac:dyDescent="0.2">
      <c r="A56" s="118" t="s">
        <v>113</v>
      </c>
      <c r="B56" s="122" t="s">
        <v>116</v>
      </c>
      <c r="C56" s="113">
        <v>82.960728064101289</v>
      </c>
      <c r="D56" s="115">
        <v>16773</v>
      </c>
      <c r="E56" s="114">
        <v>17113</v>
      </c>
      <c r="F56" s="114">
        <v>17250</v>
      </c>
      <c r="G56" s="114">
        <v>17093</v>
      </c>
      <c r="H56" s="140">
        <v>16940</v>
      </c>
      <c r="I56" s="115">
        <v>-167</v>
      </c>
      <c r="J56" s="116">
        <v>-0.98583234946871312</v>
      </c>
    </row>
    <row r="57" spans="1:12" s="110" customFormat="1" ht="13.5" customHeight="1" x14ac:dyDescent="0.2">
      <c r="A57" s="142"/>
      <c r="B57" s="124" t="s">
        <v>117</v>
      </c>
      <c r="C57" s="125">
        <v>17.034325848254031</v>
      </c>
      <c r="D57" s="143">
        <v>3444</v>
      </c>
      <c r="E57" s="144">
        <v>3433</v>
      </c>
      <c r="F57" s="144">
        <v>3423</v>
      </c>
      <c r="G57" s="144">
        <v>3337</v>
      </c>
      <c r="H57" s="145">
        <v>3165</v>
      </c>
      <c r="I57" s="143">
        <v>279</v>
      </c>
      <c r="J57" s="146">
        <v>8.8151658767772521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226011</v>
      </c>
      <c r="E12" s="236">
        <v>226568</v>
      </c>
      <c r="F12" s="114">
        <v>229091</v>
      </c>
      <c r="G12" s="114">
        <v>226021</v>
      </c>
      <c r="H12" s="140">
        <v>225857</v>
      </c>
      <c r="I12" s="115">
        <v>154</v>
      </c>
      <c r="J12" s="116">
        <v>6.8184736359732045E-2</v>
      </c>
    </row>
    <row r="13" spans="1:15" s="110" customFormat="1" ht="12" customHeight="1" x14ac:dyDescent="0.2">
      <c r="A13" s="118" t="s">
        <v>105</v>
      </c>
      <c r="B13" s="119" t="s">
        <v>106</v>
      </c>
      <c r="C13" s="113">
        <v>59.751074062766854</v>
      </c>
      <c r="D13" s="115">
        <v>135044</v>
      </c>
      <c r="E13" s="114">
        <v>135202</v>
      </c>
      <c r="F13" s="114">
        <v>137418</v>
      </c>
      <c r="G13" s="114">
        <v>135859</v>
      </c>
      <c r="H13" s="140">
        <v>135550</v>
      </c>
      <c r="I13" s="115">
        <v>-506</v>
      </c>
      <c r="J13" s="116">
        <v>-0.3732939874585024</v>
      </c>
    </row>
    <row r="14" spans="1:15" s="110" customFormat="1" ht="12" customHeight="1" x14ac:dyDescent="0.2">
      <c r="A14" s="118"/>
      <c r="B14" s="119" t="s">
        <v>107</v>
      </c>
      <c r="C14" s="113">
        <v>40.248925937233146</v>
      </c>
      <c r="D14" s="115">
        <v>90967</v>
      </c>
      <c r="E14" s="114">
        <v>91366</v>
      </c>
      <c r="F14" s="114">
        <v>91673</v>
      </c>
      <c r="G14" s="114">
        <v>90162</v>
      </c>
      <c r="H14" s="140">
        <v>90307</v>
      </c>
      <c r="I14" s="115">
        <v>660</v>
      </c>
      <c r="J14" s="116">
        <v>0.73084035567563976</v>
      </c>
    </row>
    <row r="15" spans="1:15" s="110" customFormat="1" ht="12" customHeight="1" x14ac:dyDescent="0.2">
      <c r="A15" s="118" t="s">
        <v>105</v>
      </c>
      <c r="B15" s="121" t="s">
        <v>108</v>
      </c>
      <c r="C15" s="113">
        <v>11.824645703085247</v>
      </c>
      <c r="D15" s="115">
        <v>26725</v>
      </c>
      <c r="E15" s="114">
        <v>27558</v>
      </c>
      <c r="F15" s="114">
        <v>28573</v>
      </c>
      <c r="G15" s="114">
        <v>26538</v>
      </c>
      <c r="H15" s="140">
        <v>27170</v>
      </c>
      <c r="I15" s="115">
        <v>-445</v>
      </c>
      <c r="J15" s="116">
        <v>-1.6378358483621642</v>
      </c>
    </row>
    <row r="16" spans="1:15" s="110" customFormat="1" ht="12" customHeight="1" x14ac:dyDescent="0.2">
      <c r="A16" s="118"/>
      <c r="B16" s="121" t="s">
        <v>109</v>
      </c>
      <c r="C16" s="113">
        <v>69.672715044842946</v>
      </c>
      <c r="D16" s="115">
        <v>157468</v>
      </c>
      <c r="E16" s="114">
        <v>157502</v>
      </c>
      <c r="F16" s="114">
        <v>159020</v>
      </c>
      <c r="G16" s="114">
        <v>158694</v>
      </c>
      <c r="H16" s="140">
        <v>158603</v>
      </c>
      <c r="I16" s="115">
        <v>-1135</v>
      </c>
      <c r="J16" s="116">
        <v>-0.71562328581426582</v>
      </c>
    </row>
    <row r="17" spans="1:10" s="110" customFormat="1" ht="12" customHeight="1" x14ac:dyDescent="0.2">
      <c r="A17" s="118"/>
      <c r="B17" s="121" t="s">
        <v>110</v>
      </c>
      <c r="C17" s="113">
        <v>17.68232519656123</v>
      </c>
      <c r="D17" s="115">
        <v>39964</v>
      </c>
      <c r="E17" s="114">
        <v>39691</v>
      </c>
      <c r="F17" s="114">
        <v>39674</v>
      </c>
      <c r="G17" s="114">
        <v>39012</v>
      </c>
      <c r="H17" s="140">
        <v>38405</v>
      </c>
      <c r="I17" s="115">
        <v>1559</v>
      </c>
      <c r="J17" s="116">
        <v>4.0593672698867334</v>
      </c>
    </row>
    <row r="18" spans="1:10" s="110" customFormat="1" ht="12" customHeight="1" x14ac:dyDescent="0.2">
      <c r="A18" s="120"/>
      <c r="B18" s="121" t="s">
        <v>111</v>
      </c>
      <c r="C18" s="113">
        <v>0.82031405551057246</v>
      </c>
      <c r="D18" s="115">
        <v>1854</v>
      </c>
      <c r="E18" s="114">
        <v>1817</v>
      </c>
      <c r="F18" s="114">
        <v>1824</v>
      </c>
      <c r="G18" s="114">
        <v>1777</v>
      </c>
      <c r="H18" s="140">
        <v>1679</v>
      </c>
      <c r="I18" s="115">
        <v>175</v>
      </c>
      <c r="J18" s="116">
        <v>10.42287075640262</v>
      </c>
    </row>
    <row r="19" spans="1:10" s="110" customFormat="1" ht="12" customHeight="1" x14ac:dyDescent="0.2">
      <c r="A19" s="120"/>
      <c r="B19" s="121" t="s">
        <v>112</v>
      </c>
      <c r="C19" s="113">
        <v>0.23848396759449761</v>
      </c>
      <c r="D19" s="115">
        <v>539</v>
      </c>
      <c r="E19" s="114">
        <v>495</v>
      </c>
      <c r="F19" s="114">
        <v>522</v>
      </c>
      <c r="G19" s="114">
        <v>468</v>
      </c>
      <c r="H19" s="140">
        <v>432</v>
      </c>
      <c r="I19" s="115">
        <v>107</v>
      </c>
      <c r="J19" s="116">
        <v>24.768518518518519</v>
      </c>
    </row>
    <row r="20" spans="1:10" s="110" customFormat="1" ht="12" customHeight="1" x14ac:dyDescent="0.2">
      <c r="A20" s="118" t="s">
        <v>113</v>
      </c>
      <c r="B20" s="119" t="s">
        <v>181</v>
      </c>
      <c r="C20" s="113">
        <v>76.310002610492404</v>
      </c>
      <c r="D20" s="115">
        <v>172469</v>
      </c>
      <c r="E20" s="114">
        <v>173233</v>
      </c>
      <c r="F20" s="114">
        <v>176082</v>
      </c>
      <c r="G20" s="114">
        <v>173707</v>
      </c>
      <c r="H20" s="140">
        <v>174043</v>
      </c>
      <c r="I20" s="115">
        <v>-1574</v>
      </c>
      <c r="J20" s="116">
        <v>-0.90437420637428678</v>
      </c>
    </row>
    <row r="21" spans="1:10" s="110" customFormat="1" ht="12" customHeight="1" x14ac:dyDescent="0.2">
      <c r="A21" s="118"/>
      <c r="B21" s="119" t="s">
        <v>182</v>
      </c>
      <c r="C21" s="113">
        <v>23.689997389507589</v>
      </c>
      <c r="D21" s="115">
        <v>53542</v>
      </c>
      <c r="E21" s="114">
        <v>53335</v>
      </c>
      <c r="F21" s="114">
        <v>53009</v>
      </c>
      <c r="G21" s="114">
        <v>52314</v>
      </c>
      <c r="H21" s="140">
        <v>51814</v>
      </c>
      <c r="I21" s="115">
        <v>1728</v>
      </c>
      <c r="J21" s="116">
        <v>3.335005982938974</v>
      </c>
    </row>
    <row r="22" spans="1:10" s="110" customFormat="1" ht="12" customHeight="1" x14ac:dyDescent="0.2">
      <c r="A22" s="118" t="s">
        <v>113</v>
      </c>
      <c r="B22" s="119" t="s">
        <v>116</v>
      </c>
      <c r="C22" s="113">
        <v>84.829941905482471</v>
      </c>
      <c r="D22" s="115">
        <v>191725</v>
      </c>
      <c r="E22" s="114">
        <v>193104</v>
      </c>
      <c r="F22" s="114">
        <v>194905</v>
      </c>
      <c r="G22" s="114">
        <v>192550</v>
      </c>
      <c r="H22" s="140">
        <v>192769</v>
      </c>
      <c r="I22" s="115">
        <v>-1044</v>
      </c>
      <c r="J22" s="116">
        <v>-0.54158085584300375</v>
      </c>
    </row>
    <row r="23" spans="1:10" s="110" customFormat="1" ht="12" customHeight="1" x14ac:dyDescent="0.2">
      <c r="A23" s="118"/>
      <c r="B23" s="119" t="s">
        <v>117</v>
      </c>
      <c r="C23" s="113">
        <v>15.149262646508356</v>
      </c>
      <c r="D23" s="115">
        <v>34239</v>
      </c>
      <c r="E23" s="114">
        <v>33411</v>
      </c>
      <c r="F23" s="114">
        <v>34137</v>
      </c>
      <c r="G23" s="114">
        <v>33420</v>
      </c>
      <c r="H23" s="140">
        <v>33039</v>
      </c>
      <c r="I23" s="115">
        <v>1200</v>
      </c>
      <c r="J23" s="116">
        <v>3.6320711885952965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222917</v>
      </c>
      <c r="E64" s="236">
        <v>222556</v>
      </c>
      <c r="F64" s="236">
        <v>224277</v>
      </c>
      <c r="G64" s="236">
        <v>220905</v>
      </c>
      <c r="H64" s="140">
        <v>220443</v>
      </c>
      <c r="I64" s="115">
        <v>2474</v>
      </c>
      <c r="J64" s="116">
        <v>1.1222855794922044</v>
      </c>
    </row>
    <row r="65" spans="1:12" s="110" customFormat="1" ht="12" customHeight="1" x14ac:dyDescent="0.2">
      <c r="A65" s="118" t="s">
        <v>105</v>
      </c>
      <c r="B65" s="119" t="s">
        <v>106</v>
      </c>
      <c r="C65" s="113">
        <v>57.039615641696237</v>
      </c>
      <c r="D65" s="235">
        <v>127151</v>
      </c>
      <c r="E65" s="236">
        <v>126885</v>
      </c>
      <c r="F65" s="236">
        <v>128515</v>
      </c>
      <c r="G65" s="236">
        <v>126606</v>
      </c>
      <c r="H65" s="140">
        <v>126092</v>
      </c>
      <c r="I65" s="115">
        <v>1059</v>
      </c>
      <c r="J65" s="116">
        <v>0.83986295720584969</v>
      </c>
    </row>
    <row r="66" spans="1:12" s="110" customFormat="1" ht="12" customHeight="1" x14ac:dyDescent="0.2">
      <c r="A66" s="118"/>
      <c r="B66" s="119" t="s">
        <v>107</v>
      </c>
      <c r="C66" s="113">
        <v>42.960384358303763</v>
      </c>
      <c r="D66" s="235">
        <v>95766</v>
      </c>
      <c r="E66" s="236">
        <v>95671</v>
      </c>
      <c r="F66" s="236">
        <v>95762</v>
      </c>
      <c r="G66" s="236">
        <v>94299</v>
      </c>
      <c r="H66" s="140">
        <v>94351</v>
      </c>
      <c r="I66" s="115">
        <v>1415</v>
      </c>
      <c r="J66" s="116">
        <v>1.4997191338724549</v>
      </c>
    </row>
    <row r="67" spans="1:12" s="110" customFormat="1" ht="12" customHeight="1" x14ac:dyDescent="0.2">
      <c r="A67" s="118" t="s">
        <v>105</v>
      </c>
      <c r="B67" s="121" t="s">
        <v>108</v>
      </c>
      <c r="C67" s="113">
        <v>12.101365082070906</v>
      </c>
      <c r="D67" s="235">
        <v>26976</v>
      </c>
      <c r="E67" s="236">
        <v>27731</v>
      </c>
      <c r="F67" s="236">
        <v>28608</v>
      </c>
      <c r="G67" s="236">
        <v>26510</v>
      </c>
      <c r="H67" s="140">
        <v>27143</v>
      </c>
      <c r="I67" s="115">
        <v>-167</v>
      </c>
      <c r="J67" s="116">
        <v>-0.61525991968463323</v>
      </c>
    </row>
    <row r="68" spans="1:12" s="110" customFormat="1" ht="12" customHeight="1" x14ac:dyDescent="0.2">
      <c r="A68" s="118"/>
      <c r="B68" s="121" t="s">
        <v>109</v>
      </c>
      <c r="C68" s="113">
        <v>69.109130304104212</v>
      </c>
      <c r="D68" s="235">
        <v>154056</v>
      </c>
      <c r="E68" s="236">
        <v>153414</v>
      </c>
      <c r="F68" s="236">
        <v>154386</v>
      </c>
      <c r="G68" s="236">
        <v>153860</v>
      </c>
      <c r="H68" s="140">
        <v>153463</v>
      </c>
      <c r="I68" s="115">
        <v>593</v>
      </c>
      <c r="J68" s="116">
        <v>0.38641235998253648</v>
      </c>
    </row>
    <row r="69" spans="1:12" s="110" customFormat="1" ht="12" customHeight="1" x14ac:dyDescent="0.2">
      <c r="A69" s="118"/>
      <c r="B69" s="121" t="s">
        <v>110</v>
      </c>
      <c r="C69" s="113">
        <v>17.937169439746633</v>
      </c>
      <c r="D69" s="235">
        <v>39985</v>
      </c>
      <c r="E69" s="236">
        <v>39551</v>
      </c>
      <c r="F69" s="236">
        <v>39432</v>
      </c>
      <c r="G69" s="236">
        <v>38757</v>
      </c>
      <c r="H69" s="140">
        <v>38145</v>
      </c>
      <c r="I69" s="115">
        <v>1840</v>
      </c>
      <c r="J69" s="116">
        <v>4.8236990431249183</v>
      </c>
    </row>
    <row r="70" spans="1:12" s="110" customFormat="1" ht="12" customHeight="1" x14ac:dyDescent="0.2">
      <c r="A70" s="120"/>
      <c r="B70" s="121" t="s">
        <v>111</v>
      </c>
      <c r="C70" s="113">
        <v>0.85233517407824433</v>
      </c>
      <c r="D70" s="235">
        <v>1900</v>
      </c>
      <c r="E70" s="236">
        <v>1860</v>
      </c>
      <c r="F70" s="236">
        <v>1851</v>
      </c>
      <c r="G70" s="236">
        <v>1778</v>
      </c>
      <c r="H70" s="140">
        <v>1692</v>
      </c>
      <c r="I70" s="115">
        <v>208</v>
      </c>
      <c r="J70" s="116">
        <v>12.293144208037825</v>
      </c>
    </row>
    <row r="71" spans="1:12" s="110" customFormat="1" ht="12" customHeight="1" x14ac:dyDescent="0.2">
      <c r="A71" s="120"/>
      <c r="B71" s="121" t="s">
        <v>112</v>
      </c>
      <c r="C71" s="113">
        <v>0.25749494206363804</v>
      </c>
      <c r="D71" s="235">
        <v>574</v>
      </c>
      <c r="E71" s="236">
        <v>519</v>
      </c>
      <c r="F71" s="236">
        <v>535</v>
      </c>
      <c r="G71" s="236">
        <v>465</v>
      </c>
      <c r="H71" s="140">
        <v>447</v>
      </c>
      <c r="I71" s="115">
        <v>127</v>
      </c>
      <c r="J71" s="116">
        <v>28.411633109619686</v>
      </c>
    </row>
    <row r="72" spans="1:12" s="110" customFormat="1" ht="12" customHeight="1" x14ac:dyDescent="0.2">
      <c r="A72" s="118" t="s">
        <v>113</v>
      </c>
      <c r="B72" s="119" t="s">
        <v>181</v>
      </c>
      <c r="C72" s="113">
        <v>74.824710542488901</v>
      </c>
      <c r="D72" s="235">
        <v>166797</v>
      </c>
      <c r="E72" s="236">
        <v>166786</v>
      </c>
      <c r="F72" s="236">
        <v>168836</v>
      </c>
      <c r="G72" s="236">
        <v>166209</v>
      </c>
      <c r="H72" s="140">
        <v>166274</v>
      </c>
      <c r="I72" s="115">
        <v>523</v>
      </c>
      <c r="J72" s="116">
        <v>0.31454105873437821</v>
      </c>
    </row>
    <row r="73" spans="1:12" s="110" customFormat="1" ht="12" customHeight="1" x14ac:dyDescent="0.2">
      <c r="A73" s="118"/>
      <c r="B73" s="119" t="s">
        <v>182</v>
      </c>
      <c r="C73" s="113">
        <v>25.175289457511091</v>
      </c>
      <c r="D73" s="115">
        <v>56120</v>
      </c>
      <c r="E73" s="114">
        <v>55770</v>
      </c>
      <c r="F73" s="114">
        <v>55441</v>
      </c>
      <c r="G73" s="114">
        <v>54696</v>
      </c>
      <c r="H73" s="140">
        <v>54169</v>
      </c>
      <c r="I73" s="115">
        <v>1951</v>
      </c>
      <c r="J73" s="116">
        <v>3.6016910040798242</v>
      </c>
    </row>
    <row r="74" spans="1:12" s="110" customFormat="1" ht="12" customHeight="1" x14ac:dyDescent="0.2">
      <c r="A74" s="118" t="s">
        <v>113</v>
      </c>
      <c r="B74" s="119" t="s">
        <v>116</v>
      </c>
      <c r="C74" s="113">
        <v>85.348358357594975</v>
      </c>
      <c r="D74" s="115">
        <v>190256</v>
      </c>
      <c r="E74" s="114">
        <v>190874</v>
      </c>
      <c r="F74" s="114">
        <v>192132</v>
      </c>
      <c r="G74" s="114">
        <v>189558</v>
      </c>
      <c r="H74" s="140">
        <v>189696</v>
      </c>
      <c r="I74" s="115">
        <v>560</v>
      </c>
      <c r="J74" s="116">
        <v>0.29520917678812414</v>
      </c>
    </row>
    <row r="75" spans="1:12" s="110" customFormat="1" ht="12" customHeight="1" x14ac:dyDescent="0.2">
      <c r="A75" s="142"/>
      <c r="B75" s="124" t="s">
        <v>117</v>
      </c>
      <c r="C75" s="125">
        <v>14.629211769402962</v>
      </c>
      <c r="D75" s="143">
        <v>32611</v>
      </c>
      <c r="E75" s="144">
        <v>31628</v>
      </c>
      <c r="F75" s="144">
        <v>32098</v>
      </c>
      <c r="G75" s="144">
        <v>31296</v>
      </c>
      <c r="H75" s="145">
        <v>30699</v>
      </c>
      <c r="I75" s="143">
        <v>1912</v>
      </c>
      <c r="J75" s="146">
        <v>6.2282159027981363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226011</v>
      </c>
      <c r="G11" s="114">
        <v>226568</v>
      </c>
      <c r="H11" s="114">
        <v>229091</v>
      </c>
      <c r="I11" s="114">
        <v>226021</v>
      </c>
      <c r="J11" s="140">
        <v>225857</v>
      </c>
      <c r="K11" s="114">
        <v>154</v>
      </c>
      <c r="L11" s="116">
        <v>6.8184736359732045E-2</v>
      </c>
    </row>
    <row r="12" spans="1:17" s="110" customFormat="1" ht="24.95" customHeight="1" x14ac:dyDescent="0.2">
      <c r="A12" s="604" t="s">
        <v>185</v>
      </c>
      <c r="B12" s="605"/>
      <c r="C12" s="605"/>
      <c r="D12" s="606"/>
      <c r="E12" s="113">
        <v>59.751074062766854</v>
      </c>
      <c r="F12" s="115">
        <v>135044</v>
      </c>
      <c r="G12" s="114">
        <v>135202</v>
      </c>
      <c r="H12" s="114">
        <v>137418</v>
      </c>
      <c r="I12" s="114">
        <v>135859</v>
      </c>
      <c r="J12" s="140">
        <v>135550</v>
      </c>
      <c r="K12" s="114">
        <v>-506</v>
      </c>
      <c r="L12" s="116">
        <v>-0.3732939874585024</v>
      </c>
    </row>
    <row r="13" spans="1:17" s="110" customFormat="1" ht="15" customHeight="1" x14ac:dyDescent="0.2">
      <c r="A13" s="120"/>
      <c r="B13" s="612" t="s">
        <v>107</v>
      </c>
      <c r="C13" s="612"/>
      <c r="E13" s="113">
        <v>40.248925937233146</v>
      </c>
      <c r="F13" s="115">
        <v>90967</v>
      </c>
      <c r="G13" s="114">
        <v>91366</v>
      </c>
      <c r="H13" s="114">
        <v>91673</v>
      </c>
      <c r="I13" s="114">
        <v>90162</v>
      </c>
      <c r="J13" s="140">
        <v>90307</v>
      </c>
      <c r="K13" s="114">
        <v>660</v>
      </c>
      <c r="L13" s="116">
        <v>0.73084035567563976</v>
      </c>
    </row>
    <row r="14" spans="1:17" s="110" customFormat="1" ht="24.95" customHeight="1" x14ac:dyDescent="0.2">
      <c r="A14" s="604" t="s">
        <v>186</v>
      </c>
      <c r="B14" s="605"/>
      <c r="C14" s="605"/>
      <c r="D14" s="606"/>
      <c r="E14" s="113">
        <v>11.824645703085247</v>
      </c>
      <c r="F14" s="115">
        <v>26725</v>
      </c>
      <c r="G14" s="114">
        <v>27558</v>
      </c>
      <c r="H14" s="114">
        <v>28573</v>
      </c>
      <c r="I14" s="114">
        <v>26538</v>
      </c>
      <c r="J14" s="140">
        <v>27170</v>
      </c>
      <c r="K14" s="114">
        <v>-445</v>
      </c>
      <c r="L14" s="116">
        <v>-1.6378358483621642</v>
      </c>
    </row>
    <row r="15" spans="1:17" s="110" customFormat="1" ht="15" customHeight="1" x14ac:dyDescent="0.2">
      <c r="A15" s="120"/>
      <c r="B15" s="119"/>
      <c r="C15" s="258" t="s">
        <v>106</v>
      </c>
      <c r="E15" s="113">
        <v>57.481758652946681</v>
      </c>
      <c r="F15" s="115">
        <v>15362</v>
      </c>
      <c r="G15" s="114">
        <v>15790</v>
      </c>
      <c r="H15" s="114">
        <v>16475</v>
      </c>
      <c r="I15" s="114">
        <v>15283</v>
      </c>
      <c r="J15" s="140">
        <v>15603</v>
      </c>
      <c r="K15" s="114">
        <v>-241</v>
      </c>
      <c r="L15" s="116">
        <v>-1.5445747612638596</v>
      </c>
    </row>
    <row r="16" spans="1:17" s="110" customFormat="1" ht="15" customHeight="1" x14ac:dyDescent="0.2">
      <c r="A16" s="120"/>
      <c r="B16" s="119"/>
      <c r="C16" s="258" t="s">
        <v>107</v>
      </c>
      <c r="E16" s="113">
        <v>42.518241347053319</v>
      </c>
      <c r="F16" s="115">
        <v>11363</v>
      </c>
      <c r="G16" s="114">
        <v>11768</v>
      </c>
      <c r="H16" s="114">
        <v>12098</v>
      </c>
      <c r="I16" s="114">
        <v>11255</v>
      </c>
      <c r="J16" s="140">
        <v>11567</v>
      </c>
      <c r="K16" s="114">
        <v>-204</v>
      </c>
      <c r="L16" s="116">
        <v>-1.7636379355061813</v>
      </c>
    </row>
    <row r="17" spans="1:12" s="110" customFormat="1" ht="15" customHeight="1" x14ac:dyDescent="0.2">
      <c r="A17" s="120"/>
      <c r="B17" s="121" t="s">
        <v>109</v>
      </c>
      <c r="C17" s="258"/>
      <c r="E17" s="113">
        <v>69.672715044842946</v>
      </c>
      <c r="F17" s="115">
        <v>157468</v>
      </c>
      <c r="G17" s="114">
        <v>157502</v>
      </c>
      <c r="H17" s="114">
        <v>159020</v>
      </c>
      <c r="I17" s="114">
        <v>158694</v>
      </c>
      <c r="J17" s="140">
        <v>158603</v>
      </c>
      <c r="K17" s="114">
        <v>-1135</v>
      </c>
      <c r="L17" s="116">
        <v>-0.71562328581426582</v>
      </c>
    </row>
    <row r="18" spans="1:12" s="110" customFormat="1" ht="15" customHeight="1" x14ac:dyDescent="0.2">
      <c r="A18" s="120"/>
      <c r="B18" s="119"/>
      <c r="C18" s="258" t="s">
        <v>106</v>
      </c>
      <c r="E18" s="113">
        <v>60.249701526659386</v>
      </c>
      <c r="F18" s="115">
        <v>94874</v>
      </c>
      <c r="G18" s="114">
        <v>94776</v>
      </c>
      <c r="H18" s="114">
        <v>96192</v>
      </c>
      <c r="I18" s="114">
        <v>96273</v>
      </c>
      <c r="J18" s="140">
        <v>96064</v>
      </c>
      <c r="K18" s="114">
        <v>-1190</v>
      </c>
      <c r="L18" s="116">
        <v>-1.2387574950033311</v>
      </c>
    </row>
    <row r="19" spans="1:12" s="110" customFormat="1" ht="15" customHeight="1" x14ac:dyDescent="0.2">
      <c r="A19" s="120"/>
      <c r="B19" s="119"/>
      <c r="C19" s="258" t="s">
        <v>107</v>
      </c>
      <c r="E19" s="113">
        <v>39.750298473340614</v>
      </c>
      <c r="F19" s="115">
        <v>62594</v>
      </c>
      <c r="G19" s="114">
        <v>62726</v>
      </c>
      <c r="H19" s="114">
        <v>62828</v>
      </c>
      <c r="I19" s="114">
        <v>62421</v>
      </c>
      <c r="J19" s="140">
        <v>62539</v>
      </c>
      <c r="K19" s="114">
        <v>55</v>
      </c>
      <c r="L19" s="116">
        <v>8.794512224371992E-2</v>
      </c>
    </row>
    <row r="20" spans="1:12" s="110" customFormat="1" ht="15" customHeight="1" x14ac:dyDescent="0.2">
      <c r="A20" s="120"/>
      <c r="B20" s="121" t="s">
        <v>110</v>
      </c>
      <c r="C20" s="258"/>
      <c r="E20" s="113">
        <v>17.68232519656123</v>
      </c>
      <c r="F20" s="115">
        <v>39964</v>
      </c>
      <c r="G20" s="114">
        <v>39691</v>
      </c>
      <c r="H20" s="114">
        <v>39674</v>
      </c>
      <c r="I20" s="114">
        <v>39012</v>
      </c>
      <c r="J20" s="140">
        <v>38405</v>
      </c>
      <c r="K20" s="114">
        <v>1559</v>
      </c>
      <c r="L20" s="116">
        <v>4.0593672698867334</v>
      </c>
    </row>
    <row r="21" spans="1:12" s="110" customFormat="1" ht="15" customHeight="1" x14ac:dyDescent="0.2">
      <c r="A21" s="120"/>
      <c r="B21" s="119"/>
      <c r="C21" s="258" t="s">
        <v>106</v>
      </c>
      <c r="E21" s="113">
        <v>59.298368531678513</v>
      </c>
      <c r="F21" s="115">
        <v>23698</v>
      </c>
      <c r="G21" s="114">
        <v>23536</v>
      </c>
      <c r="H21" s="114">
        <v>23626</v>
      </c>
      <c r="I21" s="114">
        <v>23198</v>
      </c>
      <c r="J21" s="140">
        <v>22826</v>
      </c>
      <c r="K21" s="114">
        <v>872</v>
      </c>
      <c r="L21" s="116">
        <v>3.820205029352493</v>
      </c>
    </row>
    <row r="22" spans="1:12" s="110" customFormat="1" ht="15" customHeight="1" x14ac:dyDescent="0.2">
      <c r="A22" s="120"/>
      <c r="B22" s="119"/>
      <c r="C22" s="258" t="s">
        <v>107</v>
      </c>
      <c r="E22" s="113">
        <v>40.701631468321487</v>
      </c>
      <c r="F22" s="115">
        <v>16266</v>
      </c>
      <c r="G22" s="114">
        <v>16155</v>
      </c>
      <c r="H22" s="114">
        <v>16048</v>
      </c>
      <c r="I22" s="114">
        <v>15814</v>
      </c>
      <c r="J22" s="140">
        <v>15579</v>
      </c>
      <c r="K22" s="114">
        <v>687</v>
      </c>
      <c r="L22" s="116">
        <v>4.4097823993837855</v>
      </c>
    </row>
    <row r="23" spans="1:12" s="110" customFormat="1" ht="15" customHeight="1" x14ac:dyDescent="0.2">
      <c r="A23" s="120"/>
      <c r="B23" s="121" t="s">
        <v>111</v>
      </c>
      <c r="C23" s="258"/>
      <c r="E23" s="113">
        <v>0.82031405551057246</v>
      </c>
      <c r="F23" s="115">
        <v>1854</v>
      </c>
      <c r="G23" s="114">
        <v>1817</v>
      </c>
      <c r="H23" s="114">
        <v>1824</v>
      </c>
      <c r="I23" s="114">
        <v>1777</v>
      </c>
      <c r="J23" s="140">
        <v>1679</v>
      </c>
      <c r="K23" s="114">
        <v>175</v>
      </c>
      <c r="L23" s="116">
        <v>10.42287075640262</v>
      </c>
    </row>
    <row r="24" spans="1:12" s="110" customFormat="1" ht="15" customHeight="1" x14ac:dyDescent="0.2">
      <c r="A24" s="120"/>
      <c r="B24" s="119"/>
      <c r="C24" s="258" t="s">
        <v>106</v>
      </c>
      <c r="E24" s="113">
        <v>59.870550161812297</v>
      </c>
      <c r="F24" s="115">
        <v>1110</v>
      </c>
      <c r="G24" s="114">
        <v>1100</v>
      </c>
      <c r="H24" s="114">
        <v>1125</v>
      </c>
      <c r="I24" s="114">
        <v>1105</v>
      </c>
      <c r="J24" s="140">
        <v>1057</v>
      </c>
      <c r="K24" s="114">
        <v>53</v>
      </c>
      <c r="L24" s="116">
        <v>5.0141911069063383</v>
      </c>
    </row>
    <row r="25" spans="1:12" s="110" customFormat="1" ht="15" customHeight="1" x14ac:dyDescent="0.2">
      <c r="A25" s="120"/>
      <c r="B25" s="119"/>
      <c r="C25" s="258" t="s">
        <v>107</v>
      </c>
      <c r="E25" s="113">
        <v>40.129449838187703</v>
      </c>
      <c r="F25" s="115">
        <v>744</v>
      </c>
      <c r="G25" s="114">
        <v>717</v>
      </c>
      <c r="H25" s="114">
        <v>699</v>
      </c>
      <c r="I25" s="114">
        <v>672</v>
      </c>
      <c r="J25" s="140">
        <v>622</v>
      </c>
      <c r="K25" s="114">
        <v>122</v>
      </c>
      <c r="L25" s="116">
        <v>19.614147909967844</v>
      </c>
    </row>
    <row r="26" spans="1:12" s="110" customFormat="1" ht="15" customHeight="1" x14ac:dyDescent="0.2">
      <c r="A26" s="120"/>
      <c r="C26" s="121" t="s">
        <v>187</v>
      </c>
      <c r="D26" s="110" t="s">
        <v>188</v>
      </c>
      <c r="E26" s="113">
        <v>0.23848396759449761</v>
      </c>
      <c r="F26" s="115">
        <v>539</v>
      </c>
      <c r="G26" s="114">
        <v>495</v>
      </c>
      <c r="H26" s="114">
        <v>522</v>
      </c>
      <c r="I26" s="114">
        <v>468</v>
      </c>
      <c r="J26" s="140">
        <v>432</v>
      </c>
      <c r="K26" s="114">
        <v>107</v>
      </c>
      <c r="L26" s="116">
        <v>24.768518518518519</v>
      </c>
    </row>
    <row r="27" spans="1:12" s="110" customFormat="1" ht="15" customHeight="1" x14ac:dyDescent="0.2">
      <c r="A27" s="120"/>
      <c r="B27" s="119"/>
      <c r="D27" s="259" t="s">
        <v>106</v>
      </c>
      <c r="E27" s="113">
        <v>54.916512059369204</v>
      </c>
      <c r="F27" s="115">
        <v>296</v>
      </c>
      <c r="G27" s="114">
        <v>275</v>
      </c>
      <c r="H27" s="114">
        <v>294</v>
      </c>
      <c r="I27" s="114">
        <v>266</v>
      </c>
      <c r="J27" s="140">
        <v>247</v>
      </c>
      <c r="K27" s="114">
        <v>49</v>
      </c>
      <c r="L27" s="116">
        <v>19.838056680161944</v>
      </c>
    </row>
    <row r="28" spans="1:12" s="110" customFormat="1" ht="15" customHeight="1" x14ac:dyDescent="0.2">
      <c r="A28" s="120"/>
      <c r="B28" s="119"/>
      <c r="D28" s="259" t="s">
        <v>107</v>
      </c>
      <c r="E28" s="113">
        <v>45.083487940630796</v>
      </c>
      <c r="F28" s="115">
        <v>243</v>
      </c>
      <c r="G28" s="114">
        <v>220</v>
      </c>
      <c r="H28" s="114">
        <v>228</v>
      </c>
      <c r="I28" s="114">
        <v>202</v>
      </c>
      <c r="J28" s="140">
        <v>185</v>
      </c>
      <c r="K28" s="114">
        <v>58</v>
      </c>
      <c r="L28" s="116">
        <v>31.351351351351351</v>
      </c>
    </row>
    <row r="29" spans="1:12" s="110" customFormat="1" ht="24.95" customHeight="1" x14ac:dyDescent="0.2">
      <c r="A29" s="604" t="s">
        <v>189</v>
      </c>
      <c r="B29" s="605"/>
      <c r="C29" s="605"/>
      <c r="D29" s="606"/>
      <c r="E29" s="113">
        <v>84.829941905482471</v>
      </c>
      <c r="F29" s="115">
        <v>191725</v>
      </c>
      <c r="G29" s="114">
        <v>193104</v>
      </c>
      <c r="H29" s="114">
        <v>194905</v>
      </c>
      <c r="I29" s="114">
        <v>192550</v>
      </c>
      <c r="J29" s="140">
        <v>192769</v>
      </c>
      <c r="K29" s="114">
        <v>-1044</v>
      </c>
      <c r="L29" s="116">
        <v>-0.54158085584300375</v>
      </c>
    </row>
    <row r="30" spans="1:12" s="110" customFormat="1" ht="15" customHeight="1" x14ac:dyDescent="0.2">
      <c r="A30" s="120"/>
      <c r="B30" s="119"/>
      <c r="C30" s="258" t="s">
        <v>106</v>
      </c>
      <c r="E30" s="113">
        <v>57.951753814056595</v>
      </c>
      <c r="F30" s="115">
        <v>111108</v>
      </c>
      <c r="G30" s="114">
        <v>112010</v>
      </c>
      <c r="H30" s="114">
        <v>113398</v>
      </c>
      <c r="I30" s="114">
        <v>112296</v>
      </c>
      <c r="J30" s="140">
        <v>112313</v>
      </c>
      <c r="K30" s="114">
        <v>-1205</v>
      </c>
      <c r="L30" s="116">
        <v>-1.0728945001914294</v>
      </c>
    </row>
    <row r="31" spans="1:12" s="110" customFormat="1" ht="15" customHeight="1" x14ac:dyDescent="0.2">
      <c r="A31" s="120"/>
      <c r="B31" s="119"/>
      <c r="C31" s="258" t="s">
        <v>107</v>
      </c>
      <c r="E31" s="113">
        <v>42.048246185943405</v>
      </c>
      <c r="F31" s="115">
        <v>80617</v>
      </c>
      <c r="G31" s="114">
        <v>81094</v>
      </c>
      <c r="H31" s="114">
        <v>81507</v>
      </c>
      <c r="I31" s="114">
        <v>80254</v>
      </c>
      <c r="J31" s="140">
        <v>80456</v>
      </c>
      <c r="K31" s="114">
        <v>161</v>
      </c>
      <c r="L31" s="116">
        <v>0.20010937655364422</v>
      </c>
    </row>
    <row r="32" spans="1:12" s="110" customFormat="1" ht="15" customHeight="1" x14ac:dyDescent="0.2">
      <c r="A32" s="120"/>
      <c r="B32" s="119" t="s">
        <v>117</v>
      </c>
      <c r="C32" s="258"/>
      <c r="E32" s="113">
        <v>15.149262646508356</v>
      </c>
      <c r="F32" s="115">
        <v>34239</v>
      </c>
      <c r="G32" s="114">
        <v>33411</v>
      </c>
      <c r="H32" s="114">
        <v>34137</v>
      </c>
      <c r="I32" s="114">
        <v>33420</v>
      </c>
      <c r="J32" s="140">
        <v>33039</v>
      </c>
      <c r="K32" s="114">
        <v>1200</v>
      </c>
      <c r="L32" s="116">
        <v>3.6320711885952965</v>
      </c>
    </row>
    <row r="33" spans="1:12" s="110" customFormat="1" ht="15" customHeight="1" x14ac:dyDescent="0.2">
      <c r="A33" s="120"/>
      <c r="B33" s="119"/>
      <c r="C33" s="258" t="s">
        <v>106</v>
      </c>
      <c r="E33" s="113">
        <v>69.826805689418492</v>
      </c>
      <c r="F33" s="115">
        <v>23908</v>
      </c>
      <c r="G33" s="114">
        <v>23159</v>
      </c>
      <c r="H33" s="114">
        <v>23992</v>
      </c>
      <c r="I33" s="114">
        <v>23531</v>
      </c>
      <c r="J33" s="140">
        <v>23205</v>
      </c>
      <c r="K33" s="114">
        <v>703</v>
      </c>
      <c r="L33" s="116">
        <v>3.0295195001077353</v>
      </c>
    </row>
    <row r="34" spans="1:12" s="110" customFormat="1" ht="15" customHeight="1" x14ac:dyDescent="0.2">
      <c r="A34" s="120"/>
      <c r="B34" s="119"/>
      <c r="C34" s="258" t="s">
        <v>107</v>
      </c>
      <c r="E34" s="113">
        <v>30.173194310581501</v>
      </c>
      <c r="F34" s="115">
        <v>10331</v>
      </c>
      <c r="G34" s="114">
        <v>10252</v>
      </c>
      <c r="H34" s="114">
        <v>10145</v>
      </c>
      <c r="I34" s="114">
        <v>9889</v>
      </c>
      <c r="J34" s="140">
        <v>9834</v>
      </c>
      <c r="K34" s="114">
        <v>497</v>
      </c>
      <c r="L34" s="116">
        <v>5.0538946512100873</v>
      </c>
    </row>
    <row r="35" spans="1:12" s="110" customFormat="1" ht="24.95" customHeight="1" x14ac:dyDescent="0.2">
      <c r="A35" s="604" t="s">
        <v>190</v>
      </c>
      <c r="B35" s="605"/>
      <c r="C35" s="605"/>
      <c r="D35" s="606"/>
      <c r="E35" s="113">
        <v>76.310002610492404</v>
      </c>
      <c r="F35" s="115">
        <v>172469</v>
      </c>
      <c r="G35" s="114">
        <v>173233</v>
      </c>
      <c r="H35" s="114">
        <v>176082</v>
      </c>
      <c r="I35" s="114">
        <v>173707</v>
      </c>
      <c r="J35" s="140">
        <v>174043</v>
      </c>
      <c r="K35" s="114">
        <v>-1574</v>
      </c>
      <c r="L35" s="116">
        <v>-0.90437420637428678</v>
      </c>
    </row>
    <row r="36" spans="1:12" s="110" customFormat="1" ht="15" customHeight="1" x14ac:dyDescent="0.2">
      <c r="A36" s="120"/>
      <c r="B36" s="119"/>
      <c r="C36" s="258" t="s">
        <v>106</v>
      </c>
      <c r="E36" s="113">
        <v>73.012541384248763</v>
      </c>
      <c r="F36" s="115">
        <v>125924</v>
      </c>
      <c r="G36" s="114">
        <v>126190</v>
      </c>
      <c r="H36" s="114">
        <v>128351</v>
      </c>
      <c r="I36" s="114">
        <v>126994</v>
      </c>
      <c r="J36" s="140">
        <v>127001</v>
      </c>
      <c r="K36" s="114">
        <v>-1077</v>
      </c>
      <c r="L36" s="116">
        <v>-0.84802481870221491</v>
      </c>
    </row>
    <row r="37" spans="1:12" s="110" customFormat="1" ht="15" customHeight="1" x14ac:dyDescent="0.2">
      <c r="A37" s="120"/>
      <c r="B37" s="119"/>
      <c r="C37" s="258" t="s">
        <v>107</v>
      </c>
      <c r="E37" s="113">
        <v>26.987458615751237</v>
      </c>
      <c r="F37" s="115">
        <v>46545</v>
      </c>
      <c r="G37" s="114">
        <v>47043</v>
      </c>
      <c r="H37" s="114">
        <v>47731</v>
      </c>
      <c r="I37" s="114">
        <v>46713</v>
      </c>
      <c r="J37" s="140">
        <v>47042</v>
      </c>
      <c r="K37" s="114">
        <v>-497</v>
      </c>
      <c r="L37" s="116">
        <v>-1.0565026997151481</v>
      </c>
    </row>
    <row r="38" spans="1:12" s="110" customFormat="1" ht="15" customHeight="1" x14ac:dyDescent="0.2">
      <c r="A38" s="120"/>
      <c r="B38" s="119" t="s">
        <v>182</v>
      </c>
      <c r="C38" s="258"/>
      <c r="E38" s="113">
        <v>23.689997389507589</v>
      </c>
      <c r="F38" s="115">
        <v>53542</v>
      </c>
      <c r="G38" s="114">
        <v>53335</v>
      </c>
      <c r="H38" s="114">
        <v>53009</v>
      </c>
      <c r="I38" s="114">
        <v>52314</v>
      </c>
      <c r="J38" s="140">
        <v>51814</v>
      </c>
      <c r="K38" s="114">
        <v>1728</v>
      </c>
      <c r="L38" s="116">
        <v>3.335005982938974</v>
      </c>
    </row>
    <row r="39" spans="1:12" s="110" customFormat="1" ht="15" customHeight="1" x14ac:dyDescent="0.2">
      <c r="A39" s="120"/>
      <c r="B39" s="119"/>
      <c r="C39" s="258" t="s">
        <v>106</v>
      </c>
      <c r="E39" s="113">
        <v>17.033356990773598</v>
      </c>
      <c r="F39" s="115">
        <v>9120</v>
      </c>
      <c r="G39" s="114">
        <v>9012</v>
      </c>
      <c r="H39" s="114">
        <v>9067</v>
      </c>
      <c r="I39" s="114">
        <v>8865</v>
      </c>
      <c r="J39" s="140">
        <v>8549</v>
      </c>
      <c r="K39" s="114">
        <v>571</v>
      </c>
      <c r="L39" s="116">
        <v>6.6791437595040355</v>
      </c>
    </row>
    <row r="40" spans="1:12" s="110" customFormat="1" ht="15" customHeight="1" x14ac:dyDescent="0.2">
      <c r="A40" s="120"/>
      <c r="B40" s="119"/>
      <c r="C40" s="258" t="s">
        <v>107</v>
      </c>
      <c r="E40" s="113">
        <v>82.966643009226402</v>
      </c>
      <c r="F40" s="115">
        <v>44422</v>
      </c>
      <c r="G40" s="114">
        <v>44323</v>
      </c>
      <c r="H40" s="114">
        <v>43942</v>
      </c>
      <c r="I40" s="114">
        <v>43449</v>
      </c>
      <c r="J40" s="140">
        <v>43265</v>
      </c>
      <c r="K40" s="114">
        <v>1157</v>
      </c>
      <c r="L40" s="116">
        <v>2.6742170345544896</v>
      </c>
    </row>
    <row r="41" spans="1:12" s="110" customFormat="1" ht="24.75" customHeight="1" x14ac:dyDescent="0.2">
      <c r="A41" s="604" t="s">
        <v>519</v>
      </c>
      <c r="B41" s="605"/>
      <c r="C41" s="605"/>
      <c r="D41" s="606"/>
      <c r="E41" s="113">
        <v>4.5024357221551163</v>
      </c>
      <c r="F41" s="115">
        <v>10176</v>
      </c>
      <c r="G41" s="114">
        <v>11586</v>
      </c>
      <c r="H41" s="114">
        <v>11717</v>
      </c>
      <c r="I41" s="114">
        <v>9913</v>
      </c>
      <c r="J41" s="140">
        <v>10370</v>
      </c>
      <c r="K41" s="114">
        <v>-194</v>
      </c>
      <c r="L41" s="116">
        <v>-1.8707810993249758</v>
      </c>
    </row>
    <row r="42" spans="1:12" s="110" customFormat="1" ht="15" customHeight="1" x14ac:dyDescent="0.2">
      <c r="A42" s="120"/>
      <c r="B42" s="119"/>
      <c r="C42" s="258" t="s">
        <v>106</v>
      </c>
      <c r="E42" s="113">
        <v>59.522405660377359</v>
      </c>
      <c r="F42" s="115">
        <v>6057</v>
      </c>
      <c r="G42" s="114">
        <v>7021</v>
      </c>
      <c r="H42" s="114">
        <v>7087</v>
      </c>
      <c r="I42" s="114">
        <v>5869</v>
      </c>
      <c r="J42" s="140">
        <v>6131</v>
      </c>
      <c r="K42" s="114">
        <v>-74</v>
      </c>
      <c r="L42" s="116">
        <v>-1.2069809166530745</v>
      </c>
    </row>
    <row r="43" spans="1:12" s="110" customFormat="1" ht="15" customHeight="1" x14ac:dyDescent="0.2">
      <c r="A43" s="123"/>
      <c r="B43" s="124"/>
      <c r="C43" s="260" t="s">
        <v>107</v>
      </c>
      <c r="D43" s="261"/>
      <c r="E43" s="125">
        <v>40.477594339622641</v>
      </c>
      <c r="F43" s="143">
        <v>4119</v>
      </c>
      <c r="G43" s="144">
        <v>4565</v>
      </c>
      <c r="H43" s="144">
        <v>4630</v>
      </c>
      <c r="I43" s="144">
        <v>4044</v>
      </c>
      <c r="J43" s="145">
        <v>4239</v>
      </c>
      <c r="K43" s="144">
        <v>-120</v>
      </c>
      <c r="L43" s="146">
        <v>-2.8308563340410475</v>
      </c>
    </row>
    <row r="44" spans="1:12" s="110" customFormat="1" ht="45.75" customHeight="1" x14ac:dyDescent="0.2">
      <c r="A44" s="604" t="s">
        <v>191</v>
      </c>
      <c r="B44" s="605"/>
      <c r="C44" s="605"/>
      <c r="D44" s="606"/>
      <c r="E44" s="113">
        <v>0.52342585095415706</v>
      </c>
      <c r="F44" s="115">
        <v>1183</v>
      </c>
      <c r="G44" s="114">
        <v>1199</v>
      </c>
      <c r="H44" s="114">
        <v>1214</v>
      </c>
      <c r="I44" s="114">
        <v>1173</v>
      </c>
      <c r="J44" s="140">
        <v>1186</v>
      </c>
      <c r="K44" s="114">
        <v>-3</v>
      </c>
      <c r="L44" s="116">
        <v>-0.25295109612141653</v>
      </c>
    </row>
    <row r="45" spans="1:12" s="110" customFormat="1" ht="15" customHeight="1" x14ac:dyDescent="0.2">
      <c r="A45" s="120"/>
      <c r="B45" s="119"/>
      <c r="C45" s="258" t="s">
        <v>106</v>
      </c>
      <c r="E45" s="113">
        <v>59.002535925612847</v>
      </c>
      <c r="F45" s="115">
        <v>698</v>
      </c>
      <c r="G45" s="114">
        <v>710</v>
      </c>
      <c r="H45" s="114">
        <v>720</v>
      </c>
      <c r="I45" s="114">
        <v>689</v>
      </c>
      <c r="J45" s="140">
        <v>694</v>
      </c>
      <c r="K45" s="114">
        <v>4</v>
      </c>
      <c r="L45" s="116">
        <v>0.57636887608069165</v>
      </c>
    </row>
    <row r="46" spans="1:12" s="110" customFormat="1" ht="15" customHeight="1" x14ac:dyDescent="0.2">
      <c r="A46" s="123"/>
      <c r="B46" s="124"/>
      <c r="C46" s="260" t="s">
        <v>107</v>
      </c>
      <c r="D46" s="261"/>
      <c r="E46" s="125">
        <v>40.997464074387153</v>
      </c>
      <c r="F46" s="143">
        <v>485</v>
      </c>
      <c r="G46" s="144">
        <v>489</v>
      </c>
      <c r="H46" s="144">
        <v>494</v>
      </c>
      <c r="I46" s="144">
        <v>484</v>
      </c>
      <c r="J46" s="145">
        <v>492</v>
      </c>
      <c r="K46" s="144">
        <v>-7</v>
      </c>
      <c r="L46" s="146">
        <v>-1.4227642276422765</v>
      </c>
    </row>
    <row r="47" spans="1:12" s="110" customFormat="1" ht="39" customHeight="1" x14ac:dyDescent="0.2">
      <c r="A47" s="604" t="s">
        <v>520</v>
      </c>
      <c r="B47" s="607"/>
      <c r="C47" s="607"/>
      <c r="D47" s="608"/>
      <c r="E47" s="113">
        <v>9.8225307617770818E-2</v>
      </c>
      <c r="F47" s="115">
        <v>222</v>
      </c>
      <c r="G47" s="114">
        <v>218</v>
      </c>
      <c r="H47" s="114">
        <v>174</v>
      </c>
      <c r="I47" s="114">
        <v>193</v>
      </c>
      <c r="J47" s="140">
        <v>211</v>
      </c>
      <c r="K47" s="114">
        <v>11</v>
      </c>
      <c r="L47" s="116">
        <v>5.2132701421800949</v>
      </c>
    </row>
    <row r="48" spans="1:12" s="110" customFormat="1" ht="15" customHeight="1" x14ac:dyDescent="0.2">
      <c r="A48" s="120"/>
      <c r="B48" s="119"/>
      <c r="C48" s="258" t="s">
        <v>106</v>
      </c>
      <c r="E48" s="113">
        <v>33.333333333333336</v>
      </c>
      <c r="F48" s="115">
        <v>74</v>
      </c>
      <c r="G48" s="114">
        <v>78</v>
      </c>
      <c r="H48" s="114">
        <v>71</v>
      </c>
      <c r="I48" s="114">
        <v>93</v>
      </c>
      <c r="J48" s="140">
        <v>98</v>
      </c>
      <c r="K48" s="114">
        <v>-24</v>
      </c>
      <c r="L48" s="116">
        <v>-24.489795918367346</v>
      </c>
    </row>
    <row r="49" spans="1:12" s="110" customFormat="1" ht="15" customHeight="1" x14ac:dyDescent="0.2">
      <c r="A49" s="123"/>
      <c r="B49" s="124"/>
      <c r="C49" s="260" t="s">
        <v>107</v>
      </c>
      <c r="D49" s="261"/>
      <c r="E49" s="125">
        <v>66.666666666666671</v>
      </c>
      <c r="F49" s="143">
        <v>148</v>
      </c>
      <c r="G49" s="144">
        <v>140</v>
      </c>
      <c r="H49" s="144">
        <v>103</v>
      </c>
      <c r="I49" s="144">
        <v>100</v>
      </c>
      <c r="J49" s="145">
        <v>113</v>
      </c>
      <c r="K49" s="144">
        <v>35</v>
      </c>
      <c r="L49" s="146">
        <v>30.973451327433629</v>
      </c>
    </row>
    <row r="50" spans="1:12" s="110" customFormat="1" ht="24.95" customHeight="1" x14ac:dyDescent="0.2">
      <c r="A50" s="609" t="s">
        <v>192</v>
      </c>
      <c r="B50" s="610"/>
      <c r="C50" s="610"/>
      <c r="D50" s="611"/>
      <c r="E50" s="262">
        <v>11.325554950865223</v>
      </c>
      <c r="F50" s="263">
        <v>25597</v>
      </c>
      <c r="G50" s="264">
        <v>26628</v>
      </c>
      <c r="H50" s="264">
        <v>27432</v>
      </c>
      <c r="I50" s="264">
        <v>25577</v>
      </c>
      <c r="J50" s="265">
        <v>25783</v>
      </c>
      <c r="K50" s="263">
        <v>-186</v>
      </c>
      <c r="L50" s="266">
        <v>-0.72140557731838806</v>
      </c>
    </row>
    <row r="51" spans="1:12" s="110" customFormat="1" ht="15" customHeight="1" x14ac:dyDescent="0.2">
      <c r="A51" s="120"/>
      <c r="B51" s="119"/>
      <c r="C51" s="258" t="s">
        <v>106</v>
      </c>
      <c r="E51" s="113">
        <v>60.120326600773531</v>
      </c>
      <c r="F51" s="115">
        <v>15389</v>
      </c>
      <c r="G51" s="114">
        <v>15894</v>
      </c>
      <c r="H51" s="114">
        <v>16596</v>
      </c>
      <c r="I51" s="114">
        <v>15527</v>
      </c>
      <c r="J51" s="140">
        <v>15512</v>
      </c>
      <c r="K51" s="114">
        <v>-123</v>
      </c>
      <c r="L51" s="116">
        <v>-0.79293450232078388</v>
      </c>
    </row>
    <row r="52" spans="1:12" s="110" customFormat="1" ht="15" customHeight="1" x14ac:dyDescent="0.2">
      <c r="A52" s="120"/>
      <c r="B52" s="119"/>
      <c r="C52" s="258" t="s">
        <v>107</v>
      </c>
      <c r="E52" s="113">
        <v>39.879673399226469</v>
      </c>
      <c r="F52" s="115">
        <v>10208</v>
      </c>
      <c r="G52" s="114">
        <v>10734</v>
      </c>
      <c r="H52" s="114">
        <v>10836</v>
      </c>
      <c r="I52" s="114">
        <v>10050</v>
      </c>
      <c r="J52" s="140">
        <v>10271</v>
      </c>
      <c r="K52" s="114">
        <v>-63</v>
      </c>
      <c r="L52" s="116">
        <v>-0.61337747054814529</v>
      </c>
    </row>
    <row r="53" spans="1:12" s="110" customFormat="1" ht="15" customHeight="1" x14ac:dyDescent="0.2">
      <c r="A53" s="120"/>
      <c r="B53" s="119"/>
      <c r="C53" s="258" t="s">
        <v>187</v>
      </c>
      <c r="D53" s="110" t="s">
        <v>193</v>
      </c>
      <c r="E53" s="113">
        <v>29.464390358245108</v>
      </c>
      <c r="F53" s="115">
        <v>7542</v>
      </c>
      <c r="G53" s="114">
        <v>8774</v>
      </c>
      <c r="H53" s="114">
        <v>9152</v>
      </c>
      <c r="I53" s="114">
        <v>7226</v>
      </c>
      <c r="J53" s="140">
        <v>7688</v>
      </c>
      <c r="K53" s="114">
        <v>-146</v>
      </c>
      <c r="L53" s="116">
        <v>-1.8990634755463058</v>
      </c>
    </row>
    <row r="54" spans="1:12" s="110" customFormat="1" ht="15" customHeight="1" x14ac:dyDescent="0.2">
      <c r="A54" s="120"/>
      <c r="B54" s="119"/>
      <c r="D54" s="267" t="s">
        <v>194</v>
      </c>
      <c r="E54" s="113">
        <v>61.296738265712015</v>
      </c>
      <c r="F54" s="115">
        <v>4623</v>
      </c>
      <c r="G54" s="114">
        <v>5351</v>
      </c>
      <c r="H54" s="114">
        <v>5652</v>
      </c>
      <c r="I54" s="114">
        <v>4503</v>
      </c>
      <c r="J54" s="140">
        <v>4730</v>
      </c>
      <c r="K54" s="114">
        <v>-107</v>
      </c>
      <c r="L54" s="116">
        <v>-2.2621564482029597</v>
      </c>
    </row>
    <row r="55" spans="1:12" s="110" customFormat="1" ht="15" customHeight="1" x14ac:dyDescent="0.2">
      <c r="A55" s="120"/>
      <c r="B55" s="119"/>
      <c r="D55" s="267" t="s">
        <v>195</v>
      </c>
      <c r="E55" s="113">
        <v>38.703261734287985</v>
      </c>
      <c r="F55" s="115">
        <v>2919</v>
      </c>
      <c r="G55" s="114">
        <v>3423</v>
      </c>
      <c r="H55" s="114">
        <v>3500</v>
      </c>
      <c r="I55" s="114">
        <v>2723</v>
      </c>
      <c r="J55" s="140">
        <v>2958</v>
      </c>
      <c r="K55" s="114">
        <v>-39</v>
      </c>
      <c r="L55" s="116">
        <v>-1.3184584178498986</v>
      </c>
    </row>
    <row r="56" spans="1:12" s="110" customFormat="1" ht="15" customHeight="1" x14ac:dyDescent="0.2">
      <c r="A56" s="120"/>
      <c r="B56" s="119" t="s">
        <v>196</v>
      </c>
      <c r="C56" s="258"/>
      <c r="E56" s="113">
        <v>63.339394985199839</v>
      </c>
      <c r="F56" s="115">
        <v>143154</v>
      </c>
      <c r="G56" s="114">
        <v>143184</v>
      </c>
      <c r="H56" s="114">
        <v>144388</v>
      </c>
      <c r="I56" s="114">
        <v>143712</v>
      </c>
      <c r="J56" s="140">
        <v>143540</v>
      </c>
      <c r="K56" s="114">
        <v>-386</v>
      </c>
      <c r="L56" s="116">
        <v>-0.26891458826807857</v>
      </c>
    </row>
    <row r="57" spans="1:12" s="110" customFormat="1" ht="15" customHeight="1" x14ac:dyDescent="0.2">
      <c r="A57" s="120"/>
      <c r="B57" s="119"/>
      <c r="C57" s="258" t="s">
        <v>106</v>
      </c>
      <c r="E57" s="113">
        <v>57.402517568492669</v>
      </c>
      <c r="F57" s="115">
        <v>82174</v>
      </c>
      <c r="G57" s="114">
        <v>82253</v>
      </c>
      <c r="H57" s="114">
        <v>83256</v>
      </c>
      <c r="I57" s="114">
        <v>83134</v>
      </c>
      <c r="J57" s="140">
        <v>82968</v>
      </c>
      <c r="K57" s="114">
        <v>-794</v>
      </c>
      <c r="L57" s="116">
        <v>-0.95699546813229197</v>
      </c>
    </row>
    <row r="58" spans="1:12" s="110" customFormat="1" ht="15" customHeight="1" x14ac:dyDescent="0.2">
      <c r="A58" s="120"/>
      <c r="B58" s="119"/>
      <c r="C58" s="258" t="s">
        <v>107</v>
      </c>
      <c r="E58" s="113">
        <v>42.597482431507331</v>
      </c>
      <c r="F58" s="115">
        <v>60980</v>
      </c>
      <c r="G58" s="114">
        <v>60931</v>
      </c>
      <c r="H58" s="114">
        <v>61132</v>
      </c>
      <c r="I58" s="114">
        <v>60578</v>
      </c>
      <c r="J58" s="140">
        <v>60572</v>
      </c>
      <c r="K58" s="114">
        <v>408</v>
      </c>
      <c r="L58" s="116">
        <v>0.67357855114574394</v>
      </c>
    </row>
    <row r="59" spans="1:12" s="110" customFormat="1" ht="15" customHeight="1" x14ac:dyDescent="0.2">
      <c r="A59" s="120"/>
      <c r="B59" s="119"/>
      <c r="C59" s="258" t="s">
        <v>105</v>
      </c>
      <c r="D59" s="110" t="s">
        <v>197</v>
      </c>
      <c r="E59" s="113">
        <v>85.154449054863989</v>
      </c>
      <c r="F59" s="115">
        <v>121902</v>
      </c>
      <c r="G59" s="114">
        <v>121890</v>
      </c>
      <c r="H59" s="114">
        <v>123087</v>
      </c>
      <c r="I59" s="114">
        <v>122855</v>
      </c>
      <c r="J59" s="140">
        <v>122785</v>
      </c>
      <c r="K59" s="114">
        <v>-883</v>
      </c>
      <c r="L59" s="116">
        <v>-0.71914321781976631</v>
      </c>
    </row>
    <row r="60" spans="1:12" s="110" customFormat="1" ht="15" customHeight="1" x14ac:dyDescent="0.2">
      <c r="A60" s="120"/>
      <c r="B60" s="119"/>
      <c r="C60" s="258"/>
      <c r="D60" s="267" t="s">
        <v>198</v>
      </c>
      <c r="E60" s="113">
        <v>53.994192055913764</v>
      </c>
      <c r="F60" s="115">
        <v>65820</v>
      </c>
      <c r="G60" s="114">
        <v>65850</v>
      </c>
      <c r="H60" s="114">
        <v>66810</v>
      </c>
      <c r="I60" s="114">
        <v>66983</v>
      </c>
      <c r="J60" s="140">
        <v>66900</v>
      </c>
      <c r="K60" s="114">
        <v>-1080</v>
      </c>
      <c r="L60" s="116">
        <v>-1.6143497757847534</v>
      </c>
    </row>
    <row r="61" spans="1:12" s="110" customFormat="1" ht="15" customHeight="1" x14ac:dyDescent="0.2">
      <c r="A61" s="120"/>
      <c r="B61" s="119"/>
      <c r="C61" s="258"/>
      <c r="D61" s="267" t="s">
        <v>199</v>
      </c>
      <c r="E61" s="113">
        <v>46.005807944086236</v>
      </c>
      <c r="F61" s="115">
        <v>56082</v>
      </c>
      <c r="G61" s="114">
        <v>56040</v>
      </c>
      <c r="H61" s="114">
        <v>56277</v>
      </c>
      <c r="I61" s="114">
        <v>55872</v>
      </c>
      <c r="J61" s="140">
        <v>55885</v>
      </c>
      <c r="K61" s="114">
        <v>197</v>
      </c>
      <c r="L61" s="116">
        <v>0.35250961796546482</v>
      </c>
    </row>
    <row r="62" spans="1:12" s="110" customFormat="1" ht="15" customHeight="1" x14ac:dyDescent="0.2">
      <c r="A62" s="120"/>
      <c r="B62" s="119"/>
      <c r="C62" s="258"/>
      <c r="D62" s="258" t="s">
        <v>200</v>
      </c>
      <c r="E62" s="113">
        <v>14.845550945136008</v>
      </c>
      <c r="F62" s="115">
        <v>21252</v>
      </c>
      <c r="G62" s="114">
        <v>21294</v>
      </c>
      <c r="H62" s="114">
        <v>21301</v>
      </c>
      <c r="I62" s="114">
        <v>20857</v>
      </c>
      <c r="J62" s="140">
        <v>20755</v>
      </c>
      <c r="K62" s="114">
        <v>497</v>
      </c>
      <c r="L62" s="116">
        <v>2.39460370994941</v>
      </c>
    </row>
    <row r="63" spans="1:12" s="110" customFormat="1" ht="15" customHeight="1" x14ac:dyDescent="0.2">
      <c r="A63" s="120"/>
      <c r="B63" s="119"/>
      <c r="C63" s="258"/>
      <c r="D63" s="267" t="s">
        <v>198</v>
      </c>
      <c r="E63" s="113">
        <v>76.95275738753999</v>
      </c>
      <c r="F63" s="115">
        <v>16354</v>
      </c>
      <c r="G63" s="114">
        <v>16403</v>
      </c>
      <c r="H63" s="114">
        <v>16446</v>
      </c>
      <c r="I63" s="114">
        <v>16151</v>
      </c>
      <c r="J63" s="140">
        <v>16068</v>
      </c>
      <c r="K63" s="114">
        <v>286</v>
      </c>
      <c r="L63" s="116">
        <v>1.7799352750809061</v>
      </c>
    </row>
    <row r="64" spans="1:12" s="110" customFormat="1" ht="15" customHeight="1" x14ac:dyDescent="0.2">
      <c r="A64" s="120"/>
      <c r="B64" s="119"/>
      <c r="C64" s="258"/>
      <c r="D64" s="267" t="s">
        <v>199</v>
      </c>
      <c r="E64" s="113">
        <v>23.047242612460003</v>
      </c>
      <c r="F64" s="115">
        <v>4898</v>
      </c>
      <c r="G64" s="114">
        <v>4891</v>
      </c>
      <c r="H64" s="114">
        <v>4855</v>
      </c>
      <c r="I64" s="114">
        <v>4706</v>
      </c>
      <c r="J64" s="140">
        <v>4687</v>
      </c>
      <c r="K64" s="114">
        <v>211</v>
      </c>
      <c r="L64" s="116">
        <v>4.5018135267761892</v>
      </c>
    </row>
    <row r="65" spans="1:12" s="110" customFormat="1" ht="15" customHeight="1" x14ac:dyDescent="0.2">
      <c r="A65" s="120"/>
      <c r="B65" s="119" t="s">
        <v>201</v>
      </c>
      <c r="C65" s="258"/>
      <c r="E65" s="113">
        <v>18.019034471773498</v>
      </c>
      <c r="F65" s="115">
        <v>40725</v>
      </c>
      <c r="G65" s="114">
        <v>40526</v>
      </c>
      <c r="H65" s="114">
        <v>40383</v>
      </c>
      <c r="I65" s="114">
        <v>40118</v>
      </c>
      <c r="J65" s="140">
        <v>39659</v>
      </c>
      <c r="K65" s="114">
        <v>1066</v>
      </c>
      <c r="L65" s="116">
        <v>2.6879144708641167</v>
      </c>
    </row>
    <row r="66" spans="1:12" s="110" customFormat="1" ht="15" customHeight="1" x14ac:dyDescent="0.2">
      <c r="A66" s="120"/>
      <c r="B66" s="119"/>
      <c r="C66" s="258" t="s">
        <v>106</v>
      </c>
      <c r="E66" s="113">
        <v>65.39717618170657</v>
      </c>
      <c r="F66" s="115">
        <v>26633</v>
      </c>
      <c r="G66" s="114">
        <v>26552</v>
      </c>
      <c r="H66" s="114">
        <v>26486</v>
      </c>
      <c r="I66" s="114">
        <v>26376</v>
      </c>
      <c r="J66" s="140">
        <v>26120</v>
      </c>
      <c r="K66" s="114">
        <v>513</v>
      </c>
      <c r="L66" s="116">
        <v>1.9640122511485452</v>
      </c>
    </row>
    <row r="67" spans="1:12" s="110" customFormat="1" ht="15" customHeight="1" x14ac:dyDescent="0.2">
      <c r="A67" s="120"/>
      <c r="B67" s="119"/>
      <c r="C67" s="258" t="s">
        <v>107</v>
      </c>
      <c r="E67" s="113">
        <v>34.60282381829343</v>
      </c>
      <c r="F67" s="115">
        <v>14092</v>
      </c>
      <c r="G67" s="114">
        <v>13974</v>
      </c>
      <c r="H67" s="114">
        <v>13897</v>
      </c>
      <c r="I67" s="114">
        <v>13742</v>
      </c>
      <c r="J67" s="140">
        <v>13539</v>
      </c>
      <c r="K67" s="114">
        <v>553</v>
      </c>
      <c r="L67" s="116">
        <v>4.0844966393382078</v>
      </c>
    </row>
    <row r="68" spans="1:12" s="110" customFormat="1" ht="15" customHeight="1" x14ac:dyDescent="0.2">
      <c r="A68" s="120"/>
      <c r="B68" s="119"/>
      <c r="C68" s="258" t="s">
        <v>105</v>
      </c>
      <c r="D68" s="110" t="s">
        <v>202</v>
      </c>
      <c r="E68" s="113">
        <v>19.199508901166361</v>
      </c>
      <c r="F68" s="115">
        <v>7819</v>
      </c>
      <c r="G68" s="114">
        <v>7655</v>
      </c>
      <c r="H68" s="114">
        <v>7539</v>
      </c>
      <c r="I68" s="114">
        <v>7436</v>
      </c>
      <c r="J68" s="140">
        <v>7206</v>
      </c>
      <c r="K68" s="114">
        <v>613</v>
      </c>
      <c r="L68" s="116">
        <v>8.5067998889814049</v>
      </c>
    </row>
    <row r="69" spans="1:12" s="110" customFormat="1" ht="15" customHeight="1" x14ac:dyDescent="0.2">
      <c r="A69" s="120"/>
      <c r="B69" s="119"/>
      <c r="C69" s="258"/>
      <c r="D69" s="267" t="s">
        <v>198</v>
      </c>
      <c r="E69" s="113">
        <v>57.910218698043231</v>
      </c>
      <c r="F69" s="115">
        <v>4528</v>
      </c>
      <c r="G69" s="114">
        <v>4431</v>
      </c>
      <c r="H69" s="114">
        <v>4343</v>
      </c>
      <c r="I69" s="114">
        <v>4334</v>
      </c>
      <c r="J69" s="140">
        <v>4200</v>
      </c>
      <c r="K69" s="114">
        <v>328</v>
      </c>
      <c r="L69" s="116">
        <v>7.8095238095238093</v>
      </c>
    </row>
    <row r="70" spans="1:12" s="110" customFormat="1" ht="15" customHeight="1" x14ac:dyDescent="0.2">
      <c r="A70" s="120"/>
      <c r="B70" s="119"/>
      <c r="C70" s="258"/>
      <c r="D70" s="267" t="s">
        <v>199</v>
      </c>
      <c r="E70" s="113">
        <v>42.089781301956769</v>
      </c>
      <c r="F70" s="115">
        <v>3291</v>
      </c>
      <c r="G70" s="114">
        <v>3224</v>
      </c>
      <c r="H70" s="114">
        <v>3196</v>
      </c>
      <c r="I70" s="114">
        <v>3102</v>
      </c>
      <c r="J70" s="140">
        <v>3006</v>
      </c>
      <c r="K70" s="114">
        <v>285</v>
      </c>
      <c r="L70" s="116">
        <v>9.4810379241516962</v>
      </c>
    </row>
    <row r="71" spans="1:12" s="110" customFormat="1" ht="15" customHeight="1" x14ac:dyDescent="0.2">
      <c r="A71" s="120"/>
      <c r="B71" s="119"/>
      <c r="C71" s="258"/>
      <c r="D71" s="110" t="s">
        <v>203</v>
      </c>
      <c r="E71" s="113">
        <v>74.52670349907919</v>
      </c>
      <c r="F71" s="115">
        <v>30351</v>
      </c>
      <c r="G71" s="114">
        <v>30328</v>
      </c>
      <c r="H71" s="114">
        <v>30302</v>
      </c>
      <c r="I71" s="114">
        <v>30166</v>
      </c>
      <c r="J71" s="140">
        <v>29960</v>
      </c>
      <c r="K71" s="114">
        <v>391</v>
      </c>
      <c r="L71" s="116">
        <v>1.3050734312416556</v>
      </c>
    </row>
    <row r="72" spans="1:12" s="110" customFormat="1" ht="15" customHeight="1" x14ac:dyDescent="0.2">
      <c r="A72" s="120"/>
      <c r="B72" s="119"/>
      <c r="C72" s="258"/>
      <c r="D72" s="267" t="s">
        <v>198</v>
      </c>
      <c r="E72" s="113">
        <v>67.048861652004874</v>
      </c>
      <c r="F72" s="115">
        <v>20350</v>
      </c>
      <c r="G72" s="114">
        <v>20383</v>
      </c>
      <c r="H72" s="114">
        <v>20404</v>
      </c>
      <c r="I72" s="114">
        <v>20324</v>
      </c>
      <c r="J72" s="140">
        <v>20215</v>
      </c>
      <c r="K72" s="114">
        <v>135</v>
      </c>
      <c r="L72" s="116">
        <v>0.66782092505565172</v>
      </c>
    </row>
    <row r="73" spans="1:12" s="110" customFormat="1" ht="15" customHeight="1" x14ac:dyDescent="0.2">
      <c r="A73" s="120"/>
      <c r="B73" s="119"/>
      <c r="C73" s="258"/>
      <c r="D73" s="267" t="s">
        <v>199</v>
      </c>
      <c r="E73" s="113">
        <v>32.951138347995126</v>
      </c>
      <c r="F73" s="115">
        <v>10001</v>
      </c>
      <c r="G73" s="114">
        <v>9945</v>
      </c>
      <c r="H73" s="114">
        <v>9898</v>
      </c>
      <c r="I73" s="114">
        <v>9842</v>
      </c>
      <c r="J73" s="140">
        <v>9745</v>
      </c>
      <c r="K73" s="114">
        <v>256</v>
      </c>
      <c r="L73" s="116">
        <v>2.6269881990764494</v>
      </c>
    </row>
    <row r="74" spans="1:12" s="110" customFormat="1" ht="15" customHeight="1" x14ac:dyDescent="0.2">
      <c r="A74" s="120"/>
      <c r="B74" s="119"/>
      <c r="C74" s="258"/>
      <c r="D74" s="110" t="s">
        <v>204</v>
      </c>
      <c r="E74" s="113">
        <v>6.273787599754451</v>
      </c>
      <c r="F74" s="115">
        <v>2555</v>
      </c>
      <c r="G74" s="114">
        <v>2543</v>
      </c>
      <c r="H74" s="114">
        <v>2542</v>
      </c>
      <c r="I74" s="114">
        <v>2516</v>
      </c>
      <c r="J74" s="140">
        <v>2493</v>
      </c>
      <c r="K74" s="114">
        <v>62</v>
      </c>
      <c r="L74" s="116">
        <v>2.4869634977938229</v>
      </c>
    </row>
    <row r="75" spans="1:12" s="110" customFormat="1" ht="15" customHeight="1" x14ac:dyDescent="0.2">
      <c r="A75" s="120"/>
      <c r="B75" s="119"/>
      <c r="C75" s="258"/>
      <c r="D75" s="267" t="s">
        <v>198</v>
      </c>
      <c r="E75" s="113">
        <v>68.688845401174163</v>
      </c>
      <c r="F75" s="115">
        <v>1755</v>
      </c>
      <c r="G75" s="114">
        <v>1738</v>
      </c>
      <c r="H75" s="114">
        <v>1739</v>
      </c>
      <c r="I75" s="114">
        <v>1718</v>
      </c>
      <c r="J75" s="140">
        <v>1705</v>
      </c>
      <c r="K75" s="114">
        <v>50</v>
      </c>
      <c r="L75" s="116">
        <v>2.9325513196480939</v>
      </c>
    </row>
    <row r="76" spans="1:12" s="110" customFormat="1" ht="15" customHeight="1" x14ac:dyDescent="0.2">
      <c r="A76" s="120"/>
      <c r="B76" s="119"/>
      <c r="C76" s="258"/>
      <c r="D76" s="267" t="s">
        <v>199</v>
      </c>
      <c r="E76" s="113">
        <v>31.31115459882583</v>
      </c>
      <c r="F76" s="115">
        <v>800</v>
      </c>
      <c r="G76" s="114">
        <v>805</v>
      </c>
      <c r="H76" s="114">
        <v>803</v>
      </c>
      <c r="I76" s="114">
        <v>798</v>
      </c>
      <c r="J76" s="140">
        <v>788</v>
      </c>
      <c r="K76" s="114">
        <v>12</v>
      </c>
      <c r="L76" s="116">
        <v>1.5228426395939085</v>
      </c>
    </row>
    <row r="77" spans="1:12" s="110" customFormat="1" ht="15" customHeight="1" x14ac:dyDescent="0.2">
      <c r="A77" s="534"/>
      <c r="B77" s="119" t="s">
        <v>205</v>
      </c>
      <c r="C77" s="268"/>
      <c r="D77" s="182"/>
      <c r="E77" s="113">
        <v>7.3160155921614436</v>
      </c>
      <c r="F77" s="115">
        <v>16535</v>
      </c>
      <c r="G77" s="114">
        <v>16230</v>
      </c>
      <c r="H77" s="114">
        <v>16888</v>
      </c>
      <c r="I77" s="114">
        <v>16614</v>
      </c>
      <c r="J77" s="140">
        <v>16875</v>
      </c>
      <c r="K77" s="114">
        <v>-340</v>
      </c>
      <c r="L77" s="116">
        <v>-2.0148148148148146</v>
      </c>
    </row>
    <row r="78" spans="1:12" s="110" customFormat="1" ht="15" customHeight="1" x14ac:dyDescent="0.2">
      <c r="A78" s="120"/>
      <c r="B78" s="119"/>
      <c r="C78" s="268" t="s">
        <v>106</v>
      </c>
      <c r="D78" s="182"/>
      <c r="E78" s="113">
        <v>65.606289688539462</v>
      </c>
      <c r="F78" s="115">
        <v>10848</v>
      </c>
      <c r="G78" s="114">
        <v>10503</v>
      </c>
      <c r="H78" s="114">
        <v>11080</v>
      </c>
      <c r="I78" s="114">
        <v>10822</v>
      </c>
      <c r="J78" s="140">
        <v>10950</v>
      </c>
      <c r="K78" s="114">
        <v>-102</v>
      </c>
      <c r="L78" s="116">
        <v>-0.93150684931506844</v>
      </c>
    </row>
    <row r="79" spans="1:12" s="110" customFormat="1" ht="15" customHeight="1" x14ac:dyDescent="0.2">
      <c r="A79" s="123"/>
      <c r="B79" s="124"/>
      <c r="C79" s="260" t="s">
        <v>107</v>
      </c>
      <c r="D79" s="261"/>
      <c r="E79" s="125">
        <v>34.393710311460538</v>
      </c>
      <c r="F79" s="143">
        <v>5687</v>
      </c>
      <c r="G79" s="144">
        <v>5727</v>
      </c>
      <c r="H79" s="144">
        <v>5808</v>
      </c>
      <c r="I79" s="144">
        <v>5792</v>
      </c>
      <c r="J79" s="145">
        <v>5925</v>
      </c>
      <c r="K79" s="144">
        <v>-238</v>
      </c>
      <c r="L79" s="146">
        <v>-4.0168776371308015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226011</v>
      </c>
      <c r="E11" s="114">
        <v>226568</v>
      </c>
      <c r="F11" s="114">
        <v>229091</v>
      </c>
      <c r="G11" s="114">
        <v>226021</v>
      </c>
      <c r="H11" s="140">
        <v>225857</v>
      </c>
      <c r="I11" s="115">
        <v>154</v>
      </c>
      <c r="J11" s="116">
        <v>6.8184736359732045E-2</v>
      </c>
    </row>
    <row r="12" spans="1:15" s="110" customFormat="1" ht="24.95" customHeight="1" x14ac:dyDescent="0.2">
      <c r="A12" s="193" t="s">
        <v>132</v>
      </c>
      <c r="B12" s="194" t="s">
        <v>133</v>
      </c>
      <c r="C12" s="113">
        <v>0.56191955258814841</v>
      </c>
      <c r="D12" s="115">
        <v>1270</v>
      </c>
      <c r="E12" s="114">
        <v>953</v>
      </c>
      <c r="F12" s="114">
        <v>1121</v>
      </c>
      <c r="G12" s="114">
        <v>1080</v>
      </c>
      <c r="H12" s="140">
        <v>1221</v>
      </c>
      <c r="I12" s="115">
        <v>49</v>
      </c>
      <c r="J12" s="116">
        <v>4.0131040131040132</v>
      </c>
    </row>
    <row r="13" spans="1:15" s="110" customFormat="1" ht="24.95" customHeight="1" x14ac:dyDescent="0.2">
      <c r="A13" s="193" t="s">
        <v>134</v>
      </c>
      <c r="B13" s="199" t="s">
        <v>214</v>
      </c>
      <c r="C13" s="113">
        <v>1.6149656432651509</v>
      </c>
      <c r="D13" s="115">
        <v>3650</v>
      </c>
      <c r="E13" s="114">
        <v>3662</v>
      </c>
      <c r="F13" s="114">
        <v>3757</v>
      </c>
      <c r="G13" s="114">
        <v>3670</v>
      </c>
      <c r="H13" s="140">
        <v>3597</v>
      </c>
      <c r="I13" s="115">
        <v>53</v>
      </c>
      <c r="J13" s="116">
        <v>1.4734500973033082</v>
      </c>
    </row>
    <row r="14" spans="1:15" s="287" customFormat="1" ht="24" customHeight="1" x14ac:dyDescent="0.2">
      <c r="A14" s="193" t="s">
        <v>215</v>
      </c>
      <c r="B14" s="199" t="s">
        <v>137</v>
      </c>
      <c r="C14" s="113">
        <v>37.54286295799762</v>
      </c>
      <c r="D14" s="115">
        <v>84851</v>
      </c>
      <c r="E14" s="114">
        <v>85408</v>
      </c>
      <c r="F14" s="114">
        <v>85964</v>
      </c>
      <c r="G14" s="114">
        <v>85171</v>
      </c>
      <c r="H14" s="140">
        <v>85053</v>
      </c>
      <c r="I14" s="115">
        <v>-202</v>
      </c>
      <c r="J14" s="116">
        <v>-0.23749897122970384</v>
      </c>
      <c r="K14" s="110"/>
      <c r="L14" s="110"/>
      <c r="M14" s="110"/>
      <c r="N14" s="110"/>
      <c r="O14" s="110"/>
    </row>
    <row r="15" spans="1:15" s="110" customFormat="1" ht="24.75" customHeight="1" x14ac:dyDescent="0.2">
      <c r="A15" s="193" t="s">
        <v>216</v>
      </c>
      <c r="B15" s="199" t="s">
        <v>217</v>
      </c>
      <c r="C15" s="113">
        <v>3.1644477481184543</v>
      </c>
      <c r="D15" s="115">
        <v>7152</v>
      </c>
      <c r="E15" s="114">
        <v>7156</v>
      </c>
      <c r="F15" s="114">
        <v>7177</v>
      </c>
      <c r="G15" s="114">
        <v>7044</v>
      </c>
      <c r="H15" s="140">
        <v>7045</v>
      </c>
      <c r="I15" s="115">
        <v>107</v>
      </c>
      <c r="J15" s="116">
        <v>1.5188076650106459</v>
      </c>
    </row>
    <row r="16" spans="1:15" s="287" customFormat="1" ht="24.95" customHeight="1" x14ac:dyDescent="0.2">
      <c r="A16" s="193" t="s">
        <v>218</v>
      </c>
      <c r="B16" s="199" t="s">
        <v>141</v>
      </c>
      <c r="C16" s="113">
        <v>30.979465601231798</v>
      </c>
      <c r="D16" s="115">
        <v>70017</v>
      </c>
      <c r="E16" s="114">
        <v>70566</v>
      </c>
      <c r="F16" s="114">
        <v>71077</v>
      </c>
      <c r="G16" s="114">
        <v>70609</v>
      </c>
      <c r="H16" s="140">
        <v>70547</v>
      </c>
      <c r="I16" s="115">
        <v>-530</v>
      </c>
      <c r="J16" s="116">
        <v>-0.75127220151104934</v>
      </c>
      <c r="K16" s="110"/>
      <c r="L16" s="110"/>
      <c r="M16" s="110"/>
      <c r="N16" s="110"/>
      <c r="O16" s="110"/>
    </row>
    <row r="17" spans="1:15" s="110" customFormat="1" ht="24.95" customHeight="1" x14ac:dyDescent="0.2">
      <c r="A17" s="193" t="s">
        <v>219</v>
      </c>
      <c r="B17" s="199" t="s">
        <v>220</v>
      </c>
      <c r="C17" s="113">
        <v>3.3989496086473667</v>
      </c>
      <c r="D17" s="115">
        <v>7682</v>
      </c>
      <c r="E17" s="114">
        <v>7686</v>
      </c>
      <c r="F17" s="114">
        <v>7710</v>
      </c>
      <c r="G17" s="114">
        <v>7518</v>
      </c>
      <c r="H17" s="140">
        <v>7461</v>
      </c>
      <c r="I17" s="115">
        <v>221</v>
      </c>
      <c r="J17" s="116">
        <v>2.9620694276906581</v>
      </c>
    </row>
    <row r="18" spans="1:15" s="287" customFormat="1" ht="24.95" customHeight="1" x14ac:dyDescent="0.2">
      <c r="A18" s="201" t="s">
        <v>144</v>
      </c>
      <c r="B18" s="202" t="s">
        <v>145</v>
      </c>
      <c r="C18" s="113">
        <v>6.4222537841078529</v>
      </c>
      <c r="D18" s="115">
        <v>14515</v>
      </c>
      <c r="E18" s="114">
        <v>14257</v>
      </c>
      <c r="F18" s="114">
        <v>14812</v>
      </c>
      <c r="G18" s="114">
        <v>14492</v>
      </c>
      <c r="H18" s="140">
        <v>14163</v>
      </c>
      <c r="I18" s="115">
        <v>352</v>
      </c>
      <c r="J18" s="116">
        <v>2.4853491491915554</v>
      </c>
      <c r="K18" s="110"/>
      <c r="L18" s="110"/>
      <c r="M18" s="110"/>
      <c r="N18" s="110"/>
      <c r="O18" s="110"/>
    </row>
    <row r="19" spans="1:15" s="110" customFormat="1" ht="24.95" customHeight="1" x14ac:dyDescent="0.2">
      <c r="A19" s="193" t="s">
        <v>146</v>
      </c>
      <c r="B19" s="199" t="s">
        <v>147</v>
      </c>
      <c r="C19" s="113">
        <v>11.449000269898368</v>
      </c>
      <c r="D19" s="115">
        <v>25876</v>
      </c>
      <c r="E19" s="114">
        <v>26127</v>
      </c>
      <c r="F19" s="114">
        <v>26251</v>
      </c>
      <c r="G19" s="114">
        <v>25592</v>
      </c>
      <c r="H19" s="140">
        <v>25616</v>
      </c>
      <c r="I19" s="115">
        <v>260</v>
      </c>
      <c r="J19" s="116">
        <v>1.0149906308557153</v>
      </c>
    </row>
    <row r="20" spans="1:15" s="287" customFormat="1" ht="24.95" customHeight="1" x14ac:dyDescent="0.2">
      <c r="A20" s="193" t="s">
        <v>148</v>
      </c>
      <c r="B20" s="199" t="s">
        <v>149</v>
      </c>
      <c r="C20" s="113">
        <v>4.5444690745140726</v>
      </c>
      <c r="D20" s="115">
        <v>10271</v>
      </c>
      <c r="E20" s="114">
        <v>10285</v>
      </c>
      <c r="F20" s="114">
        <v>10334</v>
      </c>
      <c r="G20" s="114">
        <v>10074</v>
      </c>
      <c r="H20" s="140">
        <v>10074</v>
      </c>
      <c r="I20" s="115">
        <v>197</v>
      </c>
      <c r="J20" s="116">
        <v>1.9555290847726821</v>
      </c>
      <c r="K20" s="110"/>
      <c r="L20" s="110"/>
      <c r="M20" s="110"/>
      <c r="N20" s="110"/>
      <c r="O20" s="110"/>
    </row>
    <row r="21" spans="1:15" s="110" customFormat="1" ht="24.95" customHeight="1" x14ac:dyDescent="0.2">
      <c r="A21" s="201" t="s">
        <v>150</v>
      </c>
      <c r="B21" s="202" t="s">
        <v>151</v>
      </c>
      <c r="C21" s="113">
        <v>2.2777652415147935</v>
      </c>
      <c r="D21" s="115">
        <v>5148</v>
      </c>
      <c r="E21" s="114">
        <v>5220</v>
      </c>
      <c r="F21" s="114">
        <v>5369</v>
      </c>
      <c r="G21" s="114">
        <v>5439</v>
      </c>
      <c r="H21" s="140">
        <v>5258</v>
      </c>
      <c r="I21" s="115">
        <v>-110</v>
      </c>
      <c r="J21" s="116">
        <v>-2.0920502092050208</v>
      </c>
    </row>
    <row r="22" spans="1:15" s="110" customFormat="1" ht="24.95" customHeight="1" x14ac:dyDescent="0.2">
      <c r="A22" s="201" t="s">
        <v>152</v>
      </c>
      <c r="B22" s="199" t="s">
        <v>153</v>
      </c>
      <c r="C22" s="113">
        <v>1.9038896336903957</v>
      </c>
      <c r="D22" s="115">
        <v>4303</v>
      </c>
      <c r="E22" s="114">
        <v>4313</v>
      </c>
      <c r="F22" s="114">
        <v>4358</v>
      </c>
      <c r="G22" s="114">
        <v>4382</v>
      </c>
      <c r="H22" s="140">
        <v>4328</v>
      </c>
      <c r="I22" s="115">
        <v>-25</v>
      </c>
      <c r="J22" s="116">
        <v>-0.577634011090573</v>
      </c>
    </row>
    <row r="23" spans="1:15" s="110" customFormat="1" ht="24.95" customHeight="1" x14ac:dyDescent="0.2">
      <c r="A23" s="193" t="s">
        <v>154</v>
      </c>
      <c r="B23" s="199" t="s">
        <v>155</v>
      </c>
      <c r="C23" s="113">
        <v>1.6928379592143745</v>
      </c>
      <c r="D23" s="115">
        <v>3826</v>
      </c>
      <c r="E23" s="114">
        <v>3862</v>
      </c>
      <c r="F23" s="114">
        <v>3946</v>
      </c>
      <c r="G23" s="114">
        <v>3840</v>
      </c>
      <c r="H23" s="140">
        <v>3870</v>
      </c>
      <c r="I23" s="115">
        <v>-44</v>
      </c>
      <c r="J23" s="116">
        <v>-1.1369509043927648</v>
      </c>
    </row>
    <row r="24" spans="1:15" s="110" customFormat="1" ht="24.95" customHeight="1" x14ac:dyDescent="0.2">
      <c r="A24" s="193" t="s">
        <v>156</v>
      </c>
      <c r="B24" s="199" t="s">
        <v>221</v>
      </c>
      <c r="C24" s="113">
        <v>7.6527248673737116</v>
      </c>
      <c r="D24" s="115">
        <v>17296</v>
      </c>
      <c r="E24" s="114">
        <v>17360</v>
      </c>
      <c r="F24" s="114">
        <v>17423</v>
      </c>
      <c r="G24" s="114">
        <v>17258</v>
      </c>
      <c r="H24" s="140">
        <v>17389</v>
      </c>
      <c r="I24" s="115">
        <v>-93</v>
      </c>
      <c r="J24" s="116">
        <v>-0.53482086376444882</v>
      </c>
    </row>
    <row r="25" spans="1:15" s="110" customFormat="1" ht="24.95" customHeight="1" x14ac:dyDescent="0.2">
      <c r="A25" s="193" t="s">
        <v>222</v>
      </c>
      <c r="B25" s="204" t="s">
        <v>159</v>
      </c>
      <c r="C25" s="113">
        <v>2.233962063793355</v>
      </c>
      <c r="D25" s="115">
        <v>5049</v>
      </c>
      <c r="E25" s="114">
        <v>4846</v>
      </c>
      <c r="F25" s="114">
        <v>5070</v>
      </c>
      <c r="G25" s="114">
        <v>5075</v>
      </c>
      <c r="H25" s="140">
        <v>4969</v>
      </c>
      <c r="I25" s="115">
        <v>80</v>
      </c>
      <c r="J25" s="116">
        <v>1.6099818877037633</v>
      </c>
    </row>
    <row r="26" spans="1:15" s="110" customFormat="1" ht="24.95" customHeight="1" x14ac:dyDescent="0.2">
      <c r="A26" s="201">
        <v>782.78300000000002</v>
      </c>
      <c r="B26" s="203" t="s">
        <v>160</v>
      </c>
      <c r="C26" s="113">
        <v>2.3317449150705056</v>
      </c>
      <c r="D26" s="115">
        <v>5270</v>
      </c>
      <c r="E26" s="114">
        <v>5630</v>
      </c>
      <c r="F26" s="114">
        <v>6350</v>
      </c>
      <c r="G26" s="114">
        <v>6437</v>
      </c>
      <c r="H26" s="140">
        <v>6752</v>
      </c>
      <c r="I26" s="115">
        <v>-1482</v>
      </c>
      <c r="J26" s="116">
        <v>-21.949052132701421</v>
      </c>
    </row>
    <row r="27" spans="1:15" s="110" customFormat="1" ht="24.95" customHeight="1" x14ac:dyDescent="0.2">
      <c r="A27" s="193" t="s">
        <v>161</v>
      </c>
      <c r="B27" s="199" t="s">
        <v>223</v>
      </c>
      <c r="C27" s="113">
        <v>4.4847374685302928</v>
      </c>
      <c r="D27" s="115">
        <v>10136</v>
      </c>
      <c r="E27" s="114">
        <v>10029</v>
      </c>
      <c r="F27" s="114">
        <v>9997</v>
      </c>
      <c r="G27" s="114">
        <v>9681</v>
      </c>
      <c r="H27" s="140">
        <v>9650</v>
      </c>
      <c r="I27" s="115">
        <v>486</v>
      </c>
      <c r="J27" s="116">
        <v>5.0362694300518136</v>
      </c>
    </row>
    <row r="28" spans="1:15" s="110" customFormat="1" ht="24.95" customHeight="1" x14ac:dyDescent="0.2">
      <c r="A28" s="193" t="s">
        <v>163</v>
      </c>
      <c r="B28" s="199" t="s">
        <v>164</v>
      </c>
      <c r="C28" s="113">
        <v>2.8569405913871448</v>
      </c>
      <c r="D28" s="115">
        <v>6457</v>
      </c>
      <c r="E28" s="114">
        <v>6452</v>
      </c>
      <c r="F28" s="114">
        <v>6358</v>
      </c>
      <c r="G28" s="114">
        <v>6350</v>
      </c>
      <c r="H28" s="140">
        <v>6330</v>
      </c>
      <c r="I28" s="115">
        <v>127</v>
      </c>
      <c r="J28" s="116">
        <v>2.0063191153238549</v>
      </c>
    </row>
    <row r="29" spans="1:15" s="110" customFormat="1" ht="24.95" customHeight="1" x14ac:dyDescent="0.2">
      <c r="A29" s="193">
        <v>86</v>
      </c>
      <c r="B29" s="199" t="s">
        <v>165</v>
      </c>
      <c r="C29" s="113">
        <v>5.5461902296790866</v>
      </c>
      <c r="D29" s="115">
        <v>12535</v>
      </c>
      <c r="E29" s="114">
        <v>12591</v>
      </c>
      <c r="F29" s="114">
        <v>12490</v>
      </c>
      <c r="G29" s="114">
        <v>12271</v>
      </c>
      <c r="H29" s="140">
        <v>12351</v>
      </c>
      <c r="I29" s="115">
        <v>184</v>
      </c>
      <c r="J29" s="116">
        <v>1.4897579143389199</v>
      </c>
    </row>
    <row r="30" spans="1:15" s="110" customFormat="1" ht="24.95" customHeight="1" x14ac:dyDescent="0.2">
      <c r="A30" s="193">
        <v>87.88</v>
      </c>
      <c r="B30" s="204" t="s">
        <v>166</v>
      </c>
      <c r="C30" s="113">
        <v>3.930782130073315</v>
      </c>
      <c r="D30" s="115">
        <v>8884</v>
      </c>
      <c r="E30" s="114">
        <v>8989</v>
      </c>
      <c r="F30" s="114">
        <v>8958</v>
      </c>
      <c r="G30" s="114">
        <v>8738</v>
      </c>
      <c r="H30" s="140">
        <v>8726</v>
      </c>
      <c r="I30" s="115">
        <v>158</v>
      </c>
      <c r="J30" s="116">
        <v>1.8106807242722898</v>
      </c>
    </row>
    <row r="31" spans="1:15" s="110" customFormat="1" ht="24.95" customHeight="1" x14ac:dyDescent="0.2">
      <c r="A31" s="193" t="s">
        <v>167</v>
      </c>
      <c r="B31" s="199" t="s">
        <v>168</v>
      </c>
      <c r="C31" s="113">
        <v>2.9529536173018127</v>
      </c>
      <c r="D31" s="115">
        <v>6674</v>
      </c>
      <c r="E31" s="114">
        <v>6584</v>
      </c>
      <c r="F31" s="114">
        <v>6533</v>
      </c>
      <c r="G31" s="114">
        <v>6471</v>
      </c>
      <c r="H31" s="140">
        <v>6510</v>
      </c>
      <c r="I31" s="115">
        <v>164</v>
      </c>
      <c r="J31" s="116">
        <v>2.5192012288786483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0.56191955258814841</v>
      </c>
      <c r="D34" s="115">
        <v>1270</v>
      </c>
      <c r="E34" s="114">
        <v>953</v>
      </c>
      <c r="F34" s="114">
        <v>1121</v>
      </c>
      <c r="G34" s="114">
        <v>1080</v>
      </c>
      <c r="H34" s="140">
        <v>1221</v>
      </c>
      <c r="I34" s="115">
        <v>49</v>
      </c>
      <c r="J34" s="116">
        <v>4.0131040131040132</v>
      </c>
    </row>
    <row r="35" spans="1:10" s="110" customFormat="1" ht="24.95" customHeight="1" x14ac:dyDescent="0.2">
      <c r="A35" s="292" t="s">
        <v>171</v>
      </c>
      <c r="B35" s="293" t="s">
        <v>172</v>
      </c>
      <c r="C35" s="113">
        <v>45.580082385370623</v>
      </c>
      <c r="D35" s="115">
        <v>103016</v>
      </c>
      <c r="E35" s="114">
        <v>103327</v>
      </c>
      <c r="F35" s="114">
        <v>104533</v>
      </c>
      <c r="G35" s="114">
        <v>103333</v>
      </c>
      <c r="H35" s="140">
        <v>102813</v>
      </c>
      <c r="I35" s="115">
        <v>203</v>
      </c>
      <c r="J35" s="116">
        <v>0.1974458482876679</v>
      </c>
    </row>
    <row r="36" spans="1:10" s="110" customFormat="1" ht="24.95" customHeight="1" x14ac:dyDescent="0.2">
      <c r="A36" s="294" t="s">
        <v>173</v>
      </c>
      <c r="B36" s="295" t="s">
        <v>174</v>
      </c>
      <c r="C36" s="125">
        <v>53.857998062041226</v>
      </c>
      <c r="D36" s="143">
        <v>121725</v>
      </c>
      <c r="E36" s="144">
        <v>122288</v>
      </c>
      <c r="F36" s="144">
        <v>123437</v>
      </c>
      <c r="G36" s="144">
        <v>121608</v>
      </c>
      <c r="H36" s="145">
        <v>121823</v>
      </c>
      <c r="I36" s="143">
        <v>-98</v>
      </c>
      <c r="J36" s="146">
        <v>-8.0444579430813554E-2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2020-09-28T09:03:19Z</dcterms:created>
  <dcterms:modified xsi:type="dcterms:W3CDTF">2020-09-28T10:34:45Z</dcterms:modified>
</cp:coreProperties>
</file>