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I44" i="24"/>
  <c r="D44" i="24"/>
  <c r="C44" i="24"/>
  <c r="M44" i="24" s="1"/>
  <c r="B44" i="24"/>
  <c r="K44" i="24" s="1"/>
  <c r="M43" i="24"/>
  <c r="I43" i="24"/>
  <c r="H43" i="24"/>
  <c r="G43" i="24"/>
  <c r="F43" i="24"/>
  <c r="E43" i="24"/>
  <c r="C43" i="24"/>
  <c r="L43" i="24" s="1"/>
  <c r="B43" i="24"/>
  <c r="D43" i="24" s="1"/>
  <c r="L42" i="24"/>
  <c r="I42" i="24"/>
  <c r="D42" i="24"/>
  <c r="C42" i="24"/>
  <c r="M42" i="24" s="1"/>
  <c r="B42" i="24"/>
  <c r="K42" i="24" s="1"/>
  <c r="M41" i="24"/>
  <c r="I41" i="24"/>
  <c r="H41" i="24"/>
  <c r="G41" i="24"/>
  <c r="F41" i="24"/>
  <c r="E41" i="24"/>
  <c r="C41" i="24"/>
  <c r="L41" i="24" s="1"/>
  <c r="B41" i="24"/>
  <c r="D41" i="24" s="1"/>
  <c r="L40" i="24"/>
  <c r="I40" i="24"/>
  <c r="D40" i="24"/>
  <c r="C40" i="24"/>
  <c r="M40" i="24" s="1"/>
  <c r="B40" i="24"/>
  <c r="K40" i="24" s="1"/>
  <c r="M36" i="24"/>
  <c r="L36" i="24"/>
  <c r="K36" i="24"/>
  <c r="J36" i="24"/>
  <c r="I36" i="24"/>
  <c r="H36" i="24"/>
  <c r="G36" i="24"/>
  <c r="F36" i="24"/>
  <c r="E36" i="24"/>
  <c r="D36" i="24"/>
  <c r="L57" i="15"/>
  <c r="K57" i="15"/>
  <c r="C38" i="24"/>
  <c r="I38" i="24" s="1"/>
  <c r="C37" i="24"/>
  <c r="C35" i="24"/>
  <c r="C34" i="24"/>
  <c r="G34" i="24" s="1"/>
  <c r="C33" i="24"/>
  <c r="C32" i="24"/>
  <c r="C31" i="24"/>
  <c r="C30" i="24"/>
  <c r="C29" i="24"/>
  <c r="C28" i="24"/>
  <c r="C27" i="24"/>
  <c r="C26" i="24"/>
  <c r="C25" i="24"/>
  <c r="C24" i="24"/>
  <c r="C23" i="24"/>
  <c r="C22" i="24"/>
  <c r="C21" i="24"/>
  <c r="C20" i="24"/>
  <c r="C19" i="24"/>
  <c r="C18" i="24"/>
  <c r="G18" i="24" s="1"/>
  <c r="C17" i="24"/>
  <c r="C16" i="24"/>
  <c r="C15" i="24"/>
  <c r="C9" i="24"/>
  <c r="C8" i="24"/>
  <c r="G8" i="24" s="1"/>
  <c r="C7" i="24"/>
  <c r="B38" i="24"/>
  <c r="B37" i="24"/>
  <c r="B35" i="24"/>
  <c r="B34" i="24"/>
  <c r="B33" i="24"/>
  <c r="B32" i="24"/>
  <c r="B31" i="24"/>
  <c r="B30" i="24"/>
  <c r="B29" i="24"/>
  <c r="B28" i="24"/>
  <c r="B27" i="24"/>
  <c r="B26" i="24"/>
  <c r="B25" i="24"/>
  <c r="B24" i="24"/>
  <c r="B23" i="24"/>
  <c r="B22" i="24"/>
  <c r="B21" i="24"/>
  <c r="B20" i="24"/>
  <c r="B19" i="24"/>
  <c r="B18" i="24"/>
  <c r="B17" i="24"/>
  <c r="B16" i="24"/>
  <c r="B15" i="24"/>
  <c r="B14" i="24"/>
  <c r="B9" i="24"/>
  <c r="B8" i="24"/>
  <c r="B7" i="24"/>
  <c r="K8" i="24" l="1"/>
  <c r="J8" i="24"/>
  <c r="H8" i="24"/>
  <c r="F8" i="24"/>
  <c r="D8" i="24"/>
  <c r="G9" i="24"/>
  <c r="M9" i="24"/>
  <c r="E9" i="24"/>
  <c r="L9" i="24"/>
  <c r="I9" i="24"/>
  <c r="D7" i="24"/>
  <c r="J7" i="24"/>
  <c r="H7" i="24"/>
  <c r="K7" i="24"/>
  <c r="F7" i="24"/>
  <c r="K20" i="24"/>
  <c r="J20" i="24"/>
  <c r="H20" i="24"/>
  <c r="F20" i="24"/>
  <c r="D20" i="24"/>
  <c r="K26" i="24"/>
  <c r="J26" i="24"/>
  <c r="H26" i="24"/>
  <c r="F26" i="24"/>
  <c r="D26" i="24"/>
  <c r="F29" i="24"/>
  <c r="D29" i="24"/>
  <c r="J29" i="24"/>
  <c r="H29" i="24"/>
  <c r="K29" i="24"/>
  <c r="K32" i="24"/>
  <c r="J32" i="24"/>
  <c r="H32" i="24"/>
  <c r="F32" i="24"/>
  <c r="D32" i="24"/>
  <c r="I24" i="24"/>
  <c r="M24" i="24"/>
  <c r="E24" i="24"/>
  <c r="L24" i="24"/>
  <c r="G24" i="24"/>
  <c r="I30" i="24"/>
  <c r="M30" i="24"/>
  <c r="E30" i="24"/>
  <c r="L30" i="24"/>
  <c r="G30" i="24"/>
  <c r="G33" i="24"/>
  <c r="M33" i="24"/>
  <c r="E33" i="24"/>
  <c r="L33" i="24"/>
  <c r="I33" i="24"/>
  <c r="I37" i="24"/>
  <c r="G37" i="24"/>
  <c r="L37" i="24"/>
  <c r="M37" i="24"/>
  <c r="E37" i="24"/>
  <c r="F17" i="24"/>
  <c r="D17" i="24"/>
  <c r="J17" i="24"/>
  <c r="H17" i="24"/>
  <c r="K17" i="24"/>
  <c r="F23" i="24"/>
  <c r="D23" i="24"/>
  <c r="J23" i="24"/>
  <c r="H23" i="24"/>
  <c r="K23" i="24"/>
  <c r="G15" i="24"/>
  <c r="M15" i="24"/>
  <c r="E15" i="24"/>
  <c r="L15" i="24"/>
  <c r="I15" i="24"/>
  <c r="G21" i="24"/>
  <c r="M21" i="24"/>
  <c r="E21" i="24"/>
  <c r="L21" i="24"/>
  <c r="I21" i="24"/>
  <c r="G27" i="24"/>
  <c r="M27" i="24"/>
  <c r="E27" i="24"/>
  <c r="L27" i="24"/>
  <c r="I27" i="24"/>
  <c r="F9" i="24"/>
  <c r="D9" i="24"/>
  <c r="J9" i="24"/>
  <c r="H9" i="24"/>
  <c r="K9" i="24"/>
  <c r="H37" i="24"/>
  <c r="F37" i="24"/>
  <c r="D37" i="24"/>
  <c r="K37" i="24"/>
  <c r="J37" i="24"/>
  <c r="K18" i="24"/>
  <c r="J18" i="24"/>
  <c r="H18" i="24"/>
  <c r="F18" i="24"/>
  <c r="D18" i="24"/>
  <c r="F21" i="24"/>
  <c r="D21" i="24"/>
  <c r="J21" i="24"/>
  <c r="H21" i="24"/>
  <c r="K21" i="24"/>
  <c r="K24" i="24"/>
  <c r="J24" i="24"/>
  <c r="H24" i="24"/>
  <c r="F24" i="24"/>
  <c r="D24" i="24"/>
  <c r="F33" i="24"/>
  <c r="D33" i="24"/>
  <c r="J33" i="24"/>
  <c r="H33" i="24"/>
  <c r="K33" i="24"/>
  <c r="I16" i="24"/>
  <c r="M16" i="24"/>
  <c r="E16" i="24"/>
  <c r="L16" i="24"/>
  <c r="G16" i="24"/>
  <c r="I22" i="24"/>
  <c r="M22" i="24"/>
  <c r="E22" i="24"/>
  <c r="L22" i="24"/>
  <c r="G22" i="24"/>
  <c r="G25" i="24"/>
  <c r="M25" i="24"/>
  <c r="E25" i="24"/>
  <c r="L25" i="24"/>
  <c r="I25" i="24"/>
  <c r="I28" i="24"/>
  <c r="M28" i="24"/>
  <c r="E28" i="24"/>
  <c r="L28" i="24"/>
  <c r="G28" i="24"/>
  <c r="G31" i="24"/>
  <c r="M31" i="24"/>
  <c r="E31" i="24"/>
  <c r="L31" i="24"/>
  <c r="I31" i="24"/>
  <c r="F15" i="24"/>
  <c r="D15" i="24"/>
  <c r="J15" i="24"/>
  <c r="H15" i="24"/>
  <c r="K15" i="24"/>
  <c r="G7" i="24"/>
  <c r="M7" i="24"/>
  <c r="E7" i="24"/>
  <c r="L7" i="24"/>
  <c r="I7" i="24"/>
  <c r="G19" i="24"/>
  <c r="M19" i="24"/>
  <c r="E19" i="24"/>
  <c r="L19" i="24"/>
  <c r="I19" i="24"/>
  <c r="K28" i="24"/>
  <c r="J28" i="24"/>
  <c r="H28" i="24"/>
  <c r="F28" i="24"/>
  <c r="D28" i="24"/>
  <c r="K34" i="24"/>
  <c r="J34" i="24"/>
  <c r="H34" i="24"/>
  <c r="F34" i="24"/>
  <c r="D34" i="24"/>
  <c r="D38" i="24"/>
  <c r="K38" i="24"/>
  <c r="J38" i="24"/>
  <c r="H38" i="24"/>
  <c r="F38" i="24"/>
  <c r="I32" i="24"/>
  <c r="M32" i="24"/>
  <c r="E32" i="24"/>
  <c r="L32" i="24"/>
  <c r="G32" i="24"/>
  <c r="C45" i="24"/>
  <c r="C39" i="24"/>
  <c r="K16" i="24"/>
  <c r="J16" i="24"/>
  <c r="H16" i="24"/>
  <c r="F16" i="24"/>
  <c r="D16" i="24"/>
  <c r="F25" i="24"/>
  <c r="D25" i="24"/>
  <c r="J25" i="24"/>
  <c r="H25" i="24"/>
  <c r="K25" i="24"/>
  <c r="F31" i="24"/>
  <c r="D31" i="24"/>
  <c r="J31" i="24"/>
  <c r="H31" i="24"/>
  <c r="K31" i="24"/>
  <c r="C14" i="24"/>
  <c r="C6" i="24"/>
  <c r="G17" i="24"/>
  <c r="M17" i="24"/>
  <c r="E17" i="24"/>
  <c r="L17" i="24"/>
  <c r="I17" i="24"/>
  <c r="I20" i="24"/>
  <c r="M20" i="24"/>
  <c r="E20" i="24"/>
  <c r="L20" i="24"/>
  <c r="G20" i="24"/>
  <c r="G23" i="24"/>
  <c r="M23" i="24"/>
  <c r="E23" i="24"/>
  <c r="L23" i="24"/>
  <c r="I23" i="24"/>
  <c r="G29" i="24"/>
  <c r="M29" i="24"/>
  <c r="E29" i="24"/>
  <c r="L29" i="24"/>
  <c r="I29" i="24"/>
  <c r="G35" i="24"/>
  <c r="M35" i="24"/>
  <c r="E35" i="24"/>
  <c r="L35" i="24"/>
  <c r="I35" i="24"/>
  <c r="F19" i="24"/>
  <c r="D19" i="24"/>
  <c r="J19" i="24"/>
  <c r="H19" i="24"/>
  <c r="F27" i="24"/>
  <c r="D27" i="24"/>
  <c r="J27" i="24"/>
  <c r="H27" i="24"/>
  <c r="F35" i="24"/>
  <c r="D35" i="24"/>
  <c r="J35" i="24"/>
  <c r="H35" i="24"/>
  <c r="K14" i="24"/>
  <c r="J14" i="24"/>
  <c r="H14" i="24"/>
  <c r="F14" i="24"/>
  <c r="D14" i="24"/>
  <c r="K22" i="24"/>
  <c r="J22" i="24"/>
  <c r="H22" i="24"/>
  <c r="F22" i="24"/>
  <c r="D22" i="24"/>
  <c r="K30" i="24"/>
  <c r="J30" i="24"/>
  <c r="H30" i="24"/>
  <c r="F30" i="24"/>
  <c r="D30" i="24"/>
  <c r="B45" i="24"/>
  <c r="B39" i="24"/>
  <c r="I8" i="24"/>
  <c r="M8" i="24"/>
  <c r="E8" i="24"/>
  <c r="L8" i="24"/>
  <c r="I18" i="24"/>
  <c r="M18" i="24"/>
  <c r="E18" i="24"/>
  <c r="L18" i="24"/>
  <c r="I26" i="24"/>
  <c r="M26" i="24"/>
  <c r="E26" i="24"/>
  <c r="L26" i="24"/>
  <c r="I34" i="24"/>
  <c r="M34" i="24"/>
  <c r="E34" i="24"/>
  <c r="L34" i="24"/>
  <c r="B6" i="24"/>
  <c r="M38" i="24"/>
  <c r="E38" i="24"/>
  <c r="L38" i="24"/>
  <c r="G38" i="24"/>
  <c r="K19" i="24"/>
  <c r="K35"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26" i="24"/>
  <c r="K2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J41" i="24"/>
  <c r="F42" i="24"/>
  <c r="J43" i="24"/>
  <c r="F44" i="24"/>
  <c r="G40" i="24"/>
  <c r="K41" i="24"/>
  <c r="G42" i="24"/>
  <c r="K43" i="24"/>
  <c r="G44" i="24"/>
  <c r="H40" i="24"/>
  <c r="H42" i="24"/>
  <c r="H44" i="24"/>
  <c r="J40" i="24"/>
  <c r="J42" i="24"/>
  <c r="J44" i="24"/>
  <c r="E40" i="24"/>
  <c r="E42" i="24"/>
  <c r="E44" i="24"/>
  <c r="I78" i="24" l="1"/>
  <c r="I79" i="24"/>
  <c r="J77" i="24"/>
  <c r="K77" i="24"/>
  <c r="I6" i="24"/>
  <c r="M6" i="24"/>
  <c r="E6" i="24"/>
  <c r="L6" i="24"/>
  <c r="G6" i="24"/>
  <c r="K6" i="24"/>
  <c r="H6" i="24"/>
  <c r="F6" i="24"/>
  <c r="D6" i="24"/>
  <c r="J6" i="24"/>
  <c r="I14" i="24"/>
  <c r="M14" i="24"/>
  <c r="E14" i="24"/>
  <c r="L14" i="24"/>
  <c r="G14" i="24"/>
  <c r="I39" i="24"/>
  <c r="G39" i="24"/>
  <c r="L39" i="24"/>
  <c r="M39" i="24"/>
  <c r="E39" i="24"/>
  <c r="H39" i="24"/>
  <c r="F39" i="24"/>
  <c r="D39" i="24"/>
  <c r="K39" i="24"/>
  <c r="J39" i="24"/>
  <c r="I45" i="24"/>
  <c r="G45" i="24"/>
  <c r="L45" i="24"/>
  <c r="M45" i="24"/>
  <c r="E45" i="24"/>
  <c r="H45" i="24"/>
  <c r="F45" i="24"/>
  <c r="D45" i="24"/>
  <c r="K45" i="24"/>
  <c r="J45" i="24"/>
  <c r="K79" i="24" l="1"/>
  <c r="I81" i="24" s="1"/>
  <c r="K78" i="24"/>
  <c r="J79" i="24"/>
  <c r="J78" i="24"/>
  <c r="I83" i="24" s="1"/>
  <c r="I82" i="24"/>
</calcChain>
</file>

<file path=xl/sharedStrings.xml><?xml version="1.0" encoding="utf-8"?>
<sst xmlns="http://schemas.openxmlformats.org/spreadsheetml/2006/main" count="1653" uniqueCount="521">
  <si>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</si>
  <si>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</si>
  <si>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</si>
  <si>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</si>
  <si>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</si>
  <si>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</si>
  <si>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</si>
  <si>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</si>
  <si>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</si>
  <si>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</si>
  <si>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</si>
  <si>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</si>
  <si>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</si>
  <si>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Kempten – Memmingen (831)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</si>
  <si>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</si>
  <si>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</si>
  <si>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</si>
  <si>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</si>
  <si>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</si>
  <si>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</si>
  <si>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</si>
  <si>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</si>
  <si>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</si>
  <si>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</si>
  <si>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</si>
  <si>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</si>
  <si>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</si>
  <si>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</si>
  <si>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</si>
  <si>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</si>
  <si>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</si>
  <si>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</si>
  <si>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</si>
  <si>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</si>
  <si>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</si>
  <si>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</si>
  <si>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</si>
  <si>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</si>
  <si>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</si>
  <si>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</si>
  <si>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</si>
  <si>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</si>
  <si>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</si>
  <si>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</si>
  <si>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</si>
  <si>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</si>
  <si>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</si>
  <si>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</si>
  <si>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</si>
  <si>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</si>
  <si>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</si>
  <si>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</si>
  <si>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</si>
  <si>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</si>
  <si>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</si>
  <si>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</si>
  <si>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</si>
  <si>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</si>
  <si>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</si>
  <si>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</si>
  <si>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</si>
  <si>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</si>
  <si>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</si>
  <si>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</si>
  <si>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</si>
  <si>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</si>
  <si>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</si>
  <si>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</si>
  <si>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</si>
  <si>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</si>
  <si>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</si>
  <si>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</si>
  <si>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</si>
  <si>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</si>
  <si>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</si>
  <si>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</si>
  <si>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</si>
  <si>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</si>
  <si>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</si>
  <si>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</si>
  <si>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</si>
  <si>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</si>
  <si>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</si>
  <si>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</si>
  <si>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</si>
  <si>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</si>
  <si>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</si>
  <si>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</si>
  <si>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</si>
  <si>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</si>
  <si>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</si>
  <si>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</si>
  <si>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Kempten – Memmingen (831);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</si>
  <si>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</si>
  <si>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</si>
  <si>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</si>
  <si>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</si>
  <si>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</si>
  <si>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</si>
  <si>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</si>
  <si>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</si>
  <si>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</si>
  <si>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</si>
  <si>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</si>
  <si>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</si>
  <si>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</si>
  <si>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</si>
  <si>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</si>
  <si>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</si>
  <si>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</si>
  <si>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</si>
  <si>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</si>
  <si>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</si>
  <si>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</si>
  <si>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</si>
  <si>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</si>
  <si>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</si>
  <si>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</si>
  <si>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</si>
  <si>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</si>
  <si>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</si>
  <si>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</si>
  <si>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</si>
  <si>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</si>
  <si>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</si>
  <si>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</si>
  <si>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</si>
  <si>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</si>
  <si>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</si>
  <si>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</si>
  <si>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</si>
  <si>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</si>
  <si>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</si>
  <si>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</si>
  <si>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</si>
  <si>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</si>
  <si>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</si>
  <si>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</si>
  <si>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</si>
  <si>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</si>
  <si>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</si>
  <si>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</si>
  <si>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</si>
  <si>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</si>
  <si>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</si>
  <si>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</si>
  <si>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</si>
  <si>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</si>
  <si>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</si>
  <si>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</si>
  <si>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</si>
  <si>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</si>
  <si>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</si>
  <si>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</si>
  <si>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</si>
  <si>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</si>
  <si>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</si>
  <si>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</si>
  <si>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</si>
  <si>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</si>
  <si>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</si>
  <si>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</si>
  <si>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</si>
  <si>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</si>
  <si>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</si>
  <si>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</si>
  <si>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</si>
  <si>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</si>
  <si>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</si>
  <si>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</si>
  <si>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</si>
  <si>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</si>
  <si>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</si>
  <si>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</si>
  <si>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</si>
  <si>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</si>
  <si>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</si>
  <si>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</si>
  <si>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</si>
  <si>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</si>
  <si>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</si>
  <si>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</si>
  <si>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</si>
  <si>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Kempten – Memmingen (831)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</si>
  <si>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</si>
  <si>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</si>
  <si>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</si>
  <si>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</si>
  <si>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</si>
  <si>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</si>
  <si>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</si>
  <si>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</si>
  <si>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</si>
  <si>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</si>
  <si>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</si>
  <si>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</si>
  <si>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</si>
  <si>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</si>
  <si>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</si>
  <si>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</si>
  <si>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</si>
  <si>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</si>
  <si>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</si>
  <si>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</si>
  <si>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</si>
  <si>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</si>
  <si>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</si>
  <si>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</si>
  <si>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</si>
  <si>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</si>
  <si>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</si>
  <si>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</si>
  <si>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</si>
  <si>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</si>
  <si>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</si>
  <si>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</si>
  <si>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</si>
  <si>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</si>
  <si>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</si>
  <si>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</si>
  <si>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</si>
  <si>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</si>
  <si>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</si>
  <si>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</si>
  <si>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</si>
  <si>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</si>
  <si>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</si>
  <si>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</si>
  <si>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</si>
  <si>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</si>
  <si>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</si>
  <si>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</si>
  <si>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</si>
  <si>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</si>
  <si>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</si>
  <si>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</si>
  <si>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</si>
  <si>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</si>
  <si>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</si>
  <si>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</si>
  <si>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</si>
  <si>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</si>
  <si>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</si>
  <si>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</si>
  <si>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</si>
  <si>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</si>
  <si>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</si>
  <si>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</si>
  <si>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</si>
  <si>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</si>
  <si>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</si>
  <si>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</si>
  <si>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</si>
  <si>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</si>
  <si>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</si>
  <si>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</si>
  <si>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</si>
  <si>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</si>
  <si>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</si>
  <si>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</si>
  <si>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</si>
  <si>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</si>
  <si>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</si>
  <si>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</si>
  <si>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</si>
  <si>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</si>
  <si>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</si>
  <si>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</si>
  <si>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</si>
  <si>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</si>
  <si>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</si>
  <si>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</si>
  <si>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</si>
  <si>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</si>
  <si>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</si>
  <si>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</si>
  <si>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</si>
  <si>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</si>
  <si>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</si>
  <si>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</si>
  <si>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</si>
  <si>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</si>
  <si>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</si>
  <si>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</si>
  <si>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</si>
  <si>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</si>
  <si>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</si>
  <si>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</si>
  <si>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</si>
  <si>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</si>
  <si>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</si>
  <si>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</si>
  <si>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</si>
  <si>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</si>
  <si>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</si>
  <si>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</si>
  <si>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</si>
  <si>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</si>
  <si>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</si>
  <si>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</si>
  <si>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</si>
  <si>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</si>
  <si>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</si>
  <si>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</si>
  <si>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</si>
  <si>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</si>
  <si>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</si>
  <si>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</si>
  <si>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</si>
  <si>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</si>
  <si>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</si>
  <si>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</si>
  <si>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</si>
  <si>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</si>
  <si>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</si>
  <si>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</si>
  <si>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</si>
  <si>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</si>
  <si>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</si>
  <si>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</si>
  <si>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</si>
  <si>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</si>
  <si>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</si>
  <si>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</si>
  <si>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</si>
  <si>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</si>
  <si>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</si>
  <si>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Kempten – Memmingen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</si>
  <si>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</si>
  <si>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</si>
  <si>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</si>
  <si>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</si>
  <si>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</si>
  <si>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</si>
  <si>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</si>
  <si>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</si>
  <si>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</si>
  <si>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</si>
  <si>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</si>
  <si>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</si>
  <si>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</si>
  <si>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</si>
  <si>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</si>
  <si>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</si>
  <si>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</si>
  <si>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</si>
  <si>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</si>
  <si>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</si>
  <si>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</si>
  <si>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</si>
  <si>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</si>
  <si>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</si>
  <si>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</si>
  <si>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</si>
  <si>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</si>
  <si>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</si>
  <si>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</si>
  <si>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</si>
  <si>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</si>
  <si>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</si>
  <si>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</si>
  <si>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</si>
  <si>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</si>
  <si>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</si>
  <si>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</si>
  <si>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</si>
  <si>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</si>
  <si>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</si>
  <si>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</si>
  <si>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</si>
  <si>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</si>
  <si>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</si>
  <si>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</si>
  <si>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</si>
  <si>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Kempten – Memmingen (831);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</si>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</sst>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{A349489D-6C0D-4B0E-973D-5AEEA3185909}</c15:txfldGUID>
                      <c15:f>Daten_Diagramme!$D$6</c15:f>
                      <c15:dlblFieldTableCache>
                        <c:ptCount val="1"/>
                        <c:pt idx="0">
                          <c:v>1.0</c:v>
                        </c:pt>
                      </c15:dlblFieldTableCache>
                    </c15:dlblFTEntry>
                  </c15:dlblFieldTable>
                  <c15:showDataLabelsRange val="0"/>
                </c:ext>
                <c:ext xmlns:c16="http://schemas.microsoft.com/office/drawing/2014/chart" uri="{C3380CC4-5D6E-409C-BE32-E72D297353CC}">
                  <c16:uniqueId val="{00000000-F5E3-463F-B92C-8D72AD37C3F5}"/>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{5EEA00C5-D21B-48BE-8334-6347D32D4D8A}</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F5E3-463F-B92C-8D72AD37C3F5}"/>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{8CBF6EF5-9206-469E-9132-CAA0947448F4}</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F5E3-463F-B92C-8D72AD37C3F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{3F7EDDC2-CC21-40AA-ABCD-D312F7E5F4AA}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F5E3-463F-B92C-8D72AD37C3F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0.97822508582984524</c:v>
                </c:pt>
                <c:pt idx="1">
                  <c:v>1.0013227114154917</c:v>
                </c:pt>
                <c:pt idx="2">
                  <c:v>1.1186464311118853</c:v>
                </c:pt>
                <c:pt idx="3">
                  <c:v>1.0875687030768</c:v>
                </c:pt>
              </c:numCache>
            </c:numRef>
          </c:val>
          <c:extLst>
            <c:ext xmlns:c16="http://schemas.microsoft.com/office/drawing/2014/chart" uri="{C3380CC4-5D6E-409C-BE32-E72D297353CC}">
              <c16:uniqueId val="{00000004-F5E3-463F-B92C-8D72AD37C3F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{BF9C1041-472A-4D83-B39B-7C7E55426D19}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F5E3-463F-B92C-8D72AD37C3F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{EE512642-21DB-440A-AA6D-5099DB625D2C}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F5E3-463F-B92C-8D72AD37C3F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{C8CA9573-1A4E-496F-8B55-84B26C9FC8D1}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F5E3-463F-B92C-8D72AD37C3F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{850E947F-EE6B-4D34-84CC-1FF49D5F633E}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F5E3-463F-B92C-8D72AD37C3F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F5E3-463F-B92C-8D72AD37C3F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5E3-463F-B92C-8D72AD37C3F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{6CEE1DA1-9C5C-465C-A891-A0EE3421162D}</c15:txfldGUID>
                      <c15:f>Daten_Diagramme!$E$6</c15:f>
                      <c15:dlblFieldTableCache>
                        <c:ptCount val="1"/>
                        <c:pt idx="0">
                          <c:v>-2.8</c:v>
                        </c:pt>
                      </c15:dlblFieldTableCache>
                    </c15:dlblFTEntry>
                  </c15:dlblFieldTable>
                  <c15:showDataLabelsRange val="0"/>
                </c:ext>
                <c:ext xmlns:c16="http://schemas.microsoft.com/office/drawing/2014/chart" uri="{C3380CC4-5D6E-409C-BE32-E72D297353CC}">
                  <c16:uniqueId val="{00000000-5EF4-458A-BD27-B8DA75E8122F}"/>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{F8DC4312-C865-4839-9F24-BB2FD8FC8057}</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5EF4-458A-BD27-B8DA75E8122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{1538DBE5-810D-4793-AE8F-4769CC3BF548}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5EF4-458A-BD27-B8DA75E8122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{1C73EB97-594F-4A81-82A6-53D389E58740}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EF4-458A-BD27-B8DA75E8122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-2.8335148027168557</c:v>
                </c:pt>
                <c:pt idx="1">
                  <c:v>-1.8915068707011207</c:v>
                </c:pt>
                <c:pt idx="2">
                  <c:v>-2.7637010795899166</c:v>
                </c:pt>
                <c:pt idx="3">
                  <c:v>-2.8655893304673015</c:v>
                </c:pt>
              </c:numCache>
            </c:numRef>
          </c:val>
          <c:extLst>
            <c:ext xmlns:c16="http://schemas.microsoft.com/office/drawing/2014/chart" uri="{C3380CC4-5D6E-409C-BE32-E72D297353CC}">
              <c16:uniqueId val="{00000004-5EF4-458A-BD27-B8DA75E8122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{D6942A49-0B70-4F76-8DC7-558D437BBB41}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EF4-458A-BD27-B8DA75E8122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{D3F18B33-EB38-42AB-8C59-1D830EBC180A}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EF4-458A-BD27-B8DA75E8122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{9EF7067D-55B2-47BE-B9A9-8A8D1DEA2321}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EF4-458A-BD27-B8DA75E8122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{4CDBC19D-1F06-4411-B61A-95AE28A216C9}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EF4-458A-BD27-B8DA75E8122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EF4-458A-BD27-B8DA75E8122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EF4-458A-BD27-B8DA75E8122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{832CAB94-98D4-4CA5-A636-296F735AC272}</c15:txfldGUID>
                      <c15:f>Daten_Diagramme!$D$14</c15:f>
                      <c15:dlblFieldTableCache>
                        <c:ptCount val="1"/>
                        <c:pt idx="0">
                          <c:v>1.0</c:v>
                        </c:pt>
                      </c15:dlblFieldTableCache>
                    </c15:dlblFTEntry>
                  </c15:dlblFieldTable>
                  <c15:showDataLabelsRange val="0"/>
                </c:ext>
                <c:ext xmlns:c16="http://schemas.microsoft.com/office/drawing/2014/chart" uri="{C3380CC4-5D6E-409C-BE32-E72D297353CC}">
                  <c16:uniqueId val="{00000000-DAE1-4CFC-A9C6-2B14868C9A51}"/>
                </c:ext>
              </c:extLst>
            </c:dLbl>
            <c:dLbl>
              <c:idx val="1"/>
              <c:tx>
                <c:strRef>
                  <c:f>Daten_Diagramme!$D$15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{860CAA4C-A54F-4BF4-BE67-13038F555E03}</c15:txfldGUID>
                      <c15:f>Daten_Diagramme!$D$15</c15:f>
                      <c15:dlblFieldTableCache>
                        <c:ptCount val="1"/>
                        <c:pt idx="0">
                          <c:v>0.9</c:v>
                        </c:pt>
                      </c15:dlblFieldTableCache>
                    </c15:dlblFTEntry>
                  </c15:dlblFieldTable>
                  <c15:showDataLabelsRange val="0"/>
                </c:ext>
                <c:ext xmlns:c16="http://schemas.microsoft.com/office/drawing/2014/chart" uri="{C3380CC4-5D6E-409C-BE32-E72D297353CC}">
                  <c16:uniqueId val="{00000001-DAE1-4CFC-A9C6-2B14868C9A51}"/>
                </c:ext>
              </c:extLst>
            </c:dLbl>
            <c:dLbl>
              <c:idx val="2"/>
              <c:tx>
                <c:strRef>
                  <c:f>Daten_Diagramme!$D$16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{209A636E-DF54-4324-AF0A-A37AA6774D47}</c15:txfldGUID>
                      <c15:f>Daten_Diagramme!$D$16</c15:f>
                      <c15:dlblFieldTableCache>
                        <c:ptCount val="1"/>
                        <c:pt idx="0">
                          <c:v>3.7</c:v>
                        </c:pt>
                      </c15:dlblFieldTableCache>
                    </c15:dlblFTEntry>
                  </c15:dlblFieldTable>
                  <c15:showDataLabelsRange val="0"/>
                </c:ext>
                <c:ext xmlns:c16="http://schemas.microsoft.com/office/drawing/2014/chart" uri="{C3380CC4-5D6E-409C-BE32-E72D297353CC}">
                  <c16:uniqueId val="{00000002-DAE1-4CFC-A9C6-2B14868C9A51}"/>
                </c:ext>
              </c:extLst>
            </c:dLbl>
            <c:dLbl>
              <c:idx val="3"/>
              <c:tx>
                <c:strRef>
                  <c:f>Daten_Diagramme!$D$17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{B178EFED-0730-436C-A3D3-2B268B0C95A2}</c15:txfldGUID>
                      <c15:f>Daten_Diagramme!$D$17</c15:f>
                      <c15:dlblFieldTableCache>
                        <c:ptCount val="1"/>
                        <c:pt idx="0">
                          <c:v>0.4</c:v>
                        </c:pt>
                      </c15:dlblFieldTableCache>
                    </c15:dlblFTEntry>
                  </c15:dlblFieldTable>
                  <c15:showDataLabelsRange val="0"/>
                </c:ext>
                <c:ext xmlns:c16="http://schemas.microsoft.com/office/drawing/2014/chart" uri="{C3380CC4-5D6E-409C-BE32-E72D297353CC}">
                  <c16:uniqueId val="{00000003-DAE1-4CFC-A9C6-2B14868C9A51}"/>
                </c:ext>
              </c:extLst>
            </c:dLbl>
            <c:dLbl>
              <c:idx val="4"/>
              <c:tx>
                <c:strRef>
                  <c:f>Daten_Diagramme!$D$18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{A092A00D-DF75-43E3-B2BC-3D41ACDDF154}</c15:txfldGUID>
                      <c15:f>Daten_Diagramme!$D$18</c15:f>
                      <c15:dlblFieldTableCache>
                        <c:ptCount val="1"/>
                        <c:pt idx="0">
                          <c:v>1.3</c:v>
                        </c:pt>
                      </c15:dlblFieldTableCache>
                    </c15:dlblFTEntry>
                  </c15:dlblFieldTable>
                  <c15:showDataLabelsRange val="0"/>
                </c:ext>
                <c:ext xmlns:c16="http://schemas.microsoft.com/office/drawing/2014/chart" uri="{C3380CC4-5D6E-409C-BE32-E72D297353CC}">
                  <c16:uniqueId val="{00000004-DAE1-4CFC-A9C6-2B14868C9A51}"/>
                </c:ext>
              </c:extLst>
            </c:dLbl>
            <c:dLbl>
              <c:idx val="5"/>
              <c:tx>
                <c:strRef>
                  <c:f>Daten_Diagramme!$D$19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{86D22855-7B63-4DC1-8EC1-0F62392D4632}</c15:txfldGUID>
                      <c15:f>Daten_Diagramme!$D$19</c15:f>
                      <c15:dlblFieldTableCache>
                        <c:ptCount val="1"/>
                        <c:pt idx="0">
                          <c:v>0.6</c:v>
                        </c:pt>
                      </c15:dlblFieldTableCache>
                    </c15:dlblFTEntry>
                  </c15:dlblFieldTable>
                  <c15:showDataLabelsRange val="0"/>
                </c:ext>
                <c:ext xmlns:c16="http://schemas.microsoft.com/office/drawing/2014/chart" uri="{C3380CC4-5D6E-409C-BE32-E72D297353CC}">
                  <c16:uniqueId val="{00000005-DAE1-4CFC-A9C6-2B14868C9A51}"/>
                </c:ext>
              </c:extLst>
            </c:dLbl>
            <c:dLbl>
              <c:idx val="6"/>
              <c:tx>
                <c:strRef>
                  <c:f>Daten_Diagramme!$D$20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{C6B8E1EB-B05E-4BDF-AFDE-7AA4C13B3836}</c15:txfldGUID>
                      <c15:f>Daten_Diagramme!$D$20</c15:f>
                      <c15:dlblFieldTableCache>
                        <c:ptCount val="1"/>
                        <c:pt idx="0">
                          <c:v>-1.1</c:v>
                        </c:pt>
                      </c15:dlblFieldTableCache>
                    </c15:dlblFTEntry>
                  </c15:dlblFieldTable>
                  <c15:showDataLabelsRange val="0"/>
                </c:ext>
                <c:ext xmlns:c16="http://schemas.microsoft.com/office/drawing/2014/chart" uri="{C3380CC4-5D6E-409C-BE32-E72D297353CC}">
                  <c16:uniqueId val="{00000006-DAE1-4CFC-A9C6-2B14868C9A51}"/>
                </c:ext>
              </c:extLst>
            </c:dLbl>
            <c:dLbl>
              <c:idx val="7"/>
              <c:tx>
                <c:strRef>
                  <c:f>Daten_Diagramme!$D$21</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{FE2D8BB4-4120-4706-B078-2056C1AA91D0}</c15:txfldGUID>
                      <c15:f>Daten_Diagramme!$D$21</c15:f>
                      <c15:dlblFieldTableCache>
                        <c:ptCount val="1"/>
                        <c:pt idx="0">
                          <c:v>4.5</c:v>
                        </c:pt>
                      </c15:dlblFieldTableCache>
                    </c15:dlblFTEntry>
                  </c15:dlblFieldTable>
                  <c15:showDataLabelsRange val="0"/>
                </c:ext>
                <c:ext xmlns:c16="http://schemas.microsoft.com/office/drawing/2014/chart" uri="{C3380CC4-5D6E-409C-BE32-E72D297353CC}">
                  <c16:uniqueId val="{00000007-DAE1-4CFC-A9C6-2B14868C9A51}"/>
                </c:ext>
              </c:extLst>
            </c:dLbl>
            <c:dLbl>
              <c:idx val="8"/>
              <c:tx>
                <c:strRef>
                  <c:f>Daten_Diagramme!$D$22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{8201A8E0-1AF6-4540-A869-58B52946A395}</c15:txfldGUID>
                      <c15:f>Daten_Diagramme!$D$22</c15:f>
                      <c15:dlblFieldTableCache>
                        <c:ptCount val="1"/>
                        <c:pt idx="0">
                          <c:v>1.8</c:v>
                        </c:pt>
                      </c15:dlblFieldTableCache>
                    </c15:dlblFTEntry>
                  </c15:dlblFieldTable>
                  <c15:showDataLabelsRange val="0"/>
                </c:ext>
                <c:ext xmlns:c16="http://schemas.microsoft.com/office/drawing/2014/chart" uri="{C3380CC4-5D6E-409C-BE32-E72D297353CC}">
                  <c16:uniqueId val="{00000008-DAE1-4CFC-A9C6-2B14868C9A51}"/>
                </c:ext>
              </c:extLst>
            </c:dLbl>
            <c:dLbl>
              <c:idx val="9"/>
              <c:tx>
                <c:strRef>
                  <c:f>Daten_Diagramme!$D$23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{B13E2393-9B52-48C1-BDB8-C2E68F4C3444}</c15:txfldGUID>
                      <c15:f>Daten_Diagramme!$D$23</c15:f>
                      <c15:dlblFieldTableCache>
                        <c:ptCount val="1"/>
                        <c:pt idx="0">
                          <c:v>3.5</c:v>
                        </c:pt>
                      </c15:dlblFieldTableCache>
                    </c15:dlblFTEntry>
                  </c15:dlblFieldTable>
                  <c15:showDataLabelsRange val="0"/>
                </c:ext>
                <c:ext xmlns:c16="http://schemas.microsoft.com/office/drawing/2014/chart" uri="{C3380CC4-5D6E-409C-BE32-E72D297353CC}">
                  <c16:uniqueId val="{00000009-DAE1-4CFC-A9C6-2B14868C9A51}"/>
                </c:ext>
              </c:extLst>
            </c:dLbl>
            <c:dLbl>
              <c:idx val="10"/>
              <c:tx>
                <c:strRef>
                  <c:f>Daten_Diagramme!$D$24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{73DEC887-352C-4E40-8B01-F4CA45F34FD9}</c15:txfldGUID>
                      <c15:f>Daten_Diagramme!$D$24</c15:f>
                      <c15:dlblFieldTableCache>
                        <c:ptCount val="1"/>
                        <c:pt idx="0">
                          <c:v>-3.0</c:v>
                        </c:pt>
                      </c15:dlblFieldTableCache>
                    </c15:dlblFTEntry>
                  </c15:dlblFieldTable>
                  <c15:showDataLabelsRange val="0"/>
                </c:ext>
                <c:ext xmlns:c16="http://schemas.microsoft.com/office/drawing/2014/chart" uri="{C3380CC4-5D6E-409C-BE32-E72D297353CC}">
                  <c16:uniqueId val="{0000000A-DAE1-4CFC-A9C6-2B14868C9A51}"/>
                </c:ext>
              </c:extLst>
            </c:dLbl>
            <c:dLbl>
              <c:idx val="11"/>
              <c:tx>
                <c:strRef>
                  <c:f>Daten_Diagramme!$D$25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{37C6BCA0-AA88-4618-B945-290896010702}</c15:txfldGUID>
                      <c15:f>Daten_Diagramme!$D$25</c15:f>
                      <c15:dlblFieldTableCache>
                        <c:ptCount val="1"/>
                        <c:pt idx="0">
                          <c:v>2.8</c:v>
                        </c:pt>
                      </c15:dlblFieldTableCache>
                    </c15:dlblFTEntry>
                  </c15:dlblFieldTable>
                  <c15:showDataLabelsRange val="0"/>
                </c:ext>
                <c:ext xmlns:c16="http://schemas.microsoft.com/office/drawing/2014/chart" uri="{C3380CC4-5D6E-409C-BE32-E72D297353CC}">
                  <c16:uniqueId val="{0000000B-DAE1-4CFC-A9C6-2B14868C9A51}"/>
                </c:ext>
              </c:extLst>
            </c:dLbl>
            <c:dLbl>
              <c:idx val="12"/>
              <c:tx>
                <c:strRef>
                  <c:f>Daten_Diagramme!$D$26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{DD34CFAD-60DA-41EB-8E17-AA773A4DC70D}</c15:txfldGUID>
                      <c15:f>Daten_Diagramme!$D$26</c15:f>
                      <c15:dlblFieldTableCache>
                        <c:ptCount val="1"/>
                        <c:pt idx="0">
                          <c:v>0.4</c:v>
                        </c:pt>
                      </c15:dlblFieldTableCache>
                    </c15:dlblFTEntry>
                  </c15:dlblFieldTable>
                  <c15:showDataLabelsRange val="0"/>
                </c:ext>
                <c:ext xmlns:c16="http://schemas.microsoft.com/office/drawing/2014/chart" uri="{C3380CC4-5D6E-409C-BE32-E72D297353CC}">
                  <c16:uniqueId val="{0000000C-DAE1-4CFC-A9C6-2B14868C9A51}"/>
                </c:ext>
              </c:extLst>
            </c:dLbl>
            <c:dLbl>
              <c:idx val="13"/>
              <c:tx>
                <c:strRef>
                  <c:f>Daten_Diagramme!$D$27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{CAF29376-5B15-4C49-827F-E428420FE82E}</c15:txfldGUID>
                      <c15:f>Daten_Diagramme!$D$27</c15:f>
                      <c15:dlblFieldTableCache>
                        <c:ptCount val="1"/>
                        <c:pt idx="0">
                          <c:v>2.5</c:v>
                        </c:pt>
                      </c15:dlblFieldTableCache>
                    </c15:dlblFTEntry>
                  </c15:dlblFieldTable>
                  <c15:showDataLabelsRange val="0"/>
                </c:ext>
                <c:ext xmlns:c16="http://schemas.microsoft.com/office/drawing/2014/chart" uri="{C3380CC4-5D6E-409C-BE32-E72D297353CC}">
                  <c16:uniqueId val="{0000000D-DAE1-4CFC-A9C6-2B14868C9A51}"/>
                </c:ext>
              </c:extLst>
            </c:dLbl>
            <c:dLbl>
              <c:idx val="14"/>
              <c:tx>
                <c:strRef>
                  <c:f>Daten_Diagramme!$D$28</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{F6CA9915-823F-4718-AF2E-C02E88390C32}</c15:txfldGUID>
                      <c15:f>Daten_Diagramme!$D$28</c15:f>
                      <c15:dlblFieldTableCache>
                        <c:ptCount val="1"/>
                        <c:pt idx="0">
                          <c:v>-6.5</c:v>
                        </c:pt>
                      </c15:dlblFieldTableCache>
                    </c15:dlblFTEntry>
                  </c15:dlblFieldTable>
                  <c15:showDataLabelsRange val="0"/>
                </c:ext>
                <c:ext xmlns:c16="http://schemas.microsoft.com/office/drawing/2014/chart" uri="{C3380CC4-5D6E-409C-BE32-E72D297353CC}">
                  <c16:uniqueId val="{0000000E-DAE1-4CFC-A9C6-2B14868C9A51}"/>
                </c:ext>
              </c:extLst>
            </c:dLbl>
            <c:dLbl>
              <c:idx val="15"/>
              <c:tx>
                <c:strRef>
                  <c:f>Daten_Diagramme!$D$29</c:f>
                  <c:strCache>
                    <c:ptCount val="1"/>
                    <c:pt idx="0">
                      <c:v>-20.5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{9DD003DD-FF48-438E-86E6-7B1B97D5169A}</c15:txfldGUID>
                      <c15:f>Daten_Diagramme!$D$29</c15:f>
                      <c15:dlblFieldTableCache>
                        <c:ptCount val="1"/>
                        <c:pt idx="0">
                          <c:v>-20.5</c:v>
                        </c:pt>
                      </c15:dlblFieldTableCache>
                    </c15:dlblFTEntry>
                  </c15:dlblFieldTable>
                  <c15:showDataLabelsRange val="0"/>
                </c:ext>
                <c:ext xmlns:c16="http://schemas.microsoft.com/office/drawing/2014/chart" uri="{C3380CC4-5D6E-409C-BE32-E72D297353CC}">
                  <c16:uniqueId val="{0000000F-DAE1-4CFC-A9C6-2B14868C9A51}"/>
                </c:ext>
              </c:extLst>
            </c:dLbl>
            <c:dLbl>
              <c:idx val="16"/>
              <c:tx>
                <c:strRef>
                  <c:f>Daten_Diagramme!$D$30</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{2E52FB98-67A8-4362-8610-D89F2A8B359F}</c15:txfldGUID>
                      <c15:f>Daten_Diagramme!$D$30</c15:f>
                      <c15:dlblFieldTableCache>
                        <c:ptCount val="1"/>
                        <c:pt idx="0">
                          <c:v>4.6</c:v>
                        </c:pt>
                      </c15:dlblFieldTableCache>
                    </c15:dlblFTEntry>
                  </c15:dlblFieldTable>
                  <c15:showDataLabelsRange val="0"/>
                </c:ext>
                <c:ext xmlns:c16="http://schemas.microsoft.com/office/drawing/2014/chart" uri="{C3380CC4-5D6E-409C-BE32-E72D297353CC}">
                  <c16:uniqueId val="{00000010-DAE1-4CFC-A9C6-2B14868C9A51}"/>
                </c:ext>
              </c:extLst>
            </c:dLbl>
            <c:dLbl>
              <c:idx val="17"/>
              <c:tx>
                <c:strRef>
                  <c:f>Daten_Diagramme!$D$31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{6E41675C-99DE-4392-A2C8-2AEA349E0C74}</c15:txfldGUID>
                      <c15:f>Daten_Diagramme!$D$31</c15:f>
                      <c15:dlblFieldTableCache>
                        <c:ptCount val="1"/>
                        <c:pt idx="0">
                          <c:v>-0.3</c:v>
                        </c:pt>
                      </c15:dlblFieldTableCache>
                    </c15:dlblFTEntry>
                  </c15:dlblFieldTable>
                  <c15:showDataLabelsRange val="0"/>
                </c:ext>
                <c:ext xmlns:c16="http://schemas.microsoft.com/office/drawing/2014/chart" uri="{C3380CC4-5D6E-409C-BE32-E72D297353CC}">
                  <c16:uniqueId val="{00000011-DAE1-4CFC-A9C6-2B14868C9A51}"/>
                </c:ext>
              </c:extLst>
            </c:dLbl>
            <c:dLbl>
              <c:idx val="18"/>
              <c:tx>
                <c:strRef>
                  <c:f>Daten_Diagramme!$D$32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{0A200984-96FB-420D-86AF-B166B5F9FB68}</c15:txfldGUID>
                      <c15:f>Daten_Diagramme!$D$32</c15:f>
                      <c15:dlblFieldTableCache>
                        <c:ptCount val="1"/>
                        <c:pt idx="0">
                          <c:v>2.9</c:v>
                        </c:pt>
                      </c15:dlblFieldTableCache>
                    </c15:dlblFTEntry>
                  </c15:dlblFieldTable>
                  <c15:showDataLabelsRange val="0"/>
                </c:ext>
                <c:ext xmlns:c16="http://schemas.microsoft.com/office/drawing/2014/chart" uri="{C3380CC4-5D6E-409C-BE32-E72D297353CC}">
                  <c16:uniqueId val="{00000012-DAE1-4CFC-A9C6-2B14868C9A51}"/>
                </c:ext>
              </c:extLst>
            </c:dLbl>
            <c:dLbl>
              <c:idx val="19"/>
              <c:tx>
                <c:strRef>
                  <c:f>Daten_Diagramme!$D$33</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{58CAE303-03DD-4F5C-B445-3A24AE9285B2}</c15:txfldGUID>
                      <c15:f>Daten_Diagramme!$D$33</c15:f>
                      <c15:dlblFieldTableCache>
                        <c:ptCount val="1"/>
                        <c:pt idx="0">
                          <c:v>4.2</c:v>
                        </c:pt>
                      </c15:dlblFieldTableCache>
                    </c15:dlblFTEntry>
                  </c15:dlblFieldTable>
                  <c15:showDataLabelsRange val="0"/>
                </c:ext>
                <c:ext xmlns:c16="http://schemas.microsoft.com/office/drawing/2014/chart" uri="{C3380CC4-5D6E-409C-BE32-E72D297353CC}">
                  <c16:uniqueId val="{00000013-DAE1-4CFC-A9C6-2B14868C9A51}"/>
                </c:ext>
              </c:extLst>
            </c:dLbl>
            <c:dLbl>
              <c:idx val="20"/>
              <c:tx>
                <c:strRef>
                  <c:f>Daten_Diagramme!$D$34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{F216F6D6-8987-44C8-9A53-E788412B3821}</c15:txfldGUID>
                      <c15:f>Daten_Diagramme!$D$34</c15:f>
                      <c15:dlblFieldTableCache>
                        <c:ptCount val="1"/>
                        <c:pt idx="0">
                          <c:v>-1.5</c:v>
                        </c:pt>
                      </c15:dlblFieldTableCache>
                    </c15:dlblFTEntry>
                  </c15:dlblFieldTable>
                  <c15:showDataLabelsRange val="0"/>
                </c:ext>
                <c:ext xmlns:c16="http://schemas.microsoft.com/office/drawing/2014/chart" uri="{C3380CC4-5D6E-409C-BE32-E72D297353CC}">
                  <c16:uniqueId val="{00000014-DAE1-4CFC-A9C6-2B14868C9A51}"/>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{504ED3F1-939E-48AC-9965-A1E4FE149A25}</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DAE1-4CFC-A9C6-2B14868C9A5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{6A44F11D-1313-4E0C-927C-35FFCD47A591}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AE1-4CFC-A9C6-2B14868C9A51}"/>
                </c:ext>
              </c:extLst>
            </c:dLbl>
            <c:dLbl>
              <c:idx val="23"/>
              <c:tx>
                <c:strRef>
                  <c:f>Daten_Diagramme!$D$37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{E68A7E05-831F-4B69-B075-268EB89A345A}</c15:txfldGUID>
                      <c15:f>Daten_Diagramme!$D$37</c15:f>
                      <c15:dlblFieldTableCache>
                        <c:ptCount val="1"/>
                        <c:pt idx="0">
                          <c:v>0.9</c:v>
                        </c:pt>
                      </c15:dlblFieldTableCache>
                    </c15:dlblFTEntry>
                  </c15:dlblFieldTable>
                  <c15:showDataLabelsRange val="0"/>
                </c:ext>
                <c:ext xmlns:c16="http://schemas.microsoft.com/office/drawing/2014/chart" uri="{C3380CC4-5D6E-409C-BE32-E72D297353CC}">
                  <c16:uniqueId val="{00000017-DAE1-4CFC-A9C6-2B14868C9A51}"/>
                </c:ext>
              </c:extLst>
            </c:dLbl>
            <c:dLbl>
              <c:idx val="24"/>
              <c:layout>
                <c:manualLayout>
                  <c:x val="4.7769028871392123E-3"/>
                  <c:y val="-4.6876052205785108E-5"/>
                </c:manualLayout>
              </c:layout>
              <c:tx>
                <c:strRef>
                  <c:f>Daten_Diagramme!$D$38</c:f>
                  <c:strCache>
                    <c:ptCount val="1"/>
                    <c:pt idx="0">
                      <c:v>1.3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{37FB9486-19A6-4078-A759-4B14112F6F64}</c15:txfldGUID>
                      <c15:f>Daten_Diagramme!$D$38</c15:f>
                      <c15:dlblFieldTableCache>
                        <c:ptCount val="1"/>
                        <c:pt idx="0">
                          <c:v>1.3</c:v>
                        </c:pt>
                      </c15:dlblFieldTableCache>
                    </c15:dlblFTEntry>
                  </c15:dlblFieldTable>
                  <c15:showDataLabelsRange val="0"/>
                </c:ext>
                <c:ext xmlns:c16="http://schemas.microsoft.com/office/drawing/2014/chart" uri="{C3380CC4-5D6E-409C-BE32-E72D297353CC}">
                  <c16:uniqueId val="{00000018-DAE1-4CFC-A9C6-2B14868C9A51}"/>
                </c:ext>
              </c:extLst>
            </c:dLbl>
            <c:dLbl>
              <c:idx val="25"/>
              <c:tx>
                <c:strRef>
                  <c:f>Daten_Diagramme!$D$39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{8D87930C-B3C1-4B4B-885B-423BE44EF09B}</c15:txfldGUID>
                      <c15:f>Daten_Diagramme!$D$39</c15:f>
                      <c15:dlblFieldTableCache>
                        <c:ptCount val="1"/>
                        <c:pt idx="0">
                          <c:v>0.8</c:v>
                        </c:pt>
                      </c15:dlblFieldTableCache>
                    </c15:dlblFTEntry>
                  </c15:dlblFieldTable>
                  <c15:showDataLabelsRange val="0"/>
                </c:ext>
                <c:ext xmlns:c16="http://schemas.microsoft.com/office/drawing/2014/chart" uri="{C3380CC4-5D6E-409C-BE32-E72D297353CC}">
                  <c16:uniqueId val="{00000019-DAE1-4CFC-A9C6-2B14868C9A5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{D1E1E500-B7A0-43C8-8DDE-9324ABA8AC29}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AE1-4CFC-A9C6-2B14868C9A5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{BA402CE8-0BAA-4BD8-97FD-4486A7AAAA18}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AE1-4CFC-A9C6-2B14868C9A5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{1786A803-C969-4F5A-A5C6-19114152D2DD}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AE1-4CFC-A9C6-2B14868C9A5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{567D9728-3BE6-4439-A966-76D5A5ED133E}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AE1-4CFC-A9C6-2B14868C9A5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{68AC03B5-CF78-4880-9BAE-4A63E1D148C2}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AE1-4CFC-A9C6-2B14868C9A51}"/>
                </c:ext>
              </c:extLst>
            </c:dLbl>
            <c:dLbl>
              <c:idx val="31"/>
              <c:tx>
                <c:strRef>
                  <c:f>Daten_Diagramme!$D$45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{671EA919-1D3B-4314-8007-E3C05B3F6F05}</c15:txfldGUID>
                      <c15:f>Daten_Diagramme!$D$45</c15:f>
                      <c15:dlblFieldTableCache>
                        <c:ptCount val="1"/>
                        <c:pt idx="0">
                          <c:v>0.8</c:v>
                        </c:pt>
                      </c15:dlblFieldTableCache>
                    </c15:dlblFTEntry>
                  </c15:dlblFieldTable>
                  <c15:showDataLabelsRange val="0"/>
                </c:ext>
                <c:ext xmlns:c16="http://schemas.microsoft.com/office/drawing/2014/chart" uri="{C3380CC4-5D6E-409C-BE32-E72D297353CC}">
                  <c16:uniqueId val="{0000001F-DAE1-4CFC-A9C6-2B14868C9A5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0.97822508582984524</c:v>
                </c:pt>
                <c:pt idx="1">
                  <c:v>0.87840961627369396</c:v>
                </c:pt>
                <c:pt idx="2">
                  <c:v>3.6535859269282813</c:v>
                </c:pt>
                <c:pt idx="3">
                  <c:v>0.44294786322854751</c:v>
                </c:pt>
                <c:pt idx="4">
                  <c:v>1.3384061417215845</c:v>
                </c:pt>
                <c:pt idx="5">
                  <c:v>0.60522044901271299</c:v>
                </c:pt>
                <c:pt idx="6">
                  <c:v>-1.1143775210227662</c:v>
                </c:pt>
                <c:pt idx="7">
                  <c:v>4.4811090500829831</c:v>
                </c:pt>
                <c:pt idx="8">
                  <c:v>1.8431926924749891</c:v>
                </c:pt>
                <c:pt idx="9">
                  <c:v>3.5138198622373356</c:v>
                </c:pt>
                <c:pt idx="10">
                  <c:v>-2.9948342378866148</c:v>
                </c:pt>
                <c:pt idx="11">
                  <c:v>2.8335625859697386</c:v>
                </c:pt>
                <c:pt idx="12">
                  <c:v>0.40265753976243207</c:v>
                </c:pt>
                <c:pt idx="13">
                  <c:v>2.4530426023582392</c:v>
                </c:pt>
                <c:pt idx="14">
                  <c:v>-6.452462470371346</c:v>
                </c:pt>
                <c:pt idx="15">
                  <c:v>-20.524965462798502</c:v>
                </c:pt>
                <c:pt idx="16">
                  <c:v>4.5899991624089118</c:v>
                </c:pt>
                <c:pt idx="17">
                  <c:v>-0.29858849077090122</c:v>
                </c:pt>
                <c:pt idx="18">
                  <c:v>2.8763032430450046</c:v>
                </c:pt>
                <c:pt idx="19">
                  <c:v>4.1749240322367553</c:v>
                </c:pt>
                <c:pt idx="20">
                  <c:v>-1.4948859166011015</c:v>
                </c:pt>
                <c:pt idx="21">
                  <c:v>0</c:v>
                </c:pt>
                <c:pt idx="23">
                  <c:v>0.87840961627369396</c:v>
                </c:pt>
                <c:pt idx="24">
                  <c:v>1.2824039971955732</c:v>
                </c:pt>
                <c:pt idx="25">
                  <c:v>0.76869278901796712</c:v>
                </c:pt>
              </c:numCache>
            </c:numRef>
          </c:val>
          <c:extLst>
            <c:ext xmlns:c16="http://schemas.microsoft.com/office/drawing/2014/chart" uri="{C3380CC4-5D6E-409C-BE32-E72D297353CC}">
              <c16:uniqueId val="{00000020-DAE1-4CFC-A9C6-2B14868C9A5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{97623DAF-0BE3-4DA4-881A-EC510FC078BA}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AE1-4CFC-A9C6-2B14868C9A5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{78EA7605-4D10-43FD-A042-E469CE62B728}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AE1-4CFC-A9C6-2B14868C9A5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{482388CE-EFDD-4D10-A782-77D09FB3EBAA}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AE1-4CFC-A9C6-2B14868C9A5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{E37162F8-AF86-41A8-A554-19E81892C508}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AE1-4CFC-A9C6-2B14868C9A5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{C4F3D858-436C-454E-B834-76A66C46154B}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AE1-4CFC-A9C6-2B14868C9A5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{1046AF7E-35ED-48EF-879E-285825210382}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AE1-4CFC-A9C6-2B14868C9A5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{585448A6-DD68-4366-AF6B-F1000906B165}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AE1-4CFC-A9C6-2B14868C9A5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{4B77C914-C37C-4C75-A2D0-5435245C4B22}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AE1-4CFC-A9C6-2B14868C9A5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{E137FCC1-9BEF-43BA-9D82-A8F7389C3F66}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AE1-4CFC-A9C6-2B14868C9A5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{14C4725C-2417-4DFD-94EA-F8F7D7C0B4A5}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AE1-4CFC-A9C6-2B14868C9A5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{CDA768A7-056F-4F36-AF52-8769DD45CB93}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AE1-4CFC-A9C6-2B14868C9A5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{480C4C2A-6DC7-4195-9D03-8F42A417CD87}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AE1-4CFC-A9C6-2B14868C9A5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{83448E25-DCC7-4548-B2BB-324FF381C5C8}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AE1-4CFC-A9C6-2B14868C9A5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{66A88338-90F8-4060-B346-6CE369CBD92C}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AE1-4CFC-A9C6-2B14868C9A5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{1DA645DA-8A35-4546-A57C-62728C7C175A}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AE1-4CFC-A9C6-2B14868C9A5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{6EB93641-D9F8-4644-B97A-1634FA93A9E4}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AE1-4CFC-A9C6-2B14868C9A5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{EA9D4818-1C8B-4851-A800-D3FAA4D26A12}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AE1-4CFC-A9C6-2B14868C9A5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{F48CB59B-287F-45B4-A480-7127CC3EC344}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AE1-4CFC-A9C6-2B14868C9A5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{1DF7D8DB-7300-43D6-9BC2-B2105DD66E7A}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AE1-4CFC-A9C6-2B14868C9A5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{C73E763E-C12D-4CB7-BDC8-D3D61B2E3926}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AE1-4CFC-A9C6-2B14868C9A5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{7C52EB6B-7844-4267-A3AA-824571EFC5B4}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AE1-4CFC-A9C6-2B14868C9A5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{40544AC5-F00E-4D9D-B0E5-C81B0609B249}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AE1-4CFC-A9C6-2B14868C9A5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{94E9807F-C3E8-4B46-97CD-554ABC28685A}</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AE1-4CFC-A9C6-2B14868C9A5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{F4C446F8-9236-4A59-915F-54F5069D45D8}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AE1-4CFC-A9C6-2B14868C9A5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{6FC3105F-4E61-4DFB-AC01-2E7C6606C1FB}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AE1-4CFC-A9C6-2B14868C9A5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{4554E39D-1F48-4241-AEA6-E72BD8C442C1}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AE1-4CFC-A9C6-2B14868C9A5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{1BC54CA4-A50B-445F-9309-101A36CF0A67}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AE1-4CFC-A9C6-2B14868C9A5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{5D696C4F-042C-4047-854E-2EE5D7DFA1E9}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AE1-4CFC-A9C6-2B14868C9A5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{EC7675AE-991C-4746-A09D-A4C9C40FAE5A}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AE1-4CFC-A9C6-2B14868C9A5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{7B1B21BD-609C-4D16-B26B-52C839D7DA19}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AE1-4CFC-A9C6-2B14868C9A5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{9C1A785E-93BC-45AA-AA0A-D940CD1CE8B4}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AE1-4CFC-A9C6-2B14868C9A5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{C83BA838-B8F5-4A5D-97AE-0EDD1318D27F}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AE1-4CFC-A9C6-2B14868C9A5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DAE1-4CFC-A9C6-2B14868C9A5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DAE1-4CFC-A9C6-2B14868C9A5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{27D3BFCF-57D8-4D63-A8F6-F604FC96F6AF}</c15:txfldGUID>
                      <c15:f>Daten_Diagramme!$E$14</c15:f>
                      <c15:dlblFieldTableCache>
                        <c:ptCount val="1"/>
                        <c:pt idx="0">
                          <c:v>-2.8</c:v>
                        </c:pt>
                      </c15:dlblFieldTableCache>
                    </c15:dlblFTEntry>
                  </c15:dlblFieldTable>
                  <c15:showDataLabelsRange val="0"/>
                </c:ext>
                <c:ext xmlns:c16="http://schemas.microsoft.com/office/drawing/2014/chart" uri="{C3380CC4-5D6E-409C-BE32-E72D297353CC}">
                  <c16:uniqueId val="{00000000-24D1-495F-811F-A276D18D7D0E}"/>
                </c:ext>
              </c:extLst>
            </c:dLbl>
            <c:dLbl>
              <c:idx val="1"/>
              <c:tx>
                <c:strRef>
                  <c:f>Daten_Diagramme!$E$15</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{A0A2B9FA-A406-4008-AD51-B8BD701CC210}</c15:txfldGUID>
                      <c15:f>Daten_Diagramme!$E$15</c15:f>
                      <c15:dlblFieldTableCache>
                        <c:ptCount val="1"/>
                        <c:pt idx="0">
                          <c:v>10.4</c:v>
                        </c:pt>
                      </c15:dlblFieldTableCache>
                    </c15:dlblFTEntry>
                  </c15:dlblFieldTable>
                  <c15:showDataLabelsRange val="0"/>
                </c:ext>
                <c:ext xmlns:c16="http://schemas.microsoft.com/office/drawing/2014/chart" uri="{C3380CC4-5D6E-409C-BE32-E72D297353CC}">
                  <c16:uniqueId val="{00000001-24D1-495F-811F-A276D18D7D0E}"/>
                </c:ext>
              </c:extLst>
            </c:dLbl>
            <c:dLbl>
              <c:idx val="2"/>
              <c:tx>
                <c:strRef>
                  <c:f>Daten_Diagramme!$E$16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{CF440890-6CFD-45E4-92D8-F8F98270E93E}</c15:txfldGUID>
                      <c15:f>Daten_Diagramme!$E$16</c15:f>
                      <c15:dlblFieldTableCache>
                        <c:ptCount val="1"/>
                        <c:pt idx="0">
                          <c:v>2.3</c:v>
                        </c:pt>
                      </c15:dlblFieldTableCache>
                    </c15:dlblFTEntry>
                  </c15:dlblFieldTable>
                  <c15:showDataLabelsRange val="0"/>
                </c:ext>
                <c:ext xmlns:c16="http://schemas.microsoft.com/office/drawing/2014/chart" uri="{C3380CC4-5D6E-409C-BE32-E72D297353CC}">
                  <c16:uniqueId val="{00000002-24D1-495F-811F-A276D18D7D0E}"/>
                </c:ext>
              </c:extLst>
            </c:dLbl>
            <c:dLbl>
              <c:idx val="3"/>
              <c:tx>
                <c:strRef>
                  <c:f>Daten_Diagramme!$E$17</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{A20C0729-1435-4617-B6F3-2743EA6380B5}</c15:txfldGUID>
                      <c15:f>Daten_Diagramme!$E$17</c15:f>
                      <c15:dlblFieldTableCache>
                        <c:ptCount val="1"/>
                        <c:pt idx="0">
                          <c:v>-4.7</c:v>
                        </c:pt>
                      </c15:dlblFieldTableCache>
                    </c15:dlblFTEntry>
                  </c15:dlblFieldTable>
                  <c15:showDataLabelsRange val="0"/>
                </c:ext>
                <c:ext xmlns:c16="http://schemas.microsoft.com/office/drawing/2014/chart" uri="{C3380CC4-5D6E-409C-BE32-E72D297353CC}">
                  <c16:uniqueId val="{00000003-24D1-495F-811F-A276D18D7D0E}"/>
                </c:ext>
              </c:extLst>
            </c:dLbl>
            <c:dLbl>
              <c:idx val="4"/>
              <c:tx>
                <c:strRef>
                  <c:f>Daten_Diagramme!$E$18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{1CC41985-49D7-4E74-AAAF-F77A7D90FF2C}</c15:txfldGUID>
                      <c15:f>Daten_Diagramme!$E$18</c15:f>
                      <c15:dlblFieldTableCache>
                        <c:ptCount val="1"/>
                        <c:pt idx="0">
                          <c:v>-1.9</c:v>
                        </c:pt>
                      </c15:dlblFieldTableCache>
                    </c15:dlblFTEntry>
                  </c15:dlblFieldTable>
                  <c15:showDataLabelsRange val="0"/>
                </c:ext>
                <c:ext xmlns:c16="http://schemas.microsoft.com/office/drawing/2014/chart" uri="{C3380CC4-5D6E-409C-BE32-E72D297353CC}">
                  <c16:uniqueId val="{00000004-24D1-495F-811F-A276D18D7D0E}"/>
                </c:ext>
              </c:extLst>
            </c:dLbl>
            <c:dLbl>
              <c:idx val="5"/>
              <c:tx>
                <c:strRef>
                  <c:f>Daten_Diagramme!$E$19</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{A016E0A9-B59C-4BEC-950E-61A3F7A15E04}</c15:txfldGUID>
                      <c15:f>Daten_Diagramme!$E$19</c15:f>
                      <c15:dlblFieldTableCache>
                        <c:ptCount val="1"/>
                        <c:pt idx="0">
                          <c:v>-8.3</c:v>
                        </c:pt>
                      </c15:dlblFieldTableCache>
                    </c15:dlblFTEntry>
                  </c15:dlblFieldTable>
                  <c15:showDataLabelsRange val="0"/>
                </c:ext>
                <c:ext xmlns:c16="http://schemas.microsoft.com/office/drawing/2014/chart" uri="{C3380CC4-5D6E-409C-BE32-E72D297353CC}">
                  <c16:uniqueId val="{00000005-24D1-495F-811F-A276D18D7D0E}"/>
                </c:ext>
              </c:extLst>
            </c:dLbl>
            <c:dLbl>
              <c:idx val="6"/>
              <c:tx>
                <c:strRef>
                  <c:f>Daten_Diagramme!$E$20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{73EBEBB4-EC5E-4878-96EF-AE1156985849}</c15:txfldGUID>
                      <c15:f>Daten_Diagramme!$E$20</c15:f>
                      <c15:dlblFieldTableCache>
                        <c:ptCount val="1"/>
                        <c:pt idx="0">
                          <c:v>-1.2</c:v>
                        </c:pt>
                      </c15:dlblFieldTableCache>
                    </c15:dlblFTEntry>
                  </c15:dlblFieldTable>
                  <c15:showDataLabelsRange val="0"/>
                </c:ext>
                <c:ext xmlns:c16="http://schemas.microsoft.com/office/drawing/2014/chart" uri="{C3380CC4-5D6E-409C-BE32-E72D297353CC}">
                  <c16:uniqueId val="{00000006-24D1-495F-811F-A276D18D7D0E}"/>
                </c:ext>
              </c:extLst>
            </c:dLbl>
            <c:dLbl>
              <c:idx val="7"/>
              <c:tx>
                <c:strRef>
                  <c:f>Daten_Diagramme!$E$21</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{8BF3A2ED-BDEE-4774-AA24-817A1059E5BD}</c15:txfldGUID>
                      <c15:f>Daten_Diagramme!$E$21</c15:f>
                      <c15:dlblFieldTableCache>
                        <c:ptCount val="1"/>
                        <c:pt idx="0">
                          <c:v>4.6</c:v>
                        </c:pt>
                      </c15:dlblFieldTableCache>
                    </c15:dlblFTEntry>
                  </c15:dlblFieldTable>
                  <c15:showDataLabelsRange val="0"/>
                </c:ext>
                <c:ext xmlns:c16="http://schemas.microsoft.com/office/drawing/2014/chart" uri="{C3380CC4-5D6E-409C-BE32-E72D297353CC}">
                  <c16:uniqueId val="{00000007-24D1-495F-811F-A276D18D7D0E}"/>
                </c:ext>
              </c:extLst>
            </c:dLbl>
            <c:dLbl>
              <c:idx val="8"/>
              <c:tx>
                <c:strRef>
                  <c:f>Daten_Diagramme!$E$22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{F4E48FDE-713C-4754-A4BF-97F3F39917D4}</c15:txfldGUID>
                      <c15:f>Daten_Diagramme!$E$22</c15:f>
                      <c15:dlblFieldTableCache>
                        <c:ptCount val="1"/>
                        <c:pt idx="0">
                          <c:v>-1.8</c:v>
                        </c:pt>
                      </c15:dlblFieldTableCache>
                    </c15:dlblFTEntry>
                  </c15:dlblFieldTable>
                  <c15:showDataLabelsRange val="0"/>
                </c:ext>
                <c:ext xmlns:c16="http://schemas.microsoft.com/office/drawing/2014/chart" uri="{C3380CC4-5D6E-409C-BE32-E72D297353CC}">
                  <c16:uniqueId val="{00000008-24D1-495F-811F-A276D18D7D0E}"/>
                </c:ext>
              </c:extLst>
            </c:dLbl>
            <c:dLbl>
              <c:idx val="9"/>
              <c:tx>
                <c:strRef>
                  <c:f>Daten_Diagramme!$E$23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{6851F75B-3C72-4CC7-BA90-FB8CAB02123C}</c15:txfldGUID>
                      <c15:f>Daten_Diagramme!$E$23</c15:f>
                      <c15:dlblFieldTableCache>
                        <c:ptCount val="1"/>
                        <c:pt idx="0">
                          <c:v>-2.5</c:v>
                        </c:pt>
                      </c15:dlblFieldTableCache>
                    </c15:dlblFTEntry>
                  </c15:dlblFieldTable>
                  <c15:showDataLabelsRange val="0"/>
                </c:ext>
                <c:ext xmlns:c16="http://schemas.microsoft.com/office/drawing/2014/chart" uri="{C3380CC4-5D6E-409C-BE32-E72D297353CC}">
                  <c16:uniqueId val="{00000009-24D1-495F-811F-A276D18D7D0E}"/>
                </c:ext>
              </c:extLst>
            </c:dLbl>
            <c:dLbl>
              <c:idx val="10"/>
              <c:tx>
                <c:strRef>
                  <c:f>Daten_Diagramme!$E$24</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{984E2BA4-EE8F-4261-88E2-DD23C668FBE1}</c15:txfldGUID>
                      <c15:f>Daten_Diagramme!$E$24</c15:f>
                      <c15:dlblFieldTableCache>
                        <c:ptCount val="1"/>
                        <c:pt idx="0">
                          <c:v>-9.4</c:v>
                        </c:pt>
                      </c15:dlblFieldTableCache>
                    </c15:dlblFTEntry>
                  </c15:dlblFieldTable>
                  <c15:showDataLabelsRange val="0"/>
                </c:ext>
                <c:ext xmlns:c16="http://schemas.microsoft.com/office/drawing/2014/chart" uri="{C3380CC4-5D6E-409C-BE32-E72D297353CC}">
                  <c16:uniqueId val="{0000000A-24D1-495F-811F-A276D18D7D0E}"/>
                </c:ext>
              </c:extLst>
            </c:dLbl>
            <c:dLbl>
              <c:idx val="11"/>
              <c:tx>
                <c:strRef>
                  <c:f>Daten_Diagramme!$E$25</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{9FF1F717-BAC9-4F5A-9CDF-C2C6E08840B8}</c15:txfldGUID>
                      <c15:f>Daten_Diagramme!$E$25</c15:f>
                      <c15:dlblFieldTableCache>
                        <c:ptCount val="1"/>
                        <c:pt idx="0">
                          <c:v>-6.8</c:v>
                        </c:pt>
                      </c15:dlblFieldTableCache>
                    </c15:dlblFTEntry>
                  </c15:dlblFieldTable>
                  <c15:showDataLabelsRange val="0"/>
                </c:ext>
                <c:ext xmlns:c16="http://schemas.microsoft.com/office/drawing/2014/chart" uri="{C3380CC4-5D6E-409C-BE32-E72D297353CC}">
                  <c16:uniqueId val="{0000000B-24D1-495F-811F-A276D18D7D0E}"/>
                </c:ext>
              </c:extLst>
            </c:dLbl>
            <c:dLbl>
              <c:idx val="12"/>
              <c:tx>
                <c:strRef>
                  <c:f>Daten_Diagramme!$E$26</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{99C33279-54B6-4205-BEE9-BEEC0E083D86}</c15:txfldGUID>
                      <c15:f>Daten_Diagramme!$E$26</c15:f>
                      <c15:dlblFieldTableCache>
                        <c:ptCount val="1"/>
                        <c:pt idx="0">
                          <c:v>4.6</c:v>
                        </c:pt>
                      </c15:dlblFieldTableCache>
                    </c15:dlblFTEntry>
                  </c15:dlblFieldTable>
                  <c15:showDataLabelsRange val="0"/>
                </c:ext>
                <c:ext xmlns:c16="http://schemas.microsoft.com/office/drawing/2014/chart" uri="{C3380CC4-5D6E-409C-BE32-E72D297353CC}">
                  <c16:uniqueId val="{0000000C-24D1-495F-811F-A276D18D7D0E}"/>
                </c:ext>
              </c:extLst>
            </c:dLbl>
            <c:dLbl>
              <c:idx val="13"/>
              <c:tx>
                <c:strRef>
                  <c:f>Daten_Diagramme!$E$27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{A89B6088-0D5D-4F8B-826E-5DD218B5E01F}</c15:txfldGUID>
                      <c15:f>Daten_Diagramme!$E$27</c15:f>
                      <c15:dlblFieldTableCache>
                        <c:ptCount val="1"/>
                        <c:pt idx="0">
                          <c:v>0.1</c:v>
                        </c:pt>
                      </c15:dlblFieldTableCache>
                    </c15:dlblFTEntry>
                  </c15:dlblFieldTable>
                  <c15:showDataLabelsRange val="0"/>
                </c:ext>
                <c:ext xmlns:c16="http://schemas.microsoft.com/office/drawing/2014/chart" uri="{C3380CC4-5D6E-409C-BE32-E72D297353CC}">
                  <c16:uniqueId val="{0000000D-24D1-495F-811F-A276D18D7D0E}"/>
                </c:ext>
              </c:extLst>
            </c:dLbl>
            <c:dLbl>
              <c:idx val="14"/>
              <c:tx>
                <c:strRef>
                  <c:f>Daten_Diagramme!$E$28</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{7FDC9022-086A-4363-AFBE-F63ED7CE50AD}</c15:txfldGUID>
                      <c15:f>Daten_Diagramme!$E$28</c15:f>
                      <c15:dlblFieldTableCache>
                        <c:ptCount val="1"/>
                        <c:pt idx="0">
                          <c:v>-7.2</c:v>
                        </c:pt>
                      </c15:dlblFieldTableCache>
                    </c15:dlblFTEntry>
                  </c15:dlblFieldTable>
                  <c15:showDataLabelsRange val="0"/>
                </c:ext>
                <c:ext xmlns:c16="http://schemas.microsoft.com/office/drawing/2014/chart" uri="{C3380CC4-5D6E-409C-BE32-E72D297353CC}">
                  <c16:uniqueId val="{0000000E-24D1-495F-811F-A276D18D7D0E}"/>
                </c:ext>
              </c:extLst>
            </c:dLbl>
            <c:dLbl>
              <c:idx val="15"/>
              <c:tx>
                <c:strRef>
                  <c:f>Daten_Diagramme!$E$29</c:f>
                  <c:strCache>
                    <c:ptCount val="1"/>
                    <c:pt idx="0">
                      <c:v>-34.5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{1B337FFD-B8C0-4A7F-B726-0D4B15E817B2}</c15:txfldGUID>
                      <c15:f>Daten_Diagramme!$E$29</c15:f>
                      <c15:dlblFieldTableCache>
                        <c:ptCount val="1"/>
                        <c:pt idx="0">
                          <c:v>-34.5</c:v>
                        </c:pt>
                      </c15:dlblFieldTableCache>
                    </c15:dlblFTEntry>
                  </c15:dlblFieldTable>
                  <c15:showDataLabelsRange val="0"/>
                </c:ext>
                <c:ext xmlns:c16="http://schemas.microsoft.com/office/drawing/2014/chart" uri="{C3380CC4-5D6E-409C-BE32-E72D297353CC}">
                  <c16:uniqueId val="{0000000F-24D1-495F-811F-A276D18D7D0E}"/>
                </c:ext>
              </c:extLst>
            </c:dLbl>
            <c:dLbl>
              <c:idx val="16"/>
              <c:tx>
                <c:strRef>
                  <c:f>Daten_Diagramme!$E$30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{692E70C4-C712-4FDB-9E38-A8A589C6A807}</c15:txfldGUID>
                      <c15:f>Daten_Diagramme!$E$30</c15:f>
                      <c15:dlblFieldTableCache>
                        <c:ptCount val="1"/>
                        <c:pt idx="0">
                          <c:v>0.5</c:v>
                        </c:pt>
                      </c15:dlblFieldTableCache>
                    </c15:dlblFTEntry>
                  </c15:dlblFieldTable>
                  <c15:showDataLabelsRange val="0"/>
                </c:ext>
                <c:ext xmlns:c16="http://schemas.microsoft.com/office/drawing/2014/chart" uri="{C3380CC4-5D6E-409C-BE32-E72D297353CC}">
                  <c16:uniqueId val="{00000010-24D1-495F-811F-A276D18D7D0E}"/>
                </c:ext>
              </c:extLst>
            </c:dLbl>
            <c:dLbl>
              <c:idx val="17"/>
              <c:tx>
                <c:strRef>
                  <c:f>Daten_Diagramme!$E$31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{881DAF5C-075D-4AE0-ABAA-B36C11D19941}</c15:txfldGUID>
                      <c15:f>Daten_Diagramme!$E$31</c15:f>
                      <c15:dlblFieldTableCache>
                        <c:ptCount val="1"/>
                        <c:pt idx="0">
                          <c:v>-4.7</c:v>
                        </c:pt>
                      </c15:dlblFieldTableCache>
                    </c15:dlblFTEntry>
                  </c15:dlblFieldTable>
                  <c15:showDataLabelsRange val="0"/>
                </c:ext>
                <c:ext xmlns:c16="http://schemas.microsoft.com/office/drawing/2014/chart" uri="{C3380CC4-5D6E-409C-BE32-E72D297353CC}">
                  <c16:uniqueId val="{00000011-24D1-495F-811F-A276D18D7D0E}"/>
                </c:ext>
              </c:extLst>
            </c:dLbl>
            <c:dLbl>
              <c:idx val="18"/>
              <c:tx>
                <c:strRef>
                  <c:f>Daten_Diagramme!$E$32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{64C43C55-CEAE-4A88-9C31-2A5C48C8DB4C}</c15:txfldGUID>
                      <c15:f>Daten_Diagramme!$E$32</c15:f>
                      <c15:dlblFieldTableCache>
                        <c:ptCount val="1"/>
                        <c:pt idx="0">
                          <c:v>-2.3</c:v>
                        </c:pt>
                      </c15:dlblFieldTableCache>
                    </c15:dlblFTEntry>
                  </c15:dlblFieldTable>
                  <c15:showDataLabelsRange val="0"/>
                </c:ext>
                <c:ext xmlns:c16="http://schemas.microsoft.com/office/drawing/2014/chart" uri="{C3380CC4-5D6E-409C-BE32-E72D297353CC}">
                  <c16:uniqueId val="{00000012-24D1-495F-811F-A276D18D7D0E}"/>
                </c:ext>
              </c:extLst>
            </c:dLbl>
            <c:dLbl>
              <c:idx val="19"/>
              <c:tx>
                <c:strRef>
                  <c:f>Daten_Diagramme!$E$33</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{ECDBB16D-5D86-40ED-87F0-563908200F8E}</c15:txfldGUID>
                      <c15:f>Daten_Diagramme!$E$33</c15:f>
                      <c15:dlblFieldTableCache>
                        <c:ptCount val="1"/>
                        <c:pt idx="0">
                          <c:v>4.6</c:v>
                        </c:pt>
                      </c15:dlblFieldTableCache>
                    </c15:dlblFTEntry>
                  </c15:dlblFieldTable>
                  <c15:showDataLabelsRange val="0"/>
                </c:ext>
                <c:ext xmlns:c16="http://schemas.microsoft.com/office/drawing/2014/chart" uri="{C3380CC4-5D6E-409C-BE32-E72D297353CC}">
                  <c16:uniqueId val="{00000013-24D1-495F-811F-A276D18D7D0E}"/>
                </c:ext>
              </c:extLst>
            </c:dLbl>
            <c:dLbl>
              <c:idx val="20"/>
              <c:tx>
                <c:strRef>
                  <c:f>Daten_Diagramme!$E$34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{5251A309-7AB1-461F-A34A-D51D8291EF8F}</c15:txfldGUID>
                      <c15:f>Daten_Diagramme!$E$34</c15:f>
                      <c15:dlblFieldTableCache>
                        <c:ptCount val="1"/>
                        <c:pt idx="0">
                          <c:v>-2.2</c:v>
                        </c:pt>
                      </c15:dlblFieldTableCache>
                    </c15:dlblFTEntry>
                  </c15:dlblFieldTable>
                  <c15:showDataLabelsRange val="0"/>
                </c:ext>
                <c:ext xmlns:c16="http://schemas.microsoft.com/office/drawing/2014/chart" uri="{C3380CC4-5D6E-409C-BE32-E72D297353CC}">
                  <c16:uniqueId val="{00000014-24D1-495F-811F-A276D18D7D0E}"/>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{33D5B181-9487-4B8F-94BC-034FB69DB344}</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24D1-495F-811F-A276D18D7D0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{1D551428-93AF-4125-8E63-007DF0FC32CC}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4D1-495F-811F-A276D18D7D0E}"/>
                </c:ext>
              </c:extLst>
            </c:dLbl>
            <c:dLbl>
              <c:idx val="23"/>
              <c:tx>
                <c:strRef>
                  <c:f>Daten_Diagramme!$E$37</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{2BF11C45-39AD-454F-B346-42DE3CD7DE3D}</c15:txfldGUID>
                      <c15:f>Daten_Diagramme!$E$37</c15:f>
                      <c15:dlblFieldTableCache>
                        <c:ptCount val="1"/>
                        <c:pt idx="0">
                          <c:v>10.4</c:v>
                        </c:pt>
                      </c15:dlblFieldTableCache>
                    </c15:dlblFTEntry>
                  </c15:dlblFieldTable>
                  <c15:showDataLabelsRange val="0"/>
                </c:ext>
                <c:ext xmlns:c16="http://schemas.microsoft.com/office/drawing/2014/chart" uri="{C3380CC4-5D6E-409C-BE32-E72D297353CC}">
                  <c16:uniqueId val="{00000017-24D1-495F-811F-A276D18D7D0E}"/>
                </c:ext>
              </c:extLst>
            </c:dLbl>
            <c:dLbl>
              <c:idx val="24"/>
              <c:tx>
                <c:strRef>
                  <c:f>Daten_Diagramme!$E$38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{AF273138-8622-4BC8-A0CB-114375816DE5}</c15:txfldGUID>
                      <c15:f>Daten_Diagramme!$E$38</c15:f>
                      <c15:dlblFieldTableCache>
                        <c:ptCount val="1"/>
                        <c:pt idx="0">
                          <c:v>-1.3</c:v>
                        </c:pt>
                      </c15:dlblFieldTableCache>
                    </c15:dlblFTEntry>
                  </c15:dlblFieldTable>
                  <c15:showDataLabelsRange val="0"/>
                </c:ext>
                <c:ext xmlns:c16="http://schemas.microsoft.com/office/drawing/2014/chart" uri="{C3380CC4-5D6E-409C-BE32-E72D297353CC}">
                  <c16:uniqueId val="{00000018-24D1-495F-811F-A276D18D7D0E}"/>
                </c:ext>
              </c:extLst>
            </c:dLbl>
            <c:dLbl>
              <c:idx val="25"/>
              <c:tx>
                <c:strRef>
                  <c:f>Daten_Diagramme!$E$39</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{8F74CF71-1D73-411C-BFEC-5B185A252984}</c15:txfldGUID>
                      <c15:f>Daten_Diagramme!$E$39</c15:f>
                      <c15:dlblFieldTableCache>
                        <c:ptCount val="1"/>
                        <c:pt idx="0">
                          <c:v>-3.6</c:v>
                        </c:pt>
                      </c15:dlblFieldTableCache>
                    </c15:dlblFTEntry>
                  </c15:dlblFieldTable>
                  <c15:showDataLabelsRange val="0"/>
                </c:ext>
                <c:ext xmlns:c16="http://schemas.microsoft.com/office/drawing/2014/chart" uri="{C3380CC4-5D6E-409C-BE32-E72D297353CC}">
                  <c16:uniqueId val="{00000019-24D1-495F-811F-A276D18D7D0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{426ACD9B-1300-46F2-B078-F312C5CDB9F0}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4D1-495F-811F-A276D18D7D0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{14C5A8C4-A4AE-471F-B41B-E4152B8B92FA}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4D1-495F-811F-A276D18D7D0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{BD3FCECD-214E-4988-8B8C-9E462BD77B87}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4D1-495F-811F-A276D18D7D0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{65D93CFA-56F8-469C-B9FC-54217240CC47}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4D1-495F-811F-A276D18D7D0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{69867D6A-BC5A-494A-A864-0E6D7EC43FC6}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4D1-495F-811F-A276D18D7D0E}"/>
                </c:ext>
              </c:extLst>
            </c:dLbl>
            <c:dLbl>
              <c:idx val="31"/>
              <c:tx>
                <c:strRef>
                  <c:f>Daten_Diagramme!$E$45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{0D62431F-184B-4D22-B443-FEFAB7B33F22}</c15:txfldGUID>
                      <c15:f>Daten_Diagramme!$E$45</c15:f>
                      <c15:dlblFieldTableCache>
                        <c:ptCount val="1"/>
                        <c:pt idx="0">
                          <c:v>-3.6</c:v>
                        </c:pt>
                      </c15:dlblFieldTableCache>
                    </c15:dlblFTEntry>
                  </c15:dlblFieldTable>
                  <c15:showDataLabelsRange val="0"/>
                </c:ext>
                <c:ext xmlns:c16="http://schemas.microsoft.com/office/drawing/2014/chart" uri="{C3380CC4-5D6E-409C-BE32-E72D297353CC}">
                  <c16:uniqueId val="{0000001F-24D1-495F-811F-A276D18D7D0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-2.8335148027168557</c:v>
                </c:pt>
                <c:pt idx="1">
                  <c:v>10.400416016640666</c:v>
                </c:pt>
                <c:pt idx="2">
                  <c:v>2.2988505747126435</c:v>
                </c:pt>
                <c:pt idx="3">
                  <c:v>-4.7270827892400105</c:v>
                </c:pt>
                <c:pt idx="4">
                  <c:v>-1.8938112952316537</c:v>
                </c:pt>
                <c:pt idx="5">
                  <c:v>-8.295454545454545</c:v>
                </c:pt>
                <c:pt idx="6">
                  <c:v>-1.1854360711261642</c:v>
                </c:pt>
                <c:pt idx="7">
                  <c:v>4.5568352528793188</c:v>
                </c:pt>
                <c:pt idx="8">
                  <c:v>-1.810733306022122</c:v>
                </c:pt>
                <c:pt idx="9">
                  <c:v>-2.4715356845320744</c:v>
                </c:pt>
                <c:pt idx="10">
                  <c:v>-9.4067298816816312</c:v>
                </c:pt>
                <c:pt idx="11">
                  <c:v>-6.76056338028169</c:v>
                </c:pt>
                <c:pt idx="12">
                  <c:v>4.6398046398046402</c:v>
                </c:pt>
                <c:pt idx="13">
                  <c:v>0.11790907899908293</c:v>
                </c:pt>
                <c:pt idx="14">
                  <c:v>-7.2364411943936622</c:v>
                </c:pt>
                <c:pt idx="15">
                  <c:v>-34.5</c:v>
                </c:pt>
                <c:pt idx="16">
                  <c:v>0.46598322460391428</c:v>
                </c:pt>
                <c:pt idx="17">
                  <c:v>-4.7498416719442682</c:v>
                </c:pt>
                <c:pt idx="18">
                  <c:v>-2.3218390804597702</c:v>
                </c:pt>
                <c:pt idx="19">
                  <c:v>4.6267496111975115</c:v>
                </c:pt>
                <c:pt idx="20">
                  <c:v>-2.2484472049689441</c:v>
                </c:pt>
                <c:pt idx="21">
                  <c:v>0</c:v>
                </c:pt>
                <c:pt idx="23">
                  <c:v>10.400416016640666</c:v>
                </c:pt>
                <c:pt idx="24">
                  <c:v>-1.2777511579619869</c:v>
                </c:pt>
                <c:pt idx="25">
                  <c:v>-3.5533723545079026</c:v>
                </c:pt>
              </c:numCache>
            </c:numRef>
          </c:val>
          <c:extLst>
            <c:ext xmlns:c16="http://schemas.microsoft.com/office/drawing/2014/chart" uri="{C3380CC4-5D6E-409C-BE32-E72D297353CC}">
              <c16:uniqueId val="{00000020-24D1-495F-811F-A276D18D7D0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{06CC0751-72F5-4045-BA95-83ED77BA6435}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4D1-495F-811F-A276D18D7D0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{249153FF-6F7E-4146-B409-0F449438BB89}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4D1-495F-811F-A276D18D7D0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{BE5135F4-CD18-4FA3-A77B-C9189EEBA627}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4D1-495F-811F-A276D18D7D0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{1929F510-2D6C-46C5-91F1-CBC9A874762C}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4D1-495F-811F-A276D18D7D0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{FAECBFD7-516D-4A79-8220-D29AD8292DB3}</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4D1-495F-811F-A276D18D7D0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{A23060D2-0142-49C6-817C-C1D1A94021CA}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4D1-495F-811F-A276D18D7D0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{A31458DB-F5B8-4DFF-BC98-6A810F92F0C0}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4D1-495F-811F-A276D18D7D0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{8AC8949B-EA8F-4188-B999-D5B9EE021518}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4D1-495F-811F-A276D18D7D0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{32D45175-B903-4772-9F34-DE243E9F0552}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4D1-495F-811F-A276D18D7D0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{35B3C599-334D-4D5D-B1B8-43EB1EC687D4}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4D1-495F-811F-A276D18D7D0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{F4220870-2488-4309-9768-0D9B3C4DA719}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4D1-495F-811F-A276D18D7D0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{6BBA34B4-3F51-4C30-A68B-85A5E41917EB}</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4D1-495F-811F-A276D18D7D0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{A23E69B4-97AF-4D91-B2E6-543242A98172}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4D1-495F-811F-A276D18D7D0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{567C48EE-4B18-471B-988C-CA1BC4A203C1}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4D1-495F-811F-A276D18D7D0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{66E7D43B-EBD9-4BD3-87B9-351E53C23ED0}</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4D1-495F-811F-A276D18D7D0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{4F7296E3-DFAB-4361-B0AC-B76E75EC241E}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4D1-495F-811F-A276D18D7D0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{3F7D4C2E-8DC1-4170-966C-CE80C9F44378}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4D1-495F-811F-A276D18D7D0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{6C209B5D-FDC4-4240-B4F5-BCEA401AF45D}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4D1-495F-811F-A276D18D7D0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{CFAF26F0-9183-45AD-84CE-8677F77D290D}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4D1-495F-811F-A276D18D7D0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{0FF98EBB-9AA8-47A3-8B76-40FD4E1B1ADF}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4D1-495F-811F-A276D18D7D0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{C4958D44-6922-466F-8001-96DA5A2AEA65}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4D1-495F-811F-A276D18D7D0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{234834A4-4EAF-401D-AD24-6463E2150084}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4D1-495F-811F-A276D18D7D0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{E4659F16-032C-457E-9A98-B7239EE713AA}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4D1-495F-811F-A276D18D7D0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{5BB8EC98-B9A2-40D7-BEDF-7428FB86F07B}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4D1-495F-811F-A276D18D7D0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{4369390E-8AE5-4944-B7C0-2A99FA36C92D}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4D1-495F-811F-A276D18D7D0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{27E50836-77B5-4173-B45D-D85219647E03}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4D1-495F-811F-A276D18D7D0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{CF4FD7E7-1355-41C1-AF8B-0C7D9167A1B9}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4D1-495F-811F-A276D18D7D0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{F0342694-A546-4812-B9CE-952982E6FB90}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4D1-495F-811F-A276D18D7D0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{45FBA22B-D3ED-492B-BAE1-C180FABB484F}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4D1-495F-811F-A276D18D7D0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{89F79489-02A6-4953-9183-75EB3B4FEBD3}</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4D1-495F-811F-A276D18D7D0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{A29D9DBE-0ED5-43D0-89E9-0E7617DA1762}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4D1-495F-811F-A276D18D7D0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{3CC8486C-CF5C-4F4B-8702-9F7D71BDEA6B}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4D1-495F-811F-A276D18D7D0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24D1-495F-811F-A276D18D7D0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24D1-495F-811F-A276D18D7D0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{75D82D1D-2190-485A-82E9-B040974AADF3}</c15:txfldGUID>
                      <c15:f>Diagramm!$I$46</c15:f>
                      <c15:dlblFieldTableCache>
                        <c:ptCount val="1"/>
                      </c15:dlblFieldTableCache>
                    </c15:dlblFTEntry>
                  </c15:dlblFieldTable>
                  <c15:showDataLabelsRange val="0"/>
                </c:ext>
                <c:ext xmlns:c16="http://schemas.microsoft.com/office/drawing/2014/chart" uri="{C3380CC4-5D6E-409C-BE32-E72D297353CC}">
                  <c16:uniqueId val="{00000000-A067-4313-9E37-CDE94AB331C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{F611BD90-0D78-4B11-BC33-CBB7133FC67E}</c15:txfldGUID>
                      <c15:f>Diagramm!$I$47</c15:f>
                      <c15:dlblFieldTableCache>
                        <c:ptCount val="1"/>
                      </c15:dlblFieldTableCache>
                    </c15:dlblFTEntry>
                  </c15:dlblFieldTable>
                  <c15:showDataLabelsRange val="0"/>
                </c:ext>
                <c:ext xmlns:c16="http://schemas.microsoft.com/office/drawing/2014/chart" uri="{C3380CC4-5D6E-409C-BE32-E72D297353CC}">
                  <c16:uniqueId val="{00000001-A067-4313-9E37-CDE94AB331C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{53369180-D752-43D4-B104-BE4855A6D035}</c15:txfldGUID>
                      <c15:f>Diagramm!$I$48</c15:f>
                      <c15:dlblFieldTableCache>
                        <c:ptCount val="1"/>
                      </c15:dlblFieldTableCache>
                    </c15:dlblFTEntry>
                  </c15:dlblFieldTable>
                  <c15:showDataLabelsRange val="0"/>
                </c:ext>
                <c:ext xmlns:c16="http://schemas.microsoft.com/office/drawing/2014/chart" uri="{C3380CC4-5D6E-409C-BE32-E72D297353CC}">
                  <c16:uniqueId val="{00000002-A067-4313-9E37-CDE94AB331C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{CFDC17B3-4AB8-484C-8AB5-7706BD07694F}</c15:txfldGUID>
                      <c15:f>Diagramm!$I$49</c15:f>
                      <c15:dlblFieldTableCache>
                        <c:ptCount val="1"/>
                      </c15:dlblFieldTableCache>
                    </c15:dlblFTEntry>
                  </c15:dlblFieldTable>
                  <c15:showDataLabelsRange val="0"/>
                </c:ext>
                <c:ext xmlns:c16="http://schemas.microsoft.com/office/drawing/2014/chart" uri="{C3380CC4-5D6E-409C-BE32-E72D297353CC}">
                  <c16:uniqueId val="{00000003-A067-4313-9E37-CDE94AB331C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{CD96FFC2-86E6-4635-9AB8-00D86466226E}</c15:txfldGUID>
                      <c15:f>Diagramm!$I$50</c15:f>
                      <c15:dlblFieldTableCache>
                        <c:ptCount val="1"/>
                      </c15:dlblFieldTableCache>
                    </c15:dlblFTEntry>
                  </c15:dlblFieldTable>
                  <c15:showDataLabelsRange val="0"/>
                </c:ext>
                <c:ext xmlns:c16="http://schemas.microsoft.com/office/drawing/2014/chart" uri="{C3380CC4-5D6E-409C-BE32-E72D297353CC}">
                  <c16:uniqueId val="{00000004-A067-4313-9E37-CDE94AB331C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{F7D3A4B8-83BD-433A-A406-4B4419488833}</c15:txfldGUID>
                      <c15:f>Diagramm!$I$51</c15:f>
                      <c15:dlblFieldTableCache>
                        <c:ptCount val="1"/>
                      </c15:dlblFieldTableCache>
                    </c15:dlblFTEntry>
                  </c15:dlblFieldTable>
                  <c15:showDataLabelsRange val="0"/>
                </c:ext>
                <c:ext xmlns:c16="http://schemas.microsoft.com/office/drawing/2014/chart" uri="{C3380CC4-5D6E-409C-BE32-E72D297353CC}">
                  <c16:uniqueId val="{00000005-A067-4313-9E37-CDE94AB331C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{E497E99C-91ED-417E-AD8D-DE94745951DE}</c15:txfldGUID>
                      <c15:f>Diagramm!$I$52</c15:f>
                      <c15:dlblFieldTableCache>
                        <c:ptCount val="1"/>
                      </c15:dlblFieldTableCache>
                    </c15:dlblFTEntry>
                  </c15:dlblFieldTable>
                  <c15:showDataLabelsRange val="0"/>
                </c:ext>
                <c:ext xmlns:c16="http://schemas.microsoft.com/office/drawing/2014/chart" uri="{C3380CC4-5D6E-409C-BE32-E72D297353CC}">
                  <c16:uniqueId val="{00000006-A067-4313-9E37-CDE94AB331C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{2E7FE8D9-2E71-4FB3-BEFF-C4581DD637D8}</c15:txfldGUID>
                      <c15:f>Diagramm!$I$53</c15:f>
                      <c15:dlblFieldTableCache>
                        <c:ptCount val="1"/>
                      </c15:dlblFieldTableCache>
                    </c15:dlblFTEntry>
                  </c15:dlblFieldTable>
                  <c15:showDataLabelsRange val="0"/>
                </c:ext>
                <c:ext xmlns:c16="http://schemas.microsoft.com/office/drawing/2014/chart" uri="{C3380CC4-5D6E-409C-BE32-E72D297353CC}">
                  <c16:uniqueId val="{00000007-A067-4313-9E37-CDE94AB331C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{073DEABD-71EE-46D5-BB43-D295992019E1}</c15:txfldGUID>
                      <c15:f>Diagramm!$I$54</c15:f>
                      <c15:dlblFieldTableCache>
                        <c:ptCount val="1"/>
                      </c15:dlblFieldTableCache>
                    </c15:dlblFTEntry>
                  </c15:dlblFieldTable>
                  <c15:showDataLabelsRange val="0"/>
                </c:ext>
                <c:ext xmlns:c16="http://schemas.microsoft.com/office/drawing/2014/chart" uri="{C3380CC4-5D6E-409C-BE32-E72D297353CC}">
                  <c16:uniqueId val="{00000008-A067-4313-9E37-CDE94AB331C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{FB8DEEDB-EED0-4592-9422-12AF3D686361}</c15:txfldGUID>
                      <c15:f>Diagramm!$I$55</c15:f>
                      <c15:dlblFieldTableCache>
                        <c:ptCount val="1"/>
                      </c15:dlblFieldTableCache>
                    </c15:dlblFTEntry>
                  </c15:dlblFieldTable>
                  <c15:showDataLabelsRange val="0"/>
                </c:ext>
                <c:ext xmlns:c16="http://schemas.microsoft.com/office/drawing/2014/chart" uri="{C3380CC4-5D6E-409C-BE32-E72D297353CC}">
                  <c16:uniqueId val="{00000009-A067-4313-9E37-CDE94AB331C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{1D500465-09DB-4F78-B7E2-781601F907C8}</c15:txfldGUID>
                      <c15:f>Diagramm!$I$56</c15:f>
                      <c15:dlblFieldTableCache>
                        <c:ptCount val="1"/>
                      </c15:dlblFieldTableCache>
                    </c15:dlblFTEntry>
                  </c15:dlblFieldTable>
                  <c15:showDataLabelsRange val="0"/>
                </c:ext>
                <c:ext xmlns:c16="http://schemas.microsoft.com/office/drawing/2014/chart" uri="{C3380CC4-5D6E-409C-BE32-E72D297353CC}">
                  <c16:uniqueId val="{0000000A-A067-4313-9E37-CDE94AB331C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{118AB130-775A-4A10-A105-C9DADA7D67E2}</c15:txfldGUID>
                      <c15:f>Diagramm!$I$57</c15:f>
                      <c15:dlblFieldTableCache>
                        <c:ptCount val="1"/>
                      </c15:dlblFieldTableCache>
                    </c15:dlblFTEntry>
                  </c15:dlblFieldTable>
                  <c15:showDataLabelsRange val="0"/>
                </c:ext>
                <c:ext xmlns:c16="http://schemas.microsoft.com/office/drawing/2014/chart" uri="{C3380CC4-5D6E-409C-BE32-E72D297353CC}">
                  <c16:uniqueId val="{0000000B-A067-4313-9E37-CDE94AB331C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{FD78E6FB-AEA7-4236-B945-A5E180A1C9F6}</c15:txfldGUID>
                      <c15:f>Diagramm!$I$58</c15:f>
                      <c15:dlblFieldTableCache>
                        <c:ptCount val="1"/>
                      </c15:dlblFieldTableCache>
                    </c15:dlblFTEntry>
                  </c15:dlblFieldTable>
                  <c15:showDataLabelsRange val="0"/>
                </c:ext>
                <c:ext xmlns:c16="http://schemas.microsoft.com/office/drawing/2014/chart" uri="{C3380CC4-5D6E-409C-BE32-E72D297353CC}">
                  <c16:uniqueId val="{0000000C-A067-4313-9E37-CDE94AB331C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{DE0D8FFB-322D-40E9-8500-62A53D11CFE6}</c15:txfldGUID>
                      <c15:f>Diagramm!$I$59</c15:f>
                      <c15:dlblFieldTableCache>
                        <c:ptCount val="1"/>
                      </c15:dlblFieldTableCache>
                    </c15:dlblFTEntry>
                  </c15:dlblFieldTable>
                  <c15:showDataLabelsRange val="0"/>
                </c:ext>
                <c:ext xmlns:c16="http://schemas.microsoft.com/office/drawing/2014/chart" uri="{C3380CC4-5D6E-409C-BE32-E72D297353CC}">
                  <c16:uniqueId val="{0000000D-A067-4313-9E37-CDE94AB331C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{A1A1B0A6-0163-4753-B969-015FC2EA206D}</c15:txfldGUID>
                      <c15:f>Diagramm!$I$60</c15:f>
                      <c15:dlblFieldTableCache>
                        <c:ptCount val="1"/>
                      </c15:dlblFieldTableCache>
                    </c15:dlblFTEntry>
                  </c15:dlblFieldTable>
                  <c15:showDataLabelsRange val="0"/>
                </c:ext>
                <c:ext xmlns:c16="http://schemas.microsoft.com/office/drawing/2014/chart" uri="{C3380CC4-5D6E-409C-BE32-E72D297353CC}">
                  <c16:uniqueId val="{0000000E-A067-4313-9E37-CDE94AB331C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{E7270913-D6FA-4CFD-9DDA-567D99A48D60}</c15:txfldGUID>
                      <c15:f>Diagramm!$I$61</c15:f>
                      <c15:dlblFieldTableCache>
                        <c:ptCount val="1"/>
                      </c15:dlblFieldTableCache>
                    </c15:dlblFTEntry>
                  </c15:dlblFieldTable>
                  <c15:showDataLabelsRange val="0"/>
                </c:ext>
                <c:ext xmlns:c16="http://schemas.microsoft.com/office/drawing/2014/chart" uri="{C3380CC4-5D6E-409C-BE32-E72D297353CC}">
                  <c16:uniqueId val="{0000000F-A067-4313-9E37-CDE94AB331C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{C979422E-B099-41DD-BAFA-705F58C1B637}</c15:txfldGUID>
                      <c15:f>Diagramm!$I$62</c15:f>
                      <c15:dlblFieldTableCache>
                        <c:ptCount val="1"/>
                      </c15:dlblFieldTableCache>
                    </c15:dlblFTEntry>
                  </c15:dlblFieldTable>
                  <c15:showDataLabelsRange val="0"/>
                </c:ext>
                <c:ext xmlns:c16="http://schemas.microsoft.com/office/drawing/2014/chart" uri="{C3380CC4-5D6E-409C-BE32-E72D297353CC}">
                  <c16:uniqueId val="{00000010-A067-4313-9E37-CDE94AB331C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{A107D9DD-AEE7-4A73-ACB0-E445C6DA40C2}</c15:txfldGUID>
                      <c15:f>Diagramm!$I$63</c15:f>
                      <c15:dlblFieldTableCache>
                        <c:ptCount val="1"/>
                      </c15:dlblFieldTableCache>
                    </c15:dlblFTEntry>
                  </c15:dlblFieldTable>
                  <c15:showDataLabelsRange val="0"/>
                </c:ext>
                <c:ext xmlns:c16="http://schemas.microsoft.com/office/drawing/2014/chart" uri="{C3380CC4-5D6E-409C-BE32-E72D297353CC}">
                  <c16:uniqueId val="{00000011-A067-4313-9E37-CDE94AB331C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{22344B26-BFA8-4D42-B01D-C1DFA16A3B3D}</c15:txfldGUID>
                      <c15:f>Diagramm!$I$64</c15:f>
                      <c15:dlblFieldTableCache>
                        <c:ptCount val="1"/>
                      </c15:dlblFieldTableCache>
                    </c15:dlblFTEntry>
                  </c15:dlblFieldTable>
                  <c15:showDataLabelsRange val="0"/>
                </c:ext>
                <c:ext xmlns:c16="http://schemas.microsoft.com/office/drawing/2014/chart" uri="{C3380CC4-5D6E-409C-BE32-E72D297353CC}">
                  <c16:uniqueId val="{00000012-A067-4313-9E37-CDE94AB331C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{95795FD4-469D-4299-AE84-CA6E77D853ED}</c15:txfldGUID>
                      <c15:f>Diagramm!$I$65</c15:f>
                      <c15:dlblFieldTableCache>
                        <c:ptCount val="1"/>
                      </c15:dlblFieldTableCache>
                    </c15:dlblFTEntry>
                  </c15:dlblFieldTable>
                  <c15:showDataLabelsRange val="0"/>
                </c:ext>
                <c:ext xmlns:c16="http://schemas.microsoft.com/office/drawing/2014/chart" uri="{C3380CC4-5D6E-409C-BE32-E72D297353CC}">
                  <c16:uniqueId val="{00000013-A067-4313-9E37-CDE94AB331C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{24AB69E5-3297-4072-85B2-B2FC45FA38A0}</c15:txfldGUID>
                      <c15:f>Diagramm!$I$66</c15:f>
                      <c15:dlblFieldTableCache>
                        <c:ptCount val="1"/>
                      </c15:dlblFieldTableCache>
                    </c15:dlblFTEntry>
                  </c15:dlblFieldTable>
                  <c15:showDataLabelsRange val="0"/>
                </c:ext>
                <c:ext xmlns:c16="http://schemas.microsoft.com/office/drawing/2014/chart" uri="{C3380CC4-5D6E-409C-BE32-E72D297353CC}">
                  <c16:uniqueId val="{00000014-A067-4313-9E37-CDE94AB331C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{3D2ADE04-9B3F-4C0B-B0D0-8D2D3E264E6E}</c15:txfldGUID>
                      <c15:f>Diagramm!$I$67</c15:f>
                      <c15:dlblFieldTableCache>
                        <c:ptCount val="1"/>
                      </c15:dlblFieldTableCache>
                    </c15:dlblFTEntry>
                  </c15:dlblFieldTable>
                  <c15:showDataLabelsRange val="0"/>
                </c:ext>
                <c:ext xmlns:c16="http://schemas.microsoft.com/office/drawing/2014/chart" uri="{C3380CC4-5D6E-409C-BE32-E72D297353CC}">
                  <c16:uniqueId val="{00000015-A067-4313-9E37-CDE94AB331C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067-4313-9E37-CDE94AB331C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{A8527880-14E5-47B6-98E1-7C9230E9F377}</c15:txfldGUID>
                      <c15:f>Diagramm!$K$46</c15:f>
                      <c15:dlblFieldTableCache>
                        <c:ptCount val="1"/>
                      </c15:dlblFieldTableCache>
                    </c15:dlblFTEntry>
                  </c15:dlblFieldTable>
                  <c15:showDataLabelsRange val="0"/>
                </c:ext>
                <c:ext xmlns:c16="http://schemas.microsoft.com/office/drawing/2014/chart" uri="{C3380CC4-5D6E-409C-BE32-E72D297353CC}">
                  <c16:uniqueId val="{00000017-A067-4313-9E37-CDE94AB331C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{5D70F924-BE00-465A-A0A6-70623DDD4045}</c15:txfldGUID>
                      <c15:f>Diagramm!$K$47</c15:f>
                      <c15:dlblFieldTableCache>
                        <c:ptCount val="1"/>
                      </c15:dlblFieldTableCache>
                    </c15:dlblFTEntry>
                  </c15:dlblFieldTable>
                  <c15:showDataLabelsRange val="0"/>
                </c:ext>
                <c:ext xmlns:c16="http://schemas.microsoft.com/office/drawing/2014/chart" uri="{C3380CC4-5D6E-409C-BE32-E72D297353CC}">
                  <c16:uniqueId val="{00000018-A067-4313-9E37-CDE94AB331C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{4D343F35-1AA0-4FBE-814F-63FE2D40A059}</c15:txfldGUID>
                      <c15:f>Diagramm!$K$48</c15:f>
                      <c15:dlblFieldTableCache>
                        <c:ptCount val="1"/>
                      </c15:dlblFieldTableCache>
                    </c15:dlblFTEntry>
                  </c15:dlblFieldTable>
                  <c15:showDataLabelsRange val="0"/>
                </c:ext>
                <c:ext xmlns:c16="http://schemas.microsoft.com/office/drawing/2014/chart" uri="{C3380CC4-5D6E-409C-BE32-E72D297353CC}">
                  <c16:uniqueId val="{00000019-A067-4313-9E37-CDE94AB331C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{08490F90-453F-43E5-BFD8-FA6A9B258A40}</c15:txfldGUID>
                      <c15:f>Diagramm!$K$49</c15:f>
                      <c15:dlblFieldTableCache>
                        <c:ptCount val="1"/>
                      </c15:dlblFieldTableCache>
                    </c15:dlblFTEntry>
                  </c15:dlblFieldTable>
                  <c15:showDataLabelsRange val="0"/>
                </c:ext>
                <c:ext xmlns:c16="http://schemas.microsoft.com/office/drawing/2014/chart" uri="{C3380CC4-5D6E-409C-BE32-E72D297353CC}">
                  <c16:uniqueId val="{0000001A-A067-4313-9E37-CDE94AB331C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{7D29BEDA-8AD9-4503-BAE5-DEE9D356ED08}</c15:txfldGUID>
                      <c15:f>Diagramm!$K$50</c15:f>
                      <c15:dlblFieldTableCache>
                        <c:ptCount val="1"/>
                      </c15:dlblFieldTableCache>
                    </c15:dlblFTEntry>
                  </c15:dlblFieldTable>
                  <c15:showDataLabelsRange val="0"/>
                </c:ext>
                <c:ext xmlns:c16="http://schemas.microsoft.com/office/drawing/2014/chart" uri="{C3380CC4-5D6E-409C-BE32-E72D297353CC}">
                  <c16:uniqueId val="{0000001B-A067-4313-9E37-CDE94AB331C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{9D049097-3483-4C9F-A5FA-884A98808E0E}</c15:txfldGUID>
                      <c15:f>Diagramm!$K$51</c15:f>
                      <c15:dlblFieldTableCache>
                        <c:ptCount val="1"/>
                      </c15:dlblFieldTableCache>
                    </c15:dlblFTEntry>
                  </c15:dlblFieldTable>
                  <c15:showDataLabelsRange val="0"/>
                </c:ext>
                <c:ext xmlns:c16="http://schemas.microsoft.com/office/drawing/2014/chart" uri="{C3380CC4-5D6E-409C-BE32-E72D297353CC}">
                  <c16:uniqueId val="{0000001C-A067-4313-9E37-CDE94AB331C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{6F1F5AED-97F6-49C4-8B6D-1126049CFD9B}</c15:txfldGUID>
                      <c15:f>Diagramm!$K$52</c15:f>
                      <c15:dlblFieldTableCache>
                        <c:ptCount val="1"/>
                      </c15:dlblFieldTableCache>
                    </c15:dlblFTEntry>
                  </c15:dlblFieldTable>
                  <c15:showDataLabelsRange val="0"/>
                </c:ext>
                <c:ext xmlns:c16="http://schemas.microsoft.com/office/drawing/2014/chart" uri="{C3380CC4-5D6E-409C-BE32-E72D297353CC}">
                  <c16:uniqueId val="{0000001D-A067-4313-9E37-CDE94AB331C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{D4AFCE5B-AE8A-434B-95E6-3D96CEDEC776}</c15:txfldGUID>
                      <c15:f>Diagramm!$K$53</c15:f>
                      <c15:dlblFieldTableCache>
                        <c:ptCount val="1"/>
                      </c15:dlblFieldTableCache>
                    </c15:dlblFTEntry>
                  </c15:dlblFieldTable>
                  <c15:showDataLabelsRange val="0"/>
                </c:ext>
                <c:ext xmlns:c16="http://schemas.microsoft.com/office/drawing/2014/chart" uri="{C3380CC4-5D6E-409C-BE32-E72D297353CC}">
                  <c16:uniqueId val="{0000001E-A067-4313-9E37-CDE94AB331C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{36055871-216A-4F9E-A5F9-12BBEE4241ED}</c15:txfldGUID>
                      <c15:f>Diagramm!$K$54</c15:f>
                      <c15:dlblFieldTableCache>
                        <c:ptCount val="1"/>
                      </c15:dlblFieldTableCache>
                    </c15:dlblFTEntry>
                  </c15:dlblFieldTable>
                  <c15:showDataLabelsRange val="0"/>
                </c:ext>
                <c:ext xmlns:c16="http://schemas.microsoft.com/office/drawing/2014/chart" uri="{C3380CC4-5D6E-409C-BE32-E72D297353CC}">
                  <c16:uniqueId val="{0000001F-A067-4313-9E37-CDE94AB331C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{247C9957-5A96-40E5-9BA0-33BFD7CF6B9B}</c15:txfldGUID>
                      <c15:f>Diagramm!$K$55</c15:f>
                      <c15:dlblFieldTableCache>
                        <c:ptCount val="1"/>
                      </c15:dlblFieldTableCache>
                    </c15:dlblFTEntry>
                  </c15:dlblFieldTable>
                  <c15:showDataLabelsRange val="0"/>
                </c:ext>
                <c:ext xmlns:c16="http://schemas.microsoft.com/office/drawing/2014/chart" uri="{C3380CC4-5D6E-409C-BE32-E72D297353CC}">
                  <c16:uniqueId val="{00000020-A067-4313-9E37-CDE94AB331C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{69D3C301-8DC8-4B4E-91C9-3FAD20BB56FA}</c15:txfldGUID>
                      <c15:f>Diagramm!$K$56</c15:f>
                      <c15:dlblFieldTableCache>
                        <c:ptCount val="1"/>
                      </c15:dlblFieldTableCache>
                    </c15:dlblFTEntry>
                  </c15:dlblFieldTable>
                  <c15:showDataLabelsRange val="0"/>
                </c:ext>
                <c:ext xmlns:c16="http://schemas.microsoft.com/office/drawing/2014/chart" uri="{C3380CC4-5D6E-409C-BE32-E72D297353CC}">
                  <c16:uniqueId val="{00000021-A067-4313-9E37-CDE94AB331C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{0CA42603-7893-41B0-BD4B-AFC6693DFE2B}</c15:txfldGUID>
                      <c15:f>Diagramm!$K$57</c15:f>
                      <c15:dlblFieldTableCache>
                        <c:ptCount val="1"/>
                      </c15:dlblFieldTableCache>
                    </c15:dlblFTEntry>
                  </c15:dlblFieldTable>
                  <c15:showDataLabelsRange val="0"/>
                </c:ext>
                <c:ext xmlns:c16="http://schemas.microsoft.com/office/drawing/2014/chart" uri="{C3380CC4-5D6E-409C-BE32-E72D297353CC}">
                  <c16:uniqueId val="{00000022-A067-4313-9E37-CDE94AB331C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{FDB5016F-15AF-48A6-AB1F-003D10D2E484}</c15:txfldGUID>
                      <c15:f>Diagramm!$K$58</c15:f>
                      <c15:dlblFieldTableCache>
                        <c:ptCount val="1"/>
                      </c15:dlblFieldTableCache>
                    </c15:dlblFTEntry>
                  </c15:dlblFieldTable>
                  <c15:showDataLabelsRange val="0"/>
                </c:ext>
                <c:ext xmlns:c16="http://schemas.microsoft.com/office/drawing/2014/chart" uri="{C3380CC4-5D6E-409C-BE32-E72D297353CC}">
                  <c16:uniqueId val="{00000023-A067-4313-9E37-CDE94AB331C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{F7FC2206-1F91-4691-BEB1-6E7D779E274D}</c15:txfldGUID>
                      <c15:f>Diagramm!$K$59</c15:f>
                      <c15:dlblFieldTableCache>
                        <c:ptCount val="1"/>
                      </c15:dlblFieldTableCache>
                    </c15:dlblFTEntry>
                  </c15:dlblFieldTable>
                  <c15:showDataLabelsRange val="0"/>
                </c:ext>
                <c:ext xmlns:c16="http://schemas.microsoft.com/office/drawing/2014/chart" uri="{C3380CC4-5D6E-409C-BE32-E72D297353CC}">
                  <c16:uniqueId val="{00000024-A067-4313-9E37-CDE94AB331C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{B10A6659-447B-4AD0-A91B-0B2330BAC08D}</c15:txfldGUID>
                      <c15:f>Diagramm!$K$60</c15:f>
                      <c15:dlblFieldTableCache>
                        <c:ptCount val="1"/>
                      </c15:dlblFieldTableCache>
                    </c15:dlblFTEntry>
                  </c15:dlblFieldTable>
                  <c15:showDataLabelsRange val="0"/>
                </c:ext>
                <c:ext xmlns:c16="http://schemas.microsoft.com/office/drawing/2014/chart" uri="{C3380CC4-5D6E-409C-BE32-E72D297353CC}">
                  <c16:uniqueId val="{00000025-A067-4313-9E37-CDE94AB331C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{59EECDF6-2A90-4AFC-AE02-660E50583316}</c15:txfldGUID>
                      <c15:f>Diagramm!$K$61</c15:f>
                      <c15:dlblFieldTableCache>
                        <c:ptCount val="1"/>
                      </c15:dlblFieldTableCache>
                    </c15:dlblFTEntry>
                  </c15:dlblFieldTable>
                  <c15:showDataLabelsRange val="0"/>
                </c:ext>
                <c:ext xmlns:c16="http://schemas.microsoft.com/office/drawing/2014/chart" uri="{C3380CC4-5D6E-409C-BE32-E72D297353CC}">
                  <c16:uniqueId val="{00000026-A067-4313-9E37-CDE94AB331C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{CCBBC020-7FB9-4292-B8FD-B07B81E72D48}</c15:txfldGUID>
                      <c15:f>Diagramm!$K$62</c15:f>
                      <c15:dlblFieldTableCache>
                        <c:ptCount val="1"/>
                      </c15:dlblFieldTableCache>
                    </c15:dlblFTEntry>
                  </c15:dlblFieldTable>
                  <c15:showDataLabelsRange val="0"/>
                </c:ext>
                <c:ext xmlns:c16="http://schemas.microsoft.com/office/drawing/2014/chart" uri="{C3380CC4-5D6E-409C-BE32-E72D297353CC}">
                  <c16:uniqueId val="{00000027-A067-4313-9E37-CDE94AB331C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{3498FBFC-29FA-45CE-968D-C91D4C20BFD4}</c15:txfldGUID>
                      <c15:f>Diagramm!$K$63</c15:f>
                      <c15:dlblFieldTableCache>
                        <c:ptCount val="1"/>
                      </c15:dlblFieldTableCache>
                    </c15:dlblFTEntry>
                  </c15:dlblFieldTable>
                  <c15:showDataLabelsRange val="0"/>
                </c:ext>
                <c:ext xmlns:c16="http://schemas.microsoft.com/office/drawing/2014/chart" uri="{C3380CC4-5D6E-409C-BE32-E72D297353CC}">
                  <c16:uniqueId val="{00000028-A067-4313-9E37-CDE94AB331C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{0FCC9F62-3B0F-4AB7-9616-8EADF4936F16}</c15:txfldGUID>
                      <c15:f>Diagramm!$K$64</c15:f>
                      <c15:dlblFieldTableCache>
                        <c:ptCount val="1"/>
                      </c15:dlblFieldTableCache>
                    </c15:dlblFTEntry>
                  </c15:dlblFieldTable>
                  <c15:showDataLabelsRange val="0"/>
                </c:ext>
                <c:ext xmlns:c16="http://schemas.microsoft.com/office/drawing/2014/chart" uri="{C3380CC4-5D6E-409C-BE32-E72D297353CC}">
                  <c16:uniqueId val="{00000029-A067-4313-9E37-CDE94AB331C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{03F6D7C5-859D-4C7E-8F46-F3FEA2938736}</c15:txfldGUID>
                      <c15:f>Diagramm!$K$65</c15:f>
                      <c15:dlblFieldTableCache>
                        <c:ptCount val="1"/>
                      </c15:dlblFieldTableCache>
                    </c15:dlblFTEntry>
                  </c15:dlblFieldTable>
                  <c15:showDataLabelsRange val="0"/>
                </c:ext>
                <c:ext xmlns:c16="http://schemas.microsoft.com/office/drawing/2014/chart" uri="{C3380CC4-5D6E-409C-BE32-E72D297353CC}">
                  <c16:uniqueId val="{0000002A-A067-4313-9E37-CDE94AB331C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{ECA225CE-A66F-4682-80A5-164599A49CB8}</c15:txfldGUID>
                      <c15:f>Diagramm!$K$66</c15:f>
                      <c15:dlblFieldTableCache>
                        <c:ptCount val="1"/>
                      </c15:dlblFieldTableCache>
                    </c15:dlblFTEntry>
                  </c15:dlblFieldTable>
                  <c15:showDataLabelsRange val="0"/>
                </c:ext>
                <c:ext xmlns:c16="http://schemas.microsoft.com/office/drawing/2014/chart" uri="{C3380CC4-5D6E-409C-BE32-E72D297353CC}">
                  <c16:uniqueId val="{0000002B-A067-4313-9E37-CDE94AB331C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{8628D05D-8732-4E42-A886-1AA9FB3A5FD0}</c15:txfldGUID>
                      <c15:f>Diagramm!$K$67</c15:f>
                      <c15:dlblFieldTableCache>
                        <c:ptCount val="1"/>
                      </c15:dlblFieldTableCache>
                    </c15:dlblFTEntry>
                  </c15:dlblFieldTable>
                  <c15:showDataLabelsRange val="0"/>
                </c:ext>
                <c:ext xmlns:c16="http://schemas.microsoft.com/office/drawing/2014/chart" uri="{C3380CC4-5D6E-409C-BE32-E72D297353CC}">
                  <c16:uniqueId val="{0000002C-A067-4313-9E37-CDE94AB331C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067-4313-9E37-CDE94AB331C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{B5A25E41-F1C8-4520-8730-485EC7509EED}</c15:txfldGUID>
                      <c15:f>Diagramm!$J$46</c15:f>
                      <c15:dlblFieldTableCache>
                        <c:ptCount val="1"/>
                      </c15:dlblFieldTableCache>
                    </c15:dlblFTEntry>
                  </c15:dlblFieldTable>
                  <c15:showDataLabelsRange val="0"/>
                </c:ext>
                <c:ext xmlns:c16="http://schemas.microsoft.com/office/drawing/2014/chart" uri="{C3380CC4-5D6E-409C-BE32-E72D297353CC}">
                  <c16:uniqueId val="{0000002E-A067-4313-9E37-CDE94AB331C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{87BA016F-C02E-4727-A0DD-5FBCFCEAFEE9}</c15:txfldGUID>
                      <c15:f>Diagramm!$J$47</c15:f>
                      <c15:dlblFieldTableCache>
                        <c:ptCount val="1"/>
                      </c15:dlblFieldTableCache>
                    </c15:dlblFTEntry>
                  </c15:dlblFieldTable>
                  <c15:showDataLabelsRange val="0"/>
                </c:ext>
                <c:ext xmlns:c16="http://schemas.microsoft.com/office/drawing/2014/chart" uri="{C3380CC4-5D6E-409C-BE32-E72D297353CC}">
                  <c16:uniqueId val="{0000002F-A067-4313-9E37-CDE94AB331C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{F87A0ECB-353C-4913-9283-32C80584D79C}</c15:txfldGUID>
                      <c15:f>Diagramm!$J$48</c15:f>
                      <c15:dlblFieldTableCache>
                        <c:ptCount val="1"/>
                      </c15:dlblFieldTableCache>
                    </c15:dlblFTEntry>
                  </c15:dlblFieldTable>
                  <c15:showDataLabelsRange val="0"/>
                </c:ext>
                <c:ext xmlns:c16="http://schemas.microsoft.com/office/drawing/2014/chart" uri="{C3380CC4-5D6E-409C-BE32-E72D297353CC}">
                  <c16:uniqueId val="{00000030-A067-4313-9E37-CDE94AB331C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{87682A67-6C18-473A-BE71-9675D1F93B7C}</c15:txfldGUID>
                      <c15:f>Diagramm!$J$49</c15:f>
                      <c15:dlblFieldTableCache>
                        <c:ptCount val="1"/>
                      </c15:dlblFieldTableCache>
                    </c15:dlblFTEntry>
                  </c15:dlblFieldTable>
                  <c15:showDataLabelsRange val="0"/>
                </c:ext>
                <c:ext xmlns:c16="http://schemas.microsoft.com/office/drawing/2014/chart" uri="{C3380CC4-5D6E-409C-BE32-E72D297353CC}">
                  <c16:uniqueId val="{00000031-A067-4313-9E37-CDE94AB331C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{BC09761E-EFBD-4B18-88CD-22B3C0C71D6E}</c15:txfldGUID>
                      <c15:f>Diagramm!$J$50</c15:f>
                      <c15:dlblFieldTableCache>
                        <c:ptCount val="1"/>
                      </c15:dlblFieldTableCache>
                    </c15:dlblFTEntry>
                  </c15:dlblFieldTable>
                  <c15:showDataLabelsRange val="0"/>
                </c:ext>
                <c:ext xmlns:c16="http://schemas.microsoft.com/office/drawing/2014/chart" uri="{C3380CC4-5D6E-409C-BE32-E72D297353CC}">
                  <c16:uniqueId val="{00000032-A067-4313-9E37-CDE94AB331C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{2116ECA0-25CE-4281-9B1A-4808CA81C34B}</c15:txfldGUID>
                      <c15:f>Diagramm!$J$51</c15:f>
                      <c15:dlblFieldTableCache>
                        <c:ptCount val="1"/>
                      </c15:dlblFieldTableCache>
                    </c15:dlblFTEntry>
                  </c15:dlblFieldTable>
                  <c15:showDataLabelsRange val="0"/>
                </c:ext>
                <c:ext xmlns:c16="http://schemas.microsoft.com/office/drawing/2014/chart" uri="{C3380CC4-5D6E-409C-BE32-E72D297353CC}">
                  <c16:uniqueId val="{00000033-A067-4313-9E37-CDE94AB331C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{16AB641C-284B-45D4-849E-67B35EBC88AB}</c15:txfldGUID>
                      <c15:f>Diagramm!$J$52</c15:f>
                      <c15:dlblFieldTableCache>
                        <c:ptCount val="1"/>
                      </c15:dlblFieldTableCache>
                    </c15:dlblFTEntry>
                  </c15:dlblFieldTable>
                  <c15:showDataLabelsRange val="0"/>
                </c:ext>
                <c:ext xmlns:c16="http://schemas.microsoft.com/office/drawing/2014/chart" uri="{C3380CC4-5D6E-409C-BE32-E72D297353CC}">
                  <c16:uniqueId val="{00000034-A067-4313-9E37-CDE94AB331C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{F35DD6B6-FDA1-44AA-9F8E-84105D9D4B37}</c15:txfldGUID>
                      <c15:f>Diagramm!$J$53</c15:f>
                      <c15:dlblFieldTableCache>
                        <c:ptCount val="1"/>
                      </c15:dlblFieldTableCache>
                    </c15:dlblFTEntry>
                  </c15:dlblFieldTable>
                  <c15:showDataLabelsRange val="0"/>
                </c:ext>
                <c:ext xmlns:c16="http://schemas.microsoft.com/office/drawing/2014/chart" uri="{C3380CC4-5D6E-409C-BE32-E72D297353CC}">
                  <c16:uniqueId val="{00000035-A067-4313-9E37-CDE94AB331C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{857BF46C-4852-41AB-94AC-A1A8E6615EF0}</c15:txfldGUID>
                      <c15:f>Diagramm!$J$54</c15:f>
                      <c15:dlblFieldTableCache>
                        <c:ptCount val="1"/>
                      </c15:dlblFieldTableCache>
                    </c15:dlblFTEntry>
                  </c15:dlblFieldTable>
                  <c15:showDataLabelsRange val="0"/>
                </c:ext>
                <c:ext xmlns:c16="http://schemas.microsoft.com/office/drawing/2014/chart" uri="{C3380CC4-5D6E-409C-BE32-E72D297353CC}">
                  <c16:uniqueId val="{00000036-A067-4313-9E37-CDE94AB331C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{4214E10E-8799-4E74-82E4-D9F55F1884C9}</c15:txfldGUID>
                      <c15:f>Diagramm!$J$55</c15:f>
                      <c15:dlblFieldTableCache>
                        <c:ptCount val="1"/>
                      </c15:dlblFieldTableCache>
                    </c15:dlblFTEntry>
                  </c15:dlblFieldTable>
                  <c15:showDataLabelsRange val="0"/>
                </c:ext>
                <c:ext xmlns:c16="http://schemas.microsoft.com/office/drawing/2014/chart" uri="{C3380CC4-5D6E-409C-BE32-E72D297353CC}">
                  <c16:uniqueId val="{00000037-A067-4313-9E37-CDE94AB331C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{85435AF9-794F-4439-BECA-2A4511A05E02}</c15:txfldGUID>
                      <c15:f>Diagramm!$J$56</c15:f>
                      <c15:dlblFieldTableCache>
                        <c:ptCount val="1"/>
                      </c15:dlblFieldTableCache>
                    </c15:dlblFTEntry>
                  </c15:dlblFieldTable>
                  <c15:showDataLabelsRange val="0"/>
                </c:ext>
                <c:ext xmlns:c16="http://schemas.microsoft.com/office/drawing/2014/chart" uri="{C3380CC4-5D6E-409C-BE32-E72D297353CC}">
                  <c16:uniqueId val="{00000038-A067-4313-9E37-CDE94AB331C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{96B6EEE3-16C1-4A62-B662-035A30F56EB7}</c15:txfldGUID>
                      <c15:f>Diagramm!$J$57</c15:f>
                      <c15:dlblFieldTableCache>
                        <c:ptCount val="1"/>
                      </c15:dlblFieldTableCache>
                    </c15:dlblFTEntry>
                  </c15:dlblFieldTable>
                  <c15:showDataLabelsRange val="0"/>
                </c:ext>
                <c:ext xmlns:c16="http://schemas.microsoft.com/office/drawing/2014/chart" uri="{C3380CC4-5D6E-409C-BE32-E72D297353CC}">
                  <c16:uniqueId val="{00000039-A067-4313-9E37-CDE94AB331C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{196C5040-535A-474E-A805-0449426EB282}</c15:txfldGUID>
                      <c15:f>Diagramm!$J$58</c15:f>
                      <c15:dlblFieldTableCache>
                        <c:ptCount val="1"/>
                      </c15:dlblFieldTableCache>
                    </c15:dlblFTEntry>
                  </c15:dlblFieldTable>
                  <c15:showDataLabelsRange val="0"/>
                </c:ext>
                <c:ext xmlns:c16="http://schemas.microsoft.com/office/drawing/2014/chart" uri="{C3380CC4-5D6E-409C-BE32-E72D297353CC}">
                  <c16:uniqueId val="{0000003A-A067-4313-9E37-CDE94AB331C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{D6868D7C-C049-4DF6-9CAE-E40378DDC977}</c15:txfldGUID>
                      <c15:f>Diagramm!$J$59</c15:f>
                      <c15:dlblFieldTableCache>
                        <c:ptCount val="1"/>
                      </c15:dlblFieldTableCache>
                    </c15:dlblFTEntry>
                  </c15:dlblFieldTable>
                  <c15:showDataLabelsRange val="0"/>
                </c:ext>
                <c:ext xmlns:c16="http://schemas.microsoft.com/office/drawing/2014/chart" uri="{C3380CC4-5D6E-409C-BE32-E72D297353CC}">
                  <c16:uniqueId val="{0000003B-A067-4313-9E37-CDE94AB331C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{B929818A-8FC2-4626-A403-0DC34BE77D4C}</c15:txfldGUID>
                      <c15:f>Diagramm!$J$60</c15:f>
                      <c15:dlblFieldTableCache>
                        <c:ptCount val="1"/>
                      </c15:dlblFieldTableCache>
                    </c15:dlblFTEntry>
                  </c15:dlblFieldTable>
                  <c15:showDataLabelsRange val="0"/>
                </c:ext>
                <c:ext xmlns:c16="http://schemas.microsoft.com/office/drawing/2014/chart" uri="{C3380CC4-5D6E-409C-BE32-E72D297353CC}">
                  <c16:uniqueId val="{0000003C-A067-4313-9E37-CDE94AB331C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{E8354A72-8120-413C-8C40-A3E51E1E3026}</c15:txfldGUID>
                      <c15:f>Diagramm!$J$61</c15:f>
                      <c15:dlblFieldTableCache>
                        <c:ptCount val="1"/>
                      </c15:dlblFieldTableCache>
                    </c15:dlblFTEntry>
                  </c15:dlblFieldTable>
                  <c15:showDataLabelsRange val="0"/>
                </c:ext>
                <c:ext xmlns:c16="http://schemas.microsoft.com/office/drawing/2014/chart" uri="{C3380CC4-5D6E-409C-BE32-E72D297353CC}">
                  <c16:uniqueId val="{0000003D-A067-4313-9E37-CDE94AB331C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{BA12EC77-C758-4D04-92FE-C8D04EB21ACF}</c15:txfldGUID>
                      <c15:f>Diagramm!$J$62</c15:f>
                      <c15:dlblFieldTableCache>
                        <c:ptCount val="1"/>
                      </c15:dlblFieldTableCache>
                    </c15:dlblFTEntry>
                  </c15:dlblFieldTable>
                  <c15:showDataLabelsRange val="0"/>
                </c:ext>
                <c:ext xmlns:c16="http://schemas.microsoft.com/office/drawing/2014/chart" uri="{C3380CC4-5D6E-409C-BE32-E72D297353CC}">
                  <c16:uniqueId val="{0000003E-A067-4313-9E37-CDE94AB331C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{BCC350CD-0C2E-45A9-BFB8-B74B03F2FE4D}</c15:txfldGUID>
                      <c15:f>Diagramm!$J$63</c15:f>
                      <c15:dlblFieldTableCache>
                        <c:ptCount val="1"/>
                      </c15:dlblFieldTableCache>
                    </c15:dlblFTEntry>
                  </c15:dlblFieldTable>
                  <c15:showDataLabelsRange val="0"/>
                </c:ext>
                <c:ext xmlns:c16="http://schemas.microsoft.com/office/drawing/2014/chart" uri="{C3380CC4-5D6E-409C-BE32-E72D297353CC}">
                  <c16:uniqueId val="{0000003F-A067-4313-9E37-CDE94AB331C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{C16A7EBF-14FF-4F6F-9F91-8695FA201CC4}</c15:txfldGUID>
                      <c15:f>Diagramm!$J$64</c15:f>
                      <c15:dlblFieldTableCache>
                        <c:ptCount val="1"/>
                      </c15:dlblFieldTableCache>
                    </c15:dlblFTEntry>
                  </c15:dlblFieldTable>
                  <c15:showDataLabelsRange val="0"/>
                </c:ext>
                <c:ext xmlns:c16="http://schemas.microsoft.com/office/drawing/2014/chart" uri="{C3380CC4-5D6E-409C-BE32-E72D297353CC}">
                  <c16:uniqueId val="{00000040-A067-4313-9E37-CDE94AB331C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{1109CCD9-DF32-4FAC-A5B2-EAAEFD56ACAF}</c15:txfldGUID>
                      <c15:f>Diagramm!$J$65</c15:f>
                      <c15:dlblFieldTableCache>
                        <c:ptCount val="1"/>
                      </c15:dlblFieldTableCache>
                    </c15:dlblFTEntry>
                  </c15:dlblFieldTable>
                  <c15:showDataLabelsRange val="0"/>
                </c:ext>
                <c:ext xmlns:c16="http://schemas.microsoft.com/office/drawing/2014/chart" uri="{C3380CC4-5D6E-409C-BE32-E72D297353CC}">
                  <c16:uniqueId val="{00000041-A067-4313-9E37-CDE94AB331C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{55803CF0-9181-42D9-80BC-CCBD0C5F95DC}</c15:txfldGUID>
                      <c15:f>Diagramm!$J$66</c15:f>
                      <c15:dlblFieldTableCache>
                        <c:ptCount val="1"/>
                      </c15:dlblFieldTableCache>
                    </c15:dlblFTEntry>
                  </c15:dlblFieldTable>
                  <c15:showDataLabelsRange val="0"/>
                </c:ext>
                <c:ext xmlns:c16="http://schemas.microsoft.com/office/drawing/2014/chart" uri="{C3380CC4-5D6E-409C-BE32-E72D297353CC}">
                  <c16:uniqueId val="{00000042-A067-4313-9E37-CDE94AB331C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{E6FD2B26-387E-4BAD-A4EC-D29909852BC9}</c15:txfldGUID>
                      <c15:f>Diagramm!$J$67</c15:f>
                      <c15:dlblFieldTableCache>
                        <c:ptCount val="1"/>
                      </c15:dlblFieldTableCache>
                    </c15:dlblFTEntry>
                  </c15:dlblFieldTable>
                  <c15:showDataLabelsRange val="0"/>
                </c:ext>
                <c:ext xmlns:c16="http://schemas.microsoft.com/office/drawing/2014/chart" uri="{C3380CC4-5D6E-409C-BE32-E72D297353CC}">
                  <c16:uniqueId val="{00000043-A067-4313-9E37-CDE94AB331C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067-4313-9E37-CDE94AB331C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5F1-4606-AD16-68D4E1EF68B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F1-4606-AD16-68D4E1EF68B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F1-4606-AD16-68D4E1EF68B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F1-4606-AD16-68D4E1EF68B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F1-4606-AD16-68D4E1EF68B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F1-4606-AD16-68D4E1EF68B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F1-4606-AD16-68D4E1EF68B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F1-4606-AD16-68D4E1EF68B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5F1-4606-AD16-68D4E1EF68B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5F1-4606-AD16-68D4E1EF68B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5F1-4606-AD16-68D4E1EF68B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5F1-4606-AD16-68D4E1EF68B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5F1-4606-AD16-68D4E1EF68B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5F1-4606-AD16-68D4E1EF68B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5F1-4606-AD16-68D4E1EF68B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5F1-4606-AD16-68D4E1EF68B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5F1-4606-AD16-68D4E1EF68B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5F1-4606-AD16-68D4E1EF68B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5F1-4606-AD16-68D4E1EF68B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5F1-4606-AD16-68D4E1EF68B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5F1-4606-AD16-68D4E1EF68B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5F1-4606-AD16-68D4E1EF68B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5F1-4606-AD16-68D4E1EF68B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5F1-4606-AD16-68D4E1EF68B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5F1-4606-AD16-68D4E1EF68B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5F1-4606-AD16-68D4E1EF68B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5F1-4606-AD16-68D4E1EF68B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5F1-4606-AD16-68D4E1EF68B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5F1-4606-AD16-68D4E1EF68B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5F1-4606-AD16-68D4E1EF68B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5F1-4606-AD16-68D4E1EF68B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5F1-4606-AD16-68D4E1EF68B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5F1-4606-AD16-68D4E1EF68B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5F1-4606-AD16-68D4E1EF68B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5F1-4606-AD16-68D4E1EF68B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5F1-4606-AD16-68D4E1EF68B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5F1-4606-AD16-68D4E1EF68B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5F1-4606-AD16-68D4E1EF68B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5F1-4606-AD16-68D4E1EF68B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5F1-4606-AD16-68D4E1EF68B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5F1-4606-AD16-68D4E1EF68B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5F1-4606-AD16-68D4E1EF68B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5F1-4606-AD16-68D4E1EF68B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5F1-4606-AD16-68D4E1EF68B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5F1-4606-AD16-68D4E1EF68B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5F1-4606-AD16-68D4E1EF68B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5F1-4606-AD16-68D4E1EF68B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5F1-4606-AD16-68D4E1EF68B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5F1-4606-AD16-68D4E1EF68B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5F1-4606-AD16-68D4E1EF68B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5F1-4606-AD16-68D4E1EF68B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5F1-4606-AD16-68D4E1EF68B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5F1-4606-AD16-68D4E1EF68B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5F1-4606-AD16-68D4E1EF68B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5F1-4606-AD16-68D4E1EF68B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5F1-4606-AD16-68D4E1EF68B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5F1-4606-AD16-68D4E1EF68B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5F1-4606-AD16-68D4E1EF68B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5F1-4606-AD16-68D4E1EF68B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5F1-4606-AD16-68D4E1EF68B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5F1-4606-AD16-68D4E1EF68B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5F1-4606-AD16-68D4E1EF68B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5F1-4606-AD16-68D4E1EF68B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5F1-4606-AD16-68D4E1EF68B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5F1-4606-AD16-68D4E1EF68B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5F1-4606-AD16-68D4E1EF68B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5F1-4606-AD16-68D4E1EF68B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5F1-4606-AD16-68D4E1EF68B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5F1-4606-AD16-68D4E1EF68B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101.30898134084146</c:v>
                </c:pt>
                <c:pt idx="2">
                  <c:v>103.02135944709944</c:v>
                </c:pt>
                <c:pt idx="3">
                  <c:v>102.00010702363164</c:v>
                </c:pt>
                <c:pt idx="4">
                  <c:v>102.34464079164557</c:v>
                </c:pt>
                <c:pt idx="5">
                  <c:v>103.4778563989841</c:v>
                </c:pt>
                <c:pt idx="6">
                  <c:v>105.6701943302173</c:v>
                </c:pt>
                <c:pt idx="7">
                  <c:v>104.62671392171632</c:v>
                </c:pt>
                <c:pt idx="8">
                  <c:v>105.03752001547726</c:v>
                </c:pt>
                <c:pt idx="9">
                  <c:v>106.00608388182944</c:v>
                </c:pt>
                <c:pt idx="10">
                  <c:v>107.9843745497804</c:v>
                </c:pt>
                <c:pt idx="11">
                  <c:v>107.14341578269264</c:v>
                </c:pt>
                <c:pt idx="12">
                  <c:v>107.58550570724097</c:v>
                </c:pt>
                <c:pt idx="13">
                  <c:v>108.64215825502086</c:v>
                </c:pt>
                <c:pt idx="14">
                  <c:v>110.70071664670265</c:v>
                </c:pt>
                <c:pt idx="15">
                  <c:v>110.17383107554633</c:v>
                </c:pt>
                <c:pt idx="16">
                  <c:v>110.80485887287649</c:v>
                </c:pt>
                <c:pt idx="17">
                  <c:v>111.95412802496121</c:v>
                </c:pt>
                <c:pt idx="18">
                  <c:v>114.24731514754853</c:v>
                </c:pt>
                <c:pt idx="19">
                  <c:v>113.74183430272046</c:v>
                </c:pt>
                <c:pt idx="20">
                  <c:v>113.78217397926211</c:v>
                </c:pt>
                <c:pt idx="21">
                  <c:v>114.40291104278064</c:v>
                </c:pt>
                <c:pt idx="22">
                  <c:v>116.41577857633871</c:v>
                </c:pt>
                <c:pt idx="23">
                  <c:v>115.22863952382716</c:v>
                </c:pt>
                <c:pt idx="24">
                  <c:v>114.89521974832981</c:v>
                </c:pt>
              </c:numCache>
            </c:numRef>
          </c:val>
          <c:smooth val="0"/>
          <c:extLst>
            <c:ext xmlns:c16="http://schemas.microsoft.com/office/drawing/2014/chart" uri="{C3380CC4-5D6E-409C-BE32-E72D297353CC}">
              <c16:uniqueId val="{00000000-38F1-4800-BEB1-ACB5917A58B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103.10050019511156</c:v>
                </c:pt>
                <c:pt idx="2">
                  <c:v>105.64049806662172</c:v>
                </c:pt>
                <c:pt idx="3">
                  <c:v>104.61882294512044</c:v>
                </c:pt>
                <c:pt idx="4">
                  <c:v>102.86991379616161</c:v>
                </c:pt>
                <c:pt idx="5">
                  <c:v>105.57309588846712</c:v>
                </c:pt>
                <c:pt idx="6">
                  <c:v>108.76228316009791</c:v>
                </c:pt>
                <c:pt idx="7">
                  <c:v>107.55968640249742</c:v>
                </c:pt>
                <c:pt idx="8">
                  <c:v>107.69803824186739</c:v>
                </c:pt>
                <c:pt idx="9">
                  <c:v>111.2206889212104</c:v>
                </c:pt>
                <c:pt idx="10">
                  <c:v>114.80009932952571</c:v>
                </c:pt>
                <c:pt idx="11">
                  <c:v>114.15800489552663</c:v>
                </c:pt>
                <c:pt idx="12">
                  <c:v>114.25378693816737</c:v>
                </c:pt>
                <c:pt idx="13">
                  <c:v>118.39369967008409</c:v>
                </c:pt>
                <c:pt idx="14">
                  <c:v>120.31288800595976</c:v>
                </c:pt>
                <c:pt idx="15">
                  <c:v>119.8836425556068</c:v>
                </c:pt>
                <c:pt idx="16">
                  <c:v>120.60023413388201</c:v>
                </c:pt>
                <c:pt idx="17">
                  <c:v>124.68693461988718</c:v>
                </c:pt>
                <c:pt idx="18">
                  <c:v>126.84380432083438</c:v>
                </c:pt>
                <c:pt idx="19">
                  <c:v>125.64120756323389</c:v>
                </c:pt>
                <c:pt idx="20">
                  <c:v>126.60612295576288</c:v>
                </c:pt>
                <c:pt idx="21">
                  <c:v>128.26279754514172</c:v>
                </c:pt>
                <c:pt idx="22">
                  <c:v>131.67547624960091</c:v>
                </c:pt>
                <c:pt idx="23">
                  <c:v>129.76693036290752</c:v>
                </c:pt>
                <c:pt idx="24">
                  <c:v>124.87849870516867</c:v>
                </c:pt>
              </c:numCache>
            </c:numRef>
          </c:val>
          <c:smooth val="0"/>
          <c:extLst>
            <c:ext xmlns:c16="http://schemas.microsoft.com/office/drawing/2014/chart" uri="{C3380CC4-5D6E-409C-BE32-E72D297353CC}">
              <c16:uniqueId val="{00000001-38F1-4800-BEB1-ACB5917A58B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101.72806461458994</c:v>
                </c:pt>
                <c:pt idx="2">
                  <c:v>101.72336878683291</c:v>
                </c:pt>
                <c:pt idx="3">
                  <c:v>102.41365546711747</c:v>
                </c:pt>
                <c:pt idx="4">
                  <c:v>100.03052288042073</c:v>
                </c:pt>
                <c:pt idx="5">
                  <c:v>100.85698856565941</c:v>
                </c:pt>
                <c:pt idx="6">
                  <c:v>99.506938085511024</c:v>
                </c:pt>
                <c:pt idx="7">
                  <c:v>99.680683712521429</c:v>
                </c:pt>
                <c:pt idx="8">
                  <c:v>98.624122467187902</c:v>
                </c:pt>
                <c:pt idx="9">
                  <c:v>99.316757061350984</c:v>
                </c:pt>
                <c:pt idx="10">
                  <c:v>98.734474419478289</c:v>
                </c:pt>
                <c:pt idx="11">
                  <c:v>98.732126505599766</c:v>
                </c:pt>
                <c:pt idx="12">
                  <c:v>98.001925289380381</c:v>
                </c:pt>
                <c:pt idx="13">
                  <c:v>99.537460965931771</c:v>
                </c:pt>
                <c:pt idx="14">
                  <c:v>98.480899720598245</c:v>
                </c:pt>
                <c:pt idx="15">
                  <c:v>99.258059214388012</c:v>
                </c:pt>
                <c:pt idx="16">
                  <c:v>98.05592730858632</c:v>
                </c:pt>
                <c:pt idx="17">
                  <c:v>99.417717358127305</c:v>
                </c:pt>
                <c:pt idx="18">
                  <c:v>98.02070860040854</c:v>
                </c:pt>
                <c:pt idx="19">
                  <c:v>98.05592730858632</c:v>
                </c:pt>
                <c:pt idx="20">
                  <c:v>97.34216148951657</c:v>
                </c:pt>
                <c:pt idx="21">
                  <c:v>98.116973069427814</c:v>
                </c:pt>
                <c:pt idx="22">
                  <c:v>96.677701861895699</c:v>
                </c:pt>
                <c:pt idx="23">
                  <c:v>96.546218684698644</c:v>
                </c:pt>
                <c:pt idx="24">
                  <c:v>93.353055809912888</c:v>
                </c:pt>
              </c:numCache>
            </c:numRef>
          </c:val>
          <c:smooth val="0"/>
          <c:extLst>
            <c:ext xmlns:c16="http://schemas.microsoft.com/office/drawing/2014/chart" uri="{C3380CC4-5D6E-409C-BE32-E72D297353CC}">
              <c16:uniqueId val="{00000002-38F1-4800-BEB1-ACB5917A58B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8F1-4800-BEB1-ACB5917A58B8}"/>
                </c:ext>
              </c:extLst>
            </c:dLbl>
            <c:dLbl>
              <c:idx val="1"/>
              <c:delete val="1"/>
              <c:extLst>
                <c:ext xmlns:c15="http://schemas.microsoft.com/office/drawing/2012/chart" uri="{CE6537A1-D6FC-4f65-9D91-7224C49458BB}"/>
                <c:ext xmlns:c16="http://schemas.microsoft.com/office/drawing/2014/chart" uri="{C3380CC4-5D6E-409C-BE32-E72D297353CC}">
                  <c16:uniqueId val="{00000004-38F1-4800-BEB1-ACB5917A58B8}"/>
                </c:ext>
              </c:extLst>
            </c:dLbl>
            <c:dLbl>
              <c:idx val="2"/>
              <c:delete val="1"/>
              <c:extLst>
                <c:ext xmlns:c15="http://schemas.microsoft.com/office/drawing/2012/chart" uri="{CE6537A1-D6FC-4f65-9D91-7224C49458BB}"/>
                <c:ext xmlns:c16="http://schemas.microsoft.com/office/drawing/2014/chart" uri="{C3380CC4-5D6E-409C-BE32-E72D297353CC}">
                  <c16:uniqueId val="{00000005-38F1-4800-BEB1-ACB5917A58B8}"/>
                </c:ext>
              </c:extLst>
            </c:dLbl>
            <c:dLbl>
              <c:idx val="3"/>
              <c:delete val="1"/>
              <c:extLst>
                <c:ext xmlns:c15="http://schemas.microsoft.com/office/drawing/2012/chart" uri="{CE6537A1-D6FC-4f65-9D91-7224C49458BB}"/>
                <c:ext xmlns:c16="http://schemas.microsoft.com/office/drawing/2014/chart" uri="{C3380CC4-5D6E-409C-BE32-E72D297353CC}">
                  <c16:uniqueId val="{00000006-38F1-4800-BEB1-ACB5917A58B8}"/>
                </c:ext>
              </c:extLst>
            </c:dLbl>
            <c:dLbl>
              <c:idx val="4"/>
              <c:delete val="1"/>
              <c:extLst>
                <c:ext xmlns:c15="http://schemas.microsoft.com/office/drawing/2012/chart" uri="{CE6537A1-D6FC-4f65-9D91-7224C49458BB}"/>
                <c:ext xmlns:c16="http://schemas.microsoft.com/office/drawing/2014/chart" uri="{C3380CC4-5D6E-409C-BE32-E72D297353CC}">
                  <c16:uniqueId val="{00000007-38F1-4800-BEB1-ACB5917A58B8}"/>
                </c:ext>
              </c:extLst>
            </c:dLbl>
            <c:dLbl>
              <c:idx val="5"/>
              <c:delete val="1"/>
              <c:extLst>
                <c:ext xmlns:c15="http://schemas.microsoft.com/office/drawing/2012/chart" uri="{CE6537A1-D6FC-4f65-9D91-7224C49458BB}"/>
                <c:ext xmlns:c16="http://schemas.microsoft.com/office/drawing/2014/chart" uri="{C3380CC4-5D6E-409C-BE32-E72D297353CC}">
                  <c16:uniqueId val="{00000008-38F1-4800-BEB1-ACB5917A58B8}"/>
                </c:ext>
              </c:extLst>
            </c:dLbl>
            <c:dLbl>
              <c:idx val="6"/>
              <c:delete val="1"/>
              <c:extLst>
                <c:ext xmlns:c15="http://schemas.microsoft.com/office/drawing/2012/chart" uri="{CE6537A1-D6FC-4f65-9D91-7224C49458BB}"/>
                <c:ext xmlns:c16="http://schemas.microsoft.com/office/drawing/2014/chart" uri="{C3380CC4-5D6E-409C-BE32-E72D297353CC}">
                  <c16:uniqueId val="{00000009-38F1-4800-BEB1-ACB5917A58B8}"/>
                </c:ext>
              </c:extLst>
            </c:dLbl>
            <c:dLbl>
              <c:idx val="7"/>
              <c:delete val="1"/>
              <c:extLst>
                <c:ext xmlns:c15="http://schemas.microsoft.com/office/drawing/2012/chart" uri="{CE6537A1-D6FC-4f65-9D91-7224C49458BB}"/>
                <c:ext xmlns:c16="http://schemas.microsoft.com/office/drawing/2014/chart" uri="{C3380CC4-5D6E-409C-BE32-E72D297353CC}">
                  <c16:uniqueId val="{0000000A-38F1-4800-BEB1-ACB5917A58B8}"/>
                </c:ext>
              </c:extLst>
            </c:dLbl>
            <c:dLbl>
              <c:idx val="8"/>
              <c:delete val="1"/>
              <c:extLst>
                <c:ext xmlns:c15="http://schemas.microsoft.com/office/drawing/2012/chart" uri="{CE6537A1-D6FC-4f65-9D91-7224C49458BB}"/>
                <c:ext xmlns:c16="http://schemas.microsoft.com/office/drawing/2014/chart" uri="{C3380CC4-5D6E-409C-BE32-E72D297353CC}">
                  <c16:uniqueId val="{0000000B-38F1-4800-BEB1-ACB5917A58B8}"/>
                </c:ext>
              </c:extLst>
            </c:dLbl>
            <c:dLbl>
              <c:idx val="9"/>
              <c:delete val="1"/>
              <c:extLst>
                <c:ext xmlns:c15="http://schemas.microsoft.com/office/drawing/2012/chart" uri="{CE6537A1-D6FC-4f65-9D91-7224C49458BB}"/>
                <c:ext xmlns:c16="http://schemas.microsoft.com/office/drawing/2014/chart" uri="{C3380CC4-5D6E-409C-BE32-E72D297353CC}">
                  <c16:uniqueId val="{0000000C-38F1-4800-BEB1-ACB5917A58B8}"/>
                </c:ext>
              </c:extLst>
            </c:dLbl>
            <c:dLbl>
              <c:idx val="10"/>
              <c:delete val="1"/>
              <c:extLst>
                <c:ext xmlns:c15="http://schemas.microsoft.com/office/drawing/2012/chart" uri="{CE6537A1-D6FC-4f65-9D91-7224C49458BB}"/>
                <c:ext xmlns:c16="http://schemas.microsoft.com/office/drawing/2014/chart" uri="{C3380CC4-5D6E-409C-BE32-E72D297353CC}">
                  <c16:uniqueId val="{0000000D-38F1-4800-BEB1-ACB5917A58B8}"/>
                </c:ext>
              </c:extLst>
            </c:dLbl>
            <c:dLbl>
              <c:idx val="11"/>
              <c:delete val="1"/>
              <c:extLst>
                <c:ext xmlns:c15="http://schemas.microsoft.com/office/drawing/2012/chart" uri="{CE6537A1-D6FC-4f65-9D91-7224C49458BB}"/>
                <c:ext xmlns:c16="http://schemas.microsoft.com/office/drawing/2014/chart" uri="{C3380CC4-5D6E-409C-BE32-E72D297353CC}">
                  <c16:uniqueId val="{0000000E-38F1-4800-BEB1-ACB5917A58B8}"/>
                </c:ext>
              </c:extLst>
            </c:dLbl>
            <c:dLbl>
              <c:idx val="12"/>
              <c:delete val="1"/>
              <c:extLst>
                <c:ext xmlns:c15="http://schemas.microsoft.com/office/drawing/2012/chart" uri="{CE6537A1-D6FC-4f65-9D91-7224C49458BB}"/>
                <c:ext xmlns:c16="http://schemas.microsoft.com/office/drawing/2014/chart" uri="{C3380CC4-5D6E-409C-BE32-E72D297353CC}">
                  <c16:uniqueId val="{0000000F-38F1-4800-BEB1-ACB5917A58B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8F1-4800-BEB1-ACB5917A58B8}"/>
                </c:ext>
              </c:extLst>
            </c:dLbl>
            <c:dLbl>
              <c:idx val="14"/>
              <c:delete val="1"/>
              <c:extLst>
                <c:ext xmlns:c15="http://schemas.microsoft.com/office/drawing/2012/chart" uri="{CE6537A1-D6FC-4f65-9D91-7224C49458BB}"/>
                <c:ext xmlns:c16="http://schemas.microsoft.com/office/drawing/2014/chart" uri="{C3380CC4-5D6E-409C-BE32-E72D297353CC}">
                  <c16:uniqueId val="{00000011-38F1-4800-BEB1-ACB5917A58B8}"/>
                </c:ext>
              </c:extLst>
            </c:dLbl>
            <c:dLbl>
              <c:idx val="15"/>
              <c:delete val="1"/>
              <c:extLst>
                <c:ext xmlns:c15="http://schemas.microsoft.com/office/drawing/2012/chart" uri="{CE6537A1-D6FC-4f65-9D91-7224C49458BB}"/>
                <c:ext xmlns:c16="http://schemas.microsoft.com/office/drawing/2014/chart" uri="{C3380CC4-5D6E-409C-BE32-E72D297353CC}">
                  <c16:uniqueId val="{00000012-38F1-4800-BEB1-ACB5917A58B8}"/>
                </c:ext>
              </c:extLst>
            </c:dLbl>
            <c:dLbl>
              <c:idx val="16"/>
              <c:delete val="1"/>
              <c:extLst>
                <c:ext xmlns:c15="http://schemas.microsoft.com/office/drawing/2012/chart" uri="{CE6537A1-D6FC-4f65-9D91-7224C49458BB}"/>
                <c:ext xmlns:c16="http://schemas.microsoft.com/office/drawing/2014/chart" uri="{C3380CC4-5D6E-409C-BE32-E72D297353CC}">
                  <c16:uniqueId val="{00000013-38F1-4800-BEB1-ACB5917A58B8}"/>
                </c:ext>
              </c:extLst>
            </c:dLbl>
            <c:dLbl>
              <c:idx val="17"/>
              <c:delete val="1"/>
              <c:extLst>
                <c:ext xmlns:c15="http://schemas.microsoft.com/office/drawing/2012/chart" uri="{CE6537A1-D6FC-4f65-9D91-7224C49458BB}"/>
                <c:ext xmlns:c16="http://schemas.microsoft.com/office/drawing/2014/chart" uri="{C3380CC4-5D6E-409C-BE32-E72D297353CC}">
                  <c16:uniqueId val="{00000014-38F1-4800-BEB1-ACB5917A58B8}"/>
                </c:ext>
              </c:extLst>
            </c:dLbl>
            <c:dLbl>
              <c:idx val="18"/>
              <c:delete val="1"/>
              <c:extLst>
                <c:ext xmlns:c15="http://schemas.microsoft.com/office/drawing/2012/chart" uri="{CE6537A1-D6FC-4f65-9D91-7224C49458BB}"/>
                <c:ext xmlns:c16="http://schemas.microsoft.com/office/drawing/2014/chart" uri="{C3380CC4-5D6E-409C-BE32-E72D297353CC}">
                  <c16:uniqueId val="{00000015-38F1-4800-BEB1-ACB5917A58B8}"/>
                </c:ext>
              </c:extLst>
            </c:dLbl>
            <c:dLbl>
              <c:idx val="19"/>
              <c:delete val="1"/>
              <c:extLst>
                <c:ext xmlns:c15="http://schemas.microsoft.com/office/drawing/2012/chart" uri="{CE6537A1-D6FC-4f65-9D91-7224C49458BB}"/>
                <c:ext xmlns:c16="http://schemas.microsoft.com/office/drawing/2014/chart" uri="{C3380CC4-5D6E-409C-BE32-E72D297353CC}">
                  <c16:uniqueId val="{00000016-38F1-4800-BEB1-ACB5917A58B8}"/>
                </c:ext>
              </c:extLst>
            </c:dLbl>
            <c:dLbl>
              <c:idx val="20"/>
              <c:delete val="1"/>
              <c:extLst>
                <c:ext xmlns:c15="http://schemas.microsoft.com/office/drawing/2012/chart" uri="{CE6537A1-D6FC-4f65-9D91-7224C49458BB}"/>
                <c:ext xmlns:c16="http://schemas.microsoft.com/office/drawing/2014/chart" uri="{C3380CC4-5D6E-409C-BE32-E72D297353CC}">
                  <c16:uniqueId val="{00000017-38F1-4800-BEB1-ACB5917A58B8}"/>
                </c:ext>
              </c:extLst>
            </c:dLbl>
            <c:dLbl>
              <c:idx val="21"/>
              <c:delete val="1"/>
              <c:extLst>
                <c:ext xmlns:c15="http://schemas.microsoft.com/office/drawing/2012/chart" uri="{CE6537A1-D6FC-4f65-9D91-7224C49458BB}"/>
                <c:ext xmlns:c16="http://schemas.microsoft.com/office/drawing/2014/chart" uri="{C3380CC4-5D6E-409C-BE32-E72D297353CC}">
                  <c16:uniqueId val="{00000018-38F1-4800-BEB1-ACB5917A58B8}"/>
                </c:ext>
              </c:extLst>
            </c:dLbl>
            <c:dLbl>
              <c:idx val="22"/>
              <c:delete val="1"/>
              <c:extLst>
                <c:ext xmlns:c15="http://schemas.microsoft.com/office/drawing/2012/chart" uri="{CE6537A1-D6FC-4f65-9D91-7224C49458BB}"/>
                <c:ext xmlns:c16="http://schemas.microsoft.com/office/drawing/2014/chart" uri="{C3380CC4-5D6E-409C-BE32-E72D297353CC}">
                  <c16:uniqueId val="{00000019-38F1-4800-BEB1-ACB5917A58B8}"/>
                </c:ext>
              </c:extLst>
            </c:dLbl>
            <c:dLbl>
              <c:idx val="23"/>
              <c:delete val="1"/>
              <c:extLst>
                <c:ext xmlns:c15="http://schemas.microsoft.com/office/drawing/2012/chart" uri="{CE6537A1-D6FC-4f65-9D91-7224C49458BB}"/>
                <c:ext xmlns:c16="http://schemas.microsoft.com/office/drawing/2014/chart" uri="{C3380CC4-5D6E-409C-BE32-E72D297353CC}">
                  <c16:uniqueId val="{0000001A-38F1-4800-BEB1-ACB5917A58B8}"/>
                </c:ext>
              </c:extLst>
            </c:dLbl>
            <c:dLbl>
              <c:idx val="24"/>
              <c:delete val="1"/>
              <c:extLst>
                <c:ext xmlns:c15="http://schemas.microsoft.com/office/drawing/2012/chart" uri="{CE6537A1-D6FC-4f65-9D91-7224C49458BB}"/>
                <c:ext xmlns:c16="http://schemas.microsoft.com/office/drawing/2014/chart" uri="{C3380CC4-5D6E-409C-BE32-E72D297353CC}">
                  <c16:uniqueId val="{0000001B-38F1-4800-BEB1-ACB5917A58B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8F1-4800-BEB1-ACB5917A58B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Kempten – Memmingen (831)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279123</v>
      </c>
      <c r="F11" s="238">
        <v>279933</v>
      </c>
      <c r="G11" s="238">
        <v>282817</v>
      </c>
      <c r="H11" s="238">
        <v>277927</v>
      </c>
      <c r="I11" s="265">
        <v>276419</v>
      </c>
      <c r="J11" s="263">
        <v>2704</v>
      </c>
      <c r="K11" s="266">
        <v>0.97822508582984524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15.949599280603891</v>
      </c>
      <c r="E13" s="115">
        <v>44519</v>
      </c>
      <c r="F13" s="114">
        <v>44592</v>
      </c>
      <c r="G13" s="114">
        <v>45940</v>
      </c>
      <c r="H13" s="114">
        <v>45802</v>
      </c>
      <c r="I13" s="140">
        <v>45302</v>
      </c>
      <c r="J13" s="115">
        <v>-783</v>
      </c>
      <c r="K13" s="116">
        <v>-1.7284005121186703</v>
      </c>
    </row>
    <row r="14" spans="1:255" ht="14.1" customHeight="1" x14ac:dyDescent="0.2">
      <c r="A14" s="306" t="s">
        <v>230</v>
      </c>
      <c r="B14" s="307"/>
      <c r="C14" s="308"/>
      <c r="D14" s="113">
        <v>61.880246343010072</v>
      </c>
      <c r="E14" s="115">
        <v>172722</v>
      </c>
      <c r="F14" s="114">
        <v>173671</v>
      </c>
      <c r="G14" s="114">
        <v>175262</v>
      </c>
      <c r="H14" s="114">
        <v>171181</v>
      </c>
      <c r="I14" s="140">
        <v>170552</v>
      </c>
      <c r="J14" s="115">
        <v>2170</v>
      </c>
      <c r="K14" s="116">
        <v>1.272339227918758</v>
      </c>
    </row>
    <row r="15" spans="1:255" ht="14.1" customHeight="1" x14ac:dyDescent="0.2">
      <c r="A15" s="306" t="s">
        <v>231</v>
      </c>
      <c r="B15" s="307"/>
      <c r="C15" s="308"/>
      <c r="D15" s="113">
        <v>12.143033716318612</v>
      </c>
      <c r="E15" s="115">
        <v>33894</v>
      </c>
      <c r="F15" s="114">
        <v>33862</v>
      </c>
      <c r="G15" s="114">
        <v>33832</v>
      </c>
      <c r="H15" s="114">
        <v>33548</v>
      </c>
      <c r="I15" s="140">
        <v>33408</v>
      </c>
      <c r="J15" s="115">
        <v>486</v>
      </c>
      <c r="K15" s="116">
        <v>1.4547413793103448</v>
      </c>
    </row>
    <row r="16" spans="1:255" ht="14.1" customHeight="1" x14ac:dyDescent="0.2">
      <c r="A16" s="306" t="s">
        <v>232</v>
      </c>
      <c r="B16" s="307"/>
      <c r="C16" s="308"/>
      <c r="D16" s="113">
        <v>9.4356251545017784</v>
      </c>
      <c r="E16" s="115">
        <v>26337</v>
      </c>
      <c r="F16" s="114">
        <v>26172</v>
      </c>
      <c r="G16" s="114">
        <v>26132</v>
      </c>
      <c r="H16" s="114">
        <v>25779</v>
      </c>
      <c r="I16" s="140">
        <v>25547</v>
      </c>
      <c r="J16" s="115">
        <v>790</v>
      </c>
      <c r="K16" s="116">
        <v>3.0923396093474773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0.62123150009135752</v>
      </c>
      <c r="E18" s="115">
        <v>1734</v>
      </c>
      <c r="F18" s="114">
        <v>1629</v>
      </c>
      <c r="G18" s="114">
        <v>2059</v>
      </c>
      <c r="H18" s="114">
        <v>1842</v>
      </c>
      <c r="I18" s="140">
        <v>1686</v>
      </c>
      <c r="J18" s="115">
        <v>48</v>
      </c>
      <c r="K18" s="116">
        <v>2.8469750889679717</v>
      </c>
    </row>
    <row r="19" spans="1:255" ht="14.1" customHeight="1" x14ac:dyDescent="0.2">
      <c r="A19" s="306" t="s">
        <v>235</v>
      </c>
      <c r="B19" s="307" t="s">
        <v>236</v>
      </c>
      <c r="C19" s="308"/>
      <c r="D19" s="113">
        <v>0.34429265950853211</v>
      </c>
      <c r="E19" s="115">
        <v>961</v>
      </c>
      <c r="F19" s="114">
        <v>885</v>
      </c>
      <c r="G19" s="114">
        <v>1171</v>
      </c>
      <c r="H19" s="114">
        <v>989</v>
      </c>
      <c r="I19" s="140">
        <v>930</v>
      </c>
      <c r="J19" s="115">
        <v>31</v>
      </c>
      <c r="K19" s="116">
        <v>3.3333333333333335</v>
      </c>
    </row>
    <row r="20" spans="1:255" ht="14.1" customHeight="1" x14ac:dyDescent="0.2">
      <c r="A20" s="306">
        <v>12</v>
      </c>
      <c r="B20" s="307" t="s">
        <v>237</v>
      </c>
      <c r="C20" s="308"/>
      <c r="D20" s="113">
        <v>0.62624721001135697</v>
      </c>
      <c r="E20" s="115">
        <v>1748</v>
      </c>
      <c r="F20" s="114">
        <v>1708</v>
      </c>
      <c r="G20" s="114">
        <v>1894</v>
      </c>
      <c r="H20" s="114">
        <v>1883</v>
      </c>
      <c r="I20" s="140">
        <v>1696</v>
      </c>
      <c r="J20" s="115">
        <v>52</v>
      </c>
      <c r="K20" s="116">
        <v>3.0660377358490565</v>
      </c>
    </row>
    <row r="21" spans="1:255" ht="14.1" customHeight="1" x14ac:dyDescent="0.2">
      <c r="A21" s="306">
        <v>21</v>
      </c>
      <c r="B21" s="307" t="s">
        <v>238</v>
      </c>
      <c r="C21" s="308"/>
      <c r="D21" s="113">
        <v>0.37116253407995758</v>
      </c>
      <c r="E21" s="115">
        <v>1036</v>
      </c>
      <c r="F21" s="114">
        <v>1036</v>
      </c>
      <c r="G21" s="114">
        <v>1079</v>
      </c>
      <c r="H21" s="114">
        <v>1061</v>
      </c>
      <c r="I21" s="140">
        <v>1051</v>
      </c>
      <c r="J21" s="115">
        <v>-15</v>
      </c>
      <c r="K21" s="116">
        <v>-1.4272121788772598</v>
      </c>
    </row>
    <row r="22" spans="1:255" ht="14.1" customHeight="1" x14ac:dyDescent="0.2">
      <c r="A22" s="306">
        <v>22</v>
      </c>
      <c r="B22" s="307" t="s">
        <v>239</v>
      </c>
      <c r="C22" s="308"/>
      <c r="D22" s="113">
        <v>2.2051210398283194</v>
      </c>
      <c r="E22" s="115">
        <v>6155</v>
      </c>
      <c r="F22" s="114">
        <v>6163</v>
      </c>
      <c r="G22" s="114">
        <v>6257</v>
      </c>
      <c r="H22" s="114">
        <v>6207</v>
      </c>
      <c r="I22" s="140">
        <v>6248</v>
      </c>
      <c r="J22" s="115">
        <v>-93</v>
      </c>
      <c r="K22" s="116">
        <v>-1.4884763124199745</v>
      </c>
    </row>
    <row r="23" spans="1:255" ht="14.1" customHeight="1" x14ac:dyDescent="0.2">
      <c r="A23" s="306">
        <v>23</v>
      </c>
      <c r="B23" s="307" t="s">
        <v>240</v>
      </c>
      <c r="C23" s="308"/>
      <c r="D23" s="113">
        <v>1.4269694722398369</v>
      </c>
      <c r="E23" s="115">
        <v>3983</v>
      </c>
      <c r="F23" s="114">
        <v>4013</v>
      </c>
      <c r="G23" s="114">
        <v>4038</v>
      </c>
      <c r="H23" s="114">
        <v>3958</v>
      </c>
      <c r="I23" s="140">
        <v>3998</v>
      </c>
      <c r="J23" s="115">
        <v>-15</v>
      </c>
      <c r="K23" s="116">
        <v>-0.37518759379689842</v>
      </c>
    </row>
    <row r="24" spans="1:255" ht="14.1" customHeight="1" x14ac:dyDescent="0.2">
      <c r="A24" s="306">
        <v>24</v>
      </c>
      <c r="B24" s="307" t="s">
        <v>241</v>
      </c>
      <c r="C24" s="308"/>
      <c r="D24" s="113">
        <v>5.2811842807651104</v>
      </c>
      <c r="E24" s="115">
        <v>14741</v>
      </c>
      <c r="F24" s="114">
        <v>14856</v>
      </c>
      <c r="G24" s="114">
        <v>15160</v>
      </c>
      <c r="H24" s="114">
        <v>15264</v>
      </c>
      <c r="I24" s="140">
        <v>15455</v>
      </c>
      <c r="J24" s="115">
        <v>-714</v>
      </c>
      <c r="K24" s="116">
        <v>-4.6198641216434808</v>
      </c>
    </row>
    <row r="25" spans="1:255" ht="14.1" customHeight="1" x14ac:dyDescent="0.2">
      <c r="A25" s="306">
        <v>25</v>
      </c>
      <c r="B25" s="307" t="s">
        <v>242</v>
      </c>
      <c r="C25" s="308"/>
      <c r="D25" s="113">
        <v>7.7471222364334</v>
      </c>
      <c r="E25" s="115">
        <v>21624</v>
      </c>
      <c r="F25" s="114">
        <v>21764</v>
      </c>
      <c r="G25" s="114">
        <v>22035</v>
      </c>
      <c r="H25" s="114">
        <v>21461</v>
      </c>
      <c r="I25" s="140">
        <v>21512</v>
      </c>
      <c r="J25" s="115">
        <v>112</v>
      </c>
      <c r="K25" s="116">
        <v>0.52063964298995913</v>
      </c>
    </row>
    <row r="26" spans="1:255" ht="14.1" customHeight="1" x14ac:dyDescent="0.2">
      <c r="A26" s="306">
        <v>26</v>
      </c>
      <c r="B26" s="307" t="s">
        <v>243</v>
      </c>
      <c r="C26" s="308"/>
      <c r="D26" s="113">
        <v>3.8255536089824198</v>
      </c>
      <c r="E26" s="115">
        <v>10678</v>
      </c>
      <c r="F26" s="114">
        <v>10733</v>
      </c>
      <c r="G26" s="114">
        <v>10814</v>
      </c>
      <c r="H26" s="114">
        <v>10444</v>
      </c>
      <c r="I26" s="140">
        <v>10522</v>
      </c>
      <c r="J26" s="115">
        <v>156</v>
      </c>
      <c r="K26" s="116">
        <v>1.4826078692263829</v>
      </c>
    </row>
    <row r="27" spans="1:255" ht="14.1" customHeight="1" x14ac:dyDescent="0.2">
      <c r="A27" s="306">
        <v>27</v>
      </c>
      <c r="B27" s="307" t="s">
        <v>244</v>
      </c>
      <c r="C27" s="308"/>
      <c r="D27" s="113">
        <v>4.6474135058737547</v>
      </c>
      <c r="E27" s="115">
        <v>12972</v>
      </c>
      <c r="F27" s="114">
        <v>12963</v>
      </c>
      <c r="G27" s="114">
        <v>13158</v>
      </c>
      <c r="H27" s="114">
        <v>13048</v>
      </c>
      <c r="I27" s="140">
        <v>13030</v>
      </c>
      <c r="J27" s="115">
        <v>-58</v>
      </c>
      <c r="K27" s="116">
        <v>-0.44512663085188026</v>
      </c>
    </row>
    <row r="28" spans="1:255" ht="14.1" customHeight="1" x14ac:dyDescent="0.2">
      <c r="A28" s="306">
        <v>28</v>
      </c>
      <c r="B28" s="307" t="s">
        <v>245</v>
      </c>
      <c r="C28" s="308"/>
      <c r="D28" s="113">
        <v>0.34644224947424612</v>
      </c>
      <c r="E28" s="115">
        <v>967</v>
      </c>
      <c r="F28" s="114">
        <v>977</v>
      </c>
      <c r="G28" s="114">
        <v>980</v>
      </c>
      <c r="H28" s="114">
        <v>1000</v>
      </c>
      <c r="I28" s="140">
        <v>1006</v>
      </c>
      <c r="J28" s="115">
        <v>-39</v>
      </c>
      <c r="K28" s="116">
        <v>-3.8767395626242545</v>
      </c>
    </row>
    <row r="29" spans="1:255" ht="14.1" customHeight="1" x14ac:dyDescent="0.2">
      <c r="A29" s="306">
        <v>29</v>
      </c>
      <c r="B29" s="307" t="s">
        <v>246</v>
      </c>
      <c r="C29" s="308"/>
      <c r="D29" s="113">
        <v>3.9118954726052673</v>
      </c>
      <c r="E29" s="115">
        <v>10919</v>
      </c>
      <c r="F29" s="114">
        <v>11122</v>
      </c>
      <c r="G29" s="114">
        <v>11329</v>
      </c>
      <c r="H29" s="114">
        <v>11180</v>
      </c>
      <c r="I29" s="140">
        <v>10956</v>
      </c>
      <c r="J29" s="115">
        <v>-37</v>
      </c>
      <c r="K29" s="116">
        <v>-0.33771449434100037</v>
      </c>
    </row>
    <row r="30" spans="1:255" ht="14.1" customHeight="1" x14ac:dyDescent="0.2">
      <c r="A30" s="306" t="s">
        <v>247</v>
      </c>
      <c r="B30" s="307" t="s">
        <v>248</v>
      </c>
      <c r="C30" s="308"/>
      <c r="D30" s="113">
        <v>1.9063280345940679</v>
      </c>
      <c r="E30" s="115">
        <v>5321</v>
      </c>
      <c r="F30" s="114">
        <v>5290</v>
      </c>
      <c r="G30" s="114">
        <v>5367</v>
      </c>
      <c r="H30" s="114">
        <v>5278</v>
      </c>
      <c r="I30" s="140">
        <v>5260</v>
      </c>
      <c r="J30" s="115">
        <v>61</v>
      </c>
      <c r="K30" s="116">
        <v>1.1596958174904943</v>
      </c>
    </row>
    <row r="31" spans="1:255" ht="14.1" customHeight="1" x14ac:dyDescent="0.2">
      <c r="A31" s="306" t="s">
        <v>249</v>
      </c>
      <c r="B31" s="307" t="s">
        <v>250</v>
      </c>
      <c r="C31" s="308"/>
      <c r="D31" s="113">
        <v>1.9317648491883506</v>
      </c>
      <c r="E31" s="115">
        <v>5392</v>
      </c>
      <c r="F31" s="114">
        <v>5629</v>
      </c>
      <c r="G31" s="114">
        <v>5757</v>
      </c>
      <c r="H31" s="114">
        <v>5704</v>
      </c>
      <c r="I31" s="140">
        <v>5500</v>
      </c>
      <c r="J31" s="115">
        <v>-108</v>
      </c>
      <c r="K31" s="116">
        <v>-1.9636363636363636</v>
      </c>
    </row>
    <row r="32" spans="1:255" ht="14.1" customHeight="1" x14ac:dyDescent="0.2">
      <c r="A32" s="306">
        <v>31</v>
      </c>
      <c r="B32" s="307" t="s">
        <v>251</v>
      </c>
      <c r="C32" s="308"/>
      <c r="D32" s="113">
        <v>0.68034522414849363</v>
      </c>
      <c r="E32" s="115">
        <v>1899</v>
      </c>
      <c r="F32" s="114">
        <v>1893</v>
      </c>
      <c r="G32" s="114">
        <v>1871</v>
      </c>
      <c r="H32" s="114">
        <v>1821</v>
      </c>
      <c r="I32" s="140">
        <v>1795</v>
      </c>
      <c r="J32" s="115">
        <v>104</v>
      </c>
      <c r="K32" s="116">
        <v>5.7938718662952642</v>
      </c>
    </row>
    <row r="33" spans="1:11" ht="14.1" customHeight="1" x14ac:dyDescent="0.2">
      <c r="A33" s="306">
        <v>32</v>
      </c>
      <c r="B33" s="307" t="s">
        <v>252</v>
      </c>
      <c r="C33" s="308"/>
      <c r="D33" s="113">
        <v>2.4007337267082969</v>
      </c>
      <c r="E33" s="115">
        <v>6701</v>
      </c>
      <c r="F33" s="114">
        <v>6529</v>
      </c>
      <c r="G33" s="114">
        <v>6818</v>
      </c>
      <c r="H33" s="114">
        <v>6698</v>
      </c>
      <c r="I33" s="140">
        <v>6471</v>
      </c>
      <c r="J33" s="115">
        <v>230</v>
      </c>
      <c r="K33" s="116">
        <v>3.5543192705918716</v>
      </c>
    </row>
    <row r="34" spans="1:11" ht="14.1" customHeight="1" x14ac:dyDescent="0.2">
      <c r="A34" s="306">
        <v>33</v>
      </c>
      <c r="B34" s="307" t="s">
        <v>253</v>
      </c>
      <c r="C34" s="308"/>
      <c r="D34" s="113">
        <v>1.5731415899083916</v>
      </c>
      <c r="E34" s="115">
        <v>4391</v>
      </c>
      <c r="F34" s="114">
        <v>4435</v>
      </c>
      <c r="G34" s="114">
        <v>4660</v>
      </c>
      <c r="H34" s="114">
        <v>4554</v>
      </c>
      <c r="I34" s="140">
        <v>4416</v>
      </c>
      <c r="J34" s="115">
        <v>-25</v>
      </c>
      <c r="K34" s="116">
        <v>-0.56612318840579712</v>
      </c>
    </row>
    <row r="35" spans="1:11" ht="14.1" customHeight="1" x14ac:dyDescent="0.2">
      <c r="A35" s="306">
        <v>34</v>
      </c>
      <c r="B35" s="307" t="s">
        <v>254</v>
      </c>
      <c r="C35" s="308"/>
      <c r="D35" s="113">
        <v>2.2327074443883164</v>
      </c>
      <c r="E35" s="115">
        <v>6232</v>
      </c>
      <c r="F35" s="114">
        <v>6284</v>
      </c>
      <c r="G35" s="114">
        <v>6323</v>
      </c>
      <c r="H35" s="114">
        <v>6157</v>
      </c>
      <c r="I35" s="140">
        <v>6101</v>
      </c>
      <c r="J35" s="115">
        <v>131</v>
      </c>
      <c r="K35" s="116">
        <v>2.1471889854122277</v>
      </c>
    </row>
    <row r="36" spans="1:11" ht="14.1" customHeight="1" x14ac:dyDescent="0.2">
      <c r="A36" s="306">
        <v>41</v>
      </c>
      <c r="B36" s="307" t="s">
        <v>255</v>
      </c>
      <c r="C36" s="308"/>
      <c r="D36" s="113">
        <v>0.76453749780562696</v>
      </c>
      <c r="E36" s="115">
        <v>2134</v>
      </c>
      <c r="F36" s="114">
        <v>2148</v>
      </c>
      <c r="G36" s="114">
        <v>2163</v>
      </c>
      <c r="H36" s="114">
        <v>2155</v>
      </c>
      <c r="I36" s="140">
        <v>2180</v>
      </c>
      <c r="J36" s="115">
        <v>-46</v>
      </c>
      <c r="K36" s="116">
        <v>-2.1100917431192658</v>
      </c>
    </row>
    <row r="37" spans="1:11" ht="14.1" customHeight="1" x14ac:dyDescent="0.2">
      <c r="A37" s="306">
        <v>42</v>
      </c>
      <c r="B37" s="307" t="s">
        <v>256</v>
      </c>
      <c r="C37" s="308"/>
      <c r="D37" s="113">
        <v>0.10425511333713094</v>
      </c>
      <c r="E37" s="115">
        <v>291</v>
      </c>
      <c r="F37" s="114">
        <v>290</v>
      </c>
      <c r="G37" s="114">
        <v>286</v>
      </c>
      <c r="H37" s="114">
        <v>290</v>
      </c>
      <c r="I37" s="140">
        <v>286</v>
      </c>
      <c r="J37" s="115">
        <v>5</v>
      </c>
      <c r="K37" s="116">
        <v>1.7482517482517483</v>
      </c>
    </row>
    <row r="38" spans="1:11" ht="14.1" customHeight="1" x14ac:dyDescent="0.2">
      <c r="A38" s="306">
        <v>43</v>
      </c>
      <c r="B38" s="307" t="s">
        <v>257</v>
      </c>
      <c r="C38" s="308"/>
      <c r="D38" s="113">
        <v>1.573858119896963</v>
      </c>
      <c r="E38" s="115">
        <v>4393</v>
      </c>
      <c r="F38" s="114">
        <v>4338</v>
      </c>
      <c r="G38" s="114">
        <v>4264</v>
      </c>
      <c r="H38" s="114">
        <v>4092</v>
      </c>
      <c r="I38" s="140">
        <v>4033</v>
      </c>
      <c r="J38" s="115">
        <v>360</v>
      </c>
      <c r="K38" s="116">
        <v>8.9263575502107617</v>
      </c>
    </row>
    <row r="39" spans="1:11" ht="14.1" customHeight="1" x14ac:dyDescent="0.2">
      <c r="A39" s="306">
        <v>51</v>
      </c>
      <c r="B39" s="307" t="s">
        <v>258</v>
      </c>
      <c r="C39" s="308"/>
      <c r="D39" s="113">
        <v>5.4671238127993753</v>
      </c>
      <c r="E39" s="115">
        <v>15260</v>
      </c>
      <c r="F39" s="114">
        <v>15398</v>
      </c>
      <c r="G39" s="114">
        <v>15517</v>
      </c>
      <c r="H39" s="114">
        <v>15187</v>
      </c>
      <c r="I39" s="140">
        <v>15108</v>
      </c>
      <c r="J39" s="115">
        <v>152</v>
      </c>
      <c r="K39" s="116">
        <v>1.0060894890124437</v>
      </c>
    </row>
    <row r="40" spans="1:11" ht="14.1" customHeight="1" x14ac:dyDescent="0.2">
      <c r="A40" s="306" t="s">
        <v>259</v>
      </c>
      <c r="B40" s="307" t="s">
        <v>260</v>
      </c>
      <c r="C40" s="308"/>
      <c r="D40" s="113">
        <v>4.5198711679080548</v>
      </c>
      <c r="E40" s="115">
        <v>12616</v>
      </c>
      <c r="F40" s="114">
        <v>12735</v>
      </c>
      <c r="G40" s="114">
        <v>12864</v>
      </c>
      <c r="H40" s="114">
        <v>12665</v>
      </c>
      <c r="I40" s="140">
        <v>12546</v>
      </c>
      <c r="J40" s="115">
        <v>70</v>
      </c>
      <c r="K40" s="116">
        <v>0.55794675593814758</v>
      </c>
    </row>
    <row r="41" spans="1:11" ht="14.1" customHeight="1" x14ac:dyDescent="0.2">
      <c r="A41" s="306"/>
      <c r="B41" s="307" t="s">
        <v>261</v>
      </c>
      <c r="C41" s="308"/>
      <c r="D41" s="113">
        <v>3.8273449339538481</v>
      </c>
      <c r="E41" s="115">
        <v>10683</v>
      </c>
      <c r="F41" s="114">
        <v>10793</v>
      </c>
      <c r="G41" s="114">
        <v>10900</v>
      </c>
      <c r="H41" s="114">
        <v>10785</v>
      </c>
      <c r="I41" s="140">
        <v>10720</v>
      </c>
      <c r="J41" s="115">
        <v>-37</v>
      </c>
      <c r="K41" s="116">
        <v>-0.34514925373134331</v>
      </c>
    </row>
    <row r="42" spans="1:11" ht="14.1" customHeight="1" x14ac:dyDescent="0.2">
      <c r="A42" s="306">
        <v>52</v>
      </c>
      <c r="B42" s="307" t="s">
        <v>262</v>
      </c>
      <c r="C42" s="308"/>
      <c r="D42" s="113">
        <v>3.2448060532453433</v>
      </c>
      <c r="E42" s="115">
        <v>9057</v>
      </c>
      <c r="F42" s="114">
        <v>9007</v>
      </c>
      <c r="G42" s="114">
        <v>9059</v>
      </c>
      <c r="H42" s="114">
        <v>8905</v>
      </c>
      <c r="I42" s="140">
        <v>8817</v>
      </c>
      <c r="J42" s="115">
        <v>240</v>
      </c>
      <c r="K42" s="116">
        <v>2.7220142905750255</v>
      </c>
    </row>
    <row r="43" spans="1:11" ht="14.1" customHeight="1" x14ac:dyDescent="0.2">
      <c r="A43" s="306" t="s">
        <v>263</v>
      </c>
      <c r="B43" s="307" t="s">
        <v>264</v>
      </c>
      <c r="C43" s="308"/>
      <c r="D43" s="113">
        <v>2.4197217714054378</v>
      </c>
      <c r="E43" s="115">
        <v>6754</v>
      </c>
      <c r="F43" s="114">
        <v>6710</v>
      </c>
      <c r="G43" s="114">
        <v>6792</v>
      </c>
      <c r="H43" s="114">
        <v>6697</v>
      </c>
      <c r="I43" s="140">
        <v>6558</v>
      </c>
      <c r="J43" s="115">
        <v>196</v>
      </c>
      <c r="K43" s="116">
        <v>2.9887160719731627</v>
      </c>
    </row>
    <row r="44" spans="1:11" ht="14.1" customHeight="1" x14ac:dyDescent="0.2">
      <c r="A44" s="306">
        <v>53</v>
      </c>
      <c r="B44" s="307" t="s">
        <v>265</v>
      </c>
      <c r="C44" s="308"/>
      <c r="D44" s="113">
        <v>0.50587017193137074</v>
      </c>
      <c r="E44" s="115">
        <v>1412</v>
      </c>
      <c r="F44" s="114">
        <v>1413</v>
      </c>
      <c r="G44" s="114">
        <v>1466</v>
      </c>
      <c r="H44" s="114">
        <v>1510</v>
      </c>
      <c r="I44" s="140">
        <v>1465</v>
      </c>
      <c r="J44" s="115">
        <v>-53</v>
      </c>
      <c r="K44" s="116">
        <v>-3.6177474402730376</v>
      </c>
    </row>
    <row r="45" spans="1:11" ht="14.1" customHeight="1" x14ac:dyDescent="0.2">
      <c r="A45" s="306" t="s">
        <v>266</v>
      </c>
      <c r="B45" s="307" t="s">
        <v>267</v>
      </c>
      <c r="C45" s="308"/>
      <c r="D45" s="113">
        <v>0.46431143259423263</v>
      </c>
      <c r="E45" s="115">
        <v>1296</v>
      </c>
      <c r="F45" s="114">
        <v>1300</v>
      </c>
      <c r="G45" s="114">
        <v>1351</v>
      </c>
      <c r="H45" s="114">
        <v>1398</v>
      </c>
      <c r="I45" s="140">
        <v>1355</v>
      </c>
      <c r="J45" s="115">
        <v>-59</v>
      </c>
      <c r="K45" s="116">
        <v>-4.354243542435424</v>
      </c>
    </row>
    <row r="46" spans="1:11" ht="14.1" customHeight="1" x14ac:dyDescent="0.2">
      <c r="A46" s="306">
        <v>54</v>
      </c>
      <c r="B46" s="307" t="s">
        <v>268</v>
      </c>
      <c r="C46" s="308"/>
      <c r="D46" s="113">
        <v>2.4390680810968641</v>
      </c>
      <c r="E46" s="115">
        <v>6808</v>
      </c>
      <c r="F46" s="114">
        <v>6925</v>
      </c>
      <c r="G46" s="114">
        <v>7039</v>
      </c>
      <c r="H46" s="114">
        <v>6912</v>
      </c>
      <c r="I46" s="140">
        <v>7150</v>
      </c>
      <c r="J46" s="115">
        <v>-342</v>
      </c>
      <c r="K46" s="116">
        <v>-4.7832167832167833</v>
      </c>
    </row>
    <row r="47" spans="1:11" ht="14.1" customHeight="1" x14ac:dyDescent="0.2">
      <c r="A47" s="306">
        <v>61</v>
      </c>
      <c r="B47" s="307" t="s">
        <v>269</v>
      </c>
      <c r="C47" s="308"/>
      <c r="D47" s="113">
        <v>2.9485209029710915</v>
      </c>
      <c r="E47" s="115">
        <v>8230</v>
      </c>
      <c r="F47" s="114">
        <v>8269</v>
      </c>
      <c r="G47" s="114">
        <v>8278</v>
      </c>
      <c r="H47" s="114">
        <v>8143</v>
      </c>
      <c r="I47" s="140">
        <v>8078</v>
      </c>
      <c r="J47" s="115">
        <v>152</v>
      </c>
      <c r="K47" s="116">
        <v>1.8816538747214657</v>
      </c>
    </row>
    <row r="48" spans="1:11" ht="14.1" customHeight="1" x14ac:dyDescent="0.2">
      <c r="A48" s="306">
        <v>62</v>
      </c>
      <c r="B48" s="307" t="s">
        <v>270</v>
      </c>
      <c r="C48" s="308"/>
      <c r="D48" s="113">
        <v>7.1864375203763213</v>
      </c>
      <c r="E48" s="115">
        <v>20059</v>
      </c>
      <c r="F48" s="114">
        <v>20050</v>
      </c>
      <c r="G48" s="114">
        <v>20003</v>
      </c>
      <c r="H48" s="114">
        <v>19679</v>
      </c>
      <c r="I48" s="140">
        <v>19589</v>
      </c>
      <c r="J48" s="115">
        <v>470</v>
      </c>
      <c r="K48" s="116">
        <v>2.3993057328092298</v>
      </c>
    </row>
    <row r="49" spans="1:11" ht="14.1" customHeight="1" x14ac:dyDescent="0.2">
      <c r="A49" s="306">
        <v>63</v>
      </c>
      <c r="B49" s="307" t="s">
        <v>271</v>
      </c>
      <c r="C49" s="308"/>
      <c r="D49" s="113">
        <v>3.6876215861824355</v>
      </c>
      <c r="E49" s="115">
        <v>10293</v>
      </c>
      <c r="F49" s="114">
        <v>10846</v>
      </c>
      <c r="G49" s="114">
        <v>11335</v>
      </c>
      <c r="H49" s="114">
        <v>11320</v>
      </c>
      <c r="I49" s="140">
        <v>10666</v>
      </c>
      <c r="J49" s="115">
        <v>-373</v>
      </c>
      <c r="K49" s="116">
        <v>-3.4970935683480215</v>
      </c>
    </row>
    <row r="50" spans="1:11" ht="14.1" customHeight="1" x14ac:dyDescent="0.2">
      <c r="A50" s="306" t="s">
        <v>272</v>
      </c>
      <c r="B50" s="307" t="s">
        <v>273</v>
      </c>
      <c r="C50" s="308"/>
      <c r="D50" s="113">
        <v>1.3904264428226982</v>
      </c>
      <c r="E50" s="115">
        <v>3881</v>
      </c>
      <c r="F50" s="114">
        <v>4046</v>
      </c>
      <c r="G50" s="114">
        <v>4275</v>
      </c>
      <c r="H50" s="114">
        <v>4156</v>
      </c>
      <c r="I50" s="140">
        <v>3998</v>
      </c>
      <c r="J50" s="115">
        <v>-117</v>
      </c>
      <c r="K50" s="116">
        <v>-2.9264632316158079</v>
      </c>
    </row>
    <row r="51" spans="1:11" ht="14.1" customHeight="1" x14ac:dyDescent="0.2">
      <c r="A51" s="306" t="s">
        <v>274</v>
      </c>
      <c r="B51" s="307" t="s">
        <v>275</v>
      </c>
      <c r="C51" s="308"/>
      <c r="D51" s="113">
        <v>1.916001189439781</v>
      </c>
      <c r="E51" s="115">
        <v>5348</v>
      </c>
      <c r="F51" s="114">
        <v>5718</v>
      </c>
      <c r="G51" s="114">
        <v>5947</v>
      </c>
      <c r="H51" s="114">
        <v>6097</v>
      </c>
      <c r="I51" s="140">
        <v>5615</v>
      </c>
      <c r="J51" s="115">
        <v>-267</v>
      </c>
      <c r="K51" s="116">
        <v>-4.7551202137132682</v>
      </c>
    </row>
    <row r="52" spans="1:11" ht="14.1" customHeight="1" x14ac:dyDescent="0.2">
      <c r="A52" s="306">
        <v>71</v>
      </c>
      <c r="B52" s="307" t="s">
        <v>276</v>
      </c>
      <c r="C52" s="308"/>
      <c r="D52" s="113">
        <v>10.799898252741622</v>
      </c>
      <c r="E52" s="115">
        <v>30145</v>
      </c>
      <c r="F52" s="114">
        <v>30233</v>
      </c>
      <c r="G52" s="114">
        <v>30375</v>
      </c>
      <c r="H52" s="114">
        <v>29888</v>
      </c>
      <c r="I52" s="140">
        <v>29757</v>
      </c>
      <c r="J52" s="115">
        <v>388</v>
      </c>
      <c r="K52" s="116">
        <v>1.3038948818765332</v>
      </c>
    </row>
    <row r="53" spans="1:11" ht="14.1" customHeight="1" x14ac:dyDescent="0.2">
      <c r="A53" s="306" t="s">
        <v>277</v>
      </c>
      <c r="B53" s="307" t="s">
        <v>278</v>
      </c>
      <c r="C53" s="308"/>
      <c r="D53" s="113">
        <v>4.173070653439523</v>
      </c>
      <c r="E53" s="115">
        <v>11648</v>
      </c>
      <c r="F53" s="114">
        <v>11690</v>
      </c>
      <c r="G53" s="114">
        <v>11759</v>
      </c>
      <c r="H53" s="114">
        <v>11398</v>
      </c>
      <c r="I53" s="140">
        <v>11339</v>
      </c>
      <c r="J53" s="115">
        <v>309</v>
      </c>
      <c r="K53" s="116">
        <v>2.7251080342181848</v>
      </c>
    </row>
    <row r="54" spans="1:11" ht="14.1" customHeight="1" x14ac:dyDescent="0.2">
      <c r="A54" s="306" t="s">
        <v>279</v>
      </c>
      <c r="B54" s="307" t="s">
        <v>280</v>
      </c>
      <c r="C54" s="308"/>
      <c r="D54" s="113">
        <v>5.6003983906736456</v>
      </c>
      <c r="E54" s="115">
        <v>15632</v>
      </c>
      <c r="F54" s="114">
        <v>15687</v>
      </c>
      <c r="G54" s="114">
        <v>15769</v>
      </c>
      <c r="H54" s="114">
        <v>15683</v>
      </c>
      <c r="I54" s="140">
        <v>15625</v>
      </c>
      <c r="J54" s="115">
        <v>7</v>
      </c>
      <c r="K54" s="116">
        <v>4.48E-2</v>
      </c>
    </row>
    <row r="55" spans="1:11" ht="14.1" customHeight="1" x14ac:dyDescent="0.2">
      <c r="A55" s="306">
        <v>72</v>
      </c>
      <c r="B55" s="307" t="s">
        <v>281</v>
      </c>
      <c r="C55" s="308"/>
      <c r="D55" s="113">
        <v>3.306427632262479</v>
      </c>
      <c r="E55" s="115">
        <v>9229</v>
      </c>
      <c r="F55" s="114">
        <v>9217</v>
      </c>
      <c r="G55" s="114">
        <v>9287</v>
      </c>
      <c r="H55" s="114">
        <v>9122</v>
      </c>
      <c r="I55" s="140">
        <v>9171</v>
      </c>
      <c r="J55" s="115">
        <v>58</v>
      </c>
      <c r="K55" s="116">
        <v>0.63242830661868932</v>
      </c>
    </row>
    <row r="56" spans="1:11" ht="14.1" customHeight="1" x14ac:dyDescent="0.2">
      <c r="A56" s="306" t="s">
        <v>282</v>
      </c>
      <c r="B56" s="307" t="s">
        <v>283</v>
      </c>
      <c r="C56" s="308"/>
      <c r="D56" s="113">
        <v>1.4384339520569784</v>
      </c>
      <c r="E56" s="115">
        <v>4015</v>
      </c>
      <c r="F56" s="114">
        <v>4015</v>
      </c>
      <c r="G56" s="114">
        <v>4093</v>
      </c>
      <c r="H56" s="114">
        <v>4019</v>
      </c>
      <c r="I56" s="140">
        <v>4054</v>
      </c>
      <c r="J56" s="115">
        <v>-39</v>
      </c>
      <c r="K56" s="116">
        <v>-0.96201282683769118</v>
      </c>
    </row>
    <row r="57" spans="1:11" ht="14.1" customHeight="1" x14ac:dyDescent="0.2">
      <c r="A57" s="306" t="s">
        <v>284</v>
      </c>
      <c r="B57" s="307" t="s">
        <v>285</v>
      </c>
      <c r="C57" s="308"/>
      <c r="D57" s="113">
        <v>1.201979055828434</v>
      </c>
      <c r="E57" s="115">
        <v>3355</v>
      </c>
      <c r="F57" s="114">
        <v>3334</v>
      </c>
      <c r="G57" s="114">
        <v>3311</v>
      </c>
      <c r="H57" s="114">
        <v>3279</v>
      </c>
      <c r="I57" s="140">
        <v>3271</v>
      </c>
      <c r="J57" s="115">
        <v>84</v>
      </c>
      <c r="K57" s="116">
        <v>2.5680220116172423</v>
      </c>
    </row>
    <row r="58" spans="1:11" ht="14.1" customHeight="1" x14ac:dyDescent="0.2">
      <c r="A58" s="306">
        <v>73</v>
      </c>
      <c r="B58" s="307" t="s">
        <v>286</v>
      </c>
      <c r="C58" s="308"/>
      <c r="D58" s="113">
        <v>2.1073146963883307</v>
      </c>
      <c r="E58" s="115">
        <v>5882</v>
      </c>
      <c r="F58" s="114">
        <v>5813</v>
      </c>
      <c r="G58" s="114">
        <v>5782</v>
      </c>
      <c r="H58" s="114">
        <v>5676</v>
      </c>
      <c r="I58" s="140">
        <v>5658</v>
      </c>
      <c r="J58" s="115">
        <v>224</v>
      </c>
      <c r="K58" s="116">
        <v>3.9589961117002472</v>
      </c>
    </row>
    <row r="59" spans="1:11" ht="14.1" customHeight="1" x14ac:dyDescent="0.2">
      <c r="A59" s="306" t="s">
        <v>287</v>
      </c>
      <c r="B59" s="307" t="s">
        <v>288</v>
      </c>
      <c r="C59" s="308"/>
      <c r="D59" s="113">
        <v>1.7784274316340825</v>
      </c>
      <c r="E59" s="115">
        <v>4964</v>
      </c>
      <c r="F59" s="114">
        <v>4923</v>
      </c>
      <c r="G59" s="114">
        <v>4893</v>
      </c>
      <c r="H59" s="114">
        <v>4808</v>
      </c>
      <c r="I59" s="140">
        <v>4780</v>
      </c>
      <c r="J59" s="115">
        <v>184</v>
      </c>
      <c r="K59" s="116">
        <v>3.8493723849372383</v>
      </c>
    </row>
    <row r="60" spans="1:11" ht="14.1" customHeight="1" x14ac:dyDescent="0.2">
      <c r="A60" s="306">
        <v>81</v>
      </c>
      <c r="B60" s="307" t="s">
        <v>289</v>
      </c>
      <c r="C60" s="308"/>
      <c r="D60" s="113">
        <v>7.530013649896282</v>
      </c>
      <c r="E60" s="115">
        <v>21018</v>
      </c>
      <c r="F60" s="114">
        <v>20886</v>
      </c>
      <c r="G60" s="114">
        <v>20718</v>
      </c>
      <c r="H60" s="114">
        <v>20296</v>
      </c>
      <c r="I60" s="140">
        <v>20334</v>
      </c>
      <c r="J60" s="115">
        <v>684</v>
      </c>
      <c r="K60" s="116">
        <v>3.3638241369135438</v>
      </c>
    </row>
    <row r="61" spans="1:11" ht="14.1" customHeight="1" x14ac:dyDescent="0.2">
      <c r="A61" s="306" t="s">
        <v>290</v>
      </c>
      <c r="B61" s="307" t="s">
        <v>291</v>
      </c>
      <c r="C61" s="308"/>
      <c r="D61" s="113">
        <v>2.1757433102968942</v>
      </c>
      <c r="E61" s="115">
        <v>6073</v>
      </c>
      <c r="F61" s="114">
        <v>6117</v>
      </c>
      <c r="G61" s="114">
        <v>6137</v>
      </c>
      <c r="H61" s="114">
        <v>5892</v>
      </c>
      <c r="I61" s="140">
        <v>5931</v>
      </c>
      <c r="J61" s="115">
        <v>142</v>
      </c>
      <c r="K61" s="116">
        <v>2.3941999662788738</v>
      </c>
    </row>
    <row r="62" spans="1:11" ht="14.1" customHeight="1" x14ac:dyDescent="0.2">
      <c r="A62" s="306" t="s">
        <v>292</v>
      </c>
      <c r="B62" s="307" t="s">
        <v>293</v>
      </c>
      <c r="C62" s="308"/>
      <c r="D62" s="113">
        <v>2.7962582803996803</v>
      </c>
      <c r="E62" s="115">
        <v>7805</v>
      </c>
      <c r="F62" s="114">
        <v>7718</v>
      </c>
      <c r="G62" s="114">
        <v>7601</v>
      </c>
      <c r="H62" s="114">
        <v>7516</v>
      </c>
      <c r="I62" s="140">
        <v>7535</v>
      </c>
      <c r="J62" s="115">
        <v>270</v>
      </c>
      <c r="K62" s="116">
        <v>3.5832780358327803</v>
      </c>
    </row>
    <row r="63" spans="1:11" ht="14.1" customHeight="1" x14ac:dyDescent="0.2">
      <c r="A63" s="306"/>
      <c r="B63" s="307" t="s">
        <v>294</v>
      </c>
      <c r="C63" s="308"/>
      <c r="D63" s="113">
        <v>2.5132289349139985</v>
      </c>
      <c r="E63" s="115">
        <v>7015</v>
      </c>
      <c r="F63" s="114">
        <v>6920</v>
      </c>
      <c r="G63" s="114">
        <v>6808</v>
      </c>
      <c r="H63" s="114">
        <v>6741</v>
      </c>
      <c r="I63" s="140">
        <v>6769</v>
      </c>
      <c r="J63" s="115">
        <v>246</v>
      </c>
      <c r="K63" s="116">
        <v>3.6342148027773673</v>
      </c>
    </row>
    <row r="64" spans="1:11" ht="14.1" customHeight="1" x14ac:dyDescent="0.2">
      <c r="A64" s="306" t="s">
        <v>295</v>
      </c>
      <c r="B64" s="307" t="s">
        <v>296</v>
      </c>
      <c r="C64" s="308"/>
      <c r="D64" s="113">
        <v>0.79140737237705239</v>
      </c>
      <c r="E64" s="115">
        <v>2209</v>
      </c>
      <c r="F64" s="114">
        <v>2172</v>
      </c>
      <c r="G64" s="114">
        <v>2130</v>
      </c>
      <c r="H64" s="114">
        <v>2118</v>
      </c>
      <c r="I64" s="140">
        <v>2115</v>
      </c>
      <c r="J64" s="115">
        <v>94</v>
      </c>
      <c r="K64" s="116">
        <v>4.4444444444444446</v>
      </c>
    </row>
    <row r="65" spans="1:11" ht="14.1" customHeight="1" x14ac:dyDescent="0.2">
      <c r="A65" s="306" t="s">
        <v>297</v>
      </c>
      <c r="B65" s="307" t="s">
        <v>298</v>
      </c>
      <c r="C65" s="308"/>
      <c r="D65" s="113">
        <v>0.89172157077704095</v>
      </c>
      <c r="E65" s="115">
        <v>2489</v>
      </c>
      <c r="F65" s="114">
        <v>2452</v>
      </c>
      <c r="G65" s="114">
        <v>2426</v>
      </c>
      <c r="H65" s="114">
        <v>2401</v>
      </c>
      <c r="I65" s="140">
        <v>2376</v>
      </c>
      <c r="J65" s="115">
        <v>113</v>
      </c>
      <c r="K65" s="116">
        <v>4.7558922558922561</v>
      </c>
    </row>
    <row r="66" spans="1:11" ht="14.1" customHeight="1" x14ac:dyDescent="0.2">
      <c r="A66" s="306">
        <v>82</v>
      </c>
      <c r="B66" s="307" t="s">
        <v>299</v>
      </c>
      <c r="C66" s="308"/>
      <c r="D66" s="113">
        <v>2.5734174539539918</v>
      </c>
      <c r="E66" s="115">
        <v>7183</v>
      </c>
      <c r="F66" s="114">
        <v>7125</v>
      </c>
      <c r="G66" s="114">
        <v>7109</v>
      </c>
      <c r="H66" s="114">
        <v>6954</v>
      </c>
      <c r="I66" s="140">
        <v>6993</v>
      </c>
      <c r="J66" s="115">
        <v>190</v>
      </c>
      <c r="K66" s="116">
        <v>2.7170027170027171</v>
      </c>
    </row>
    <row r="67" spans="1:11" ht="14.1" customHeight="1" x14ac:dyDescent="0.2">
      <c r="A67" s="306" t="s">
        <v>300</v>
      </c>
      <c r="B67" s="307" t="s">
        <v>301</v>
      </c>
      <c r="C67" s="308"/>
      <c r="D67" s="113">
        <v>1.610042884319816</v>
      </c>
      <c r="E67" s="115">
        <v>4494</v>
      </c>
      <c r="F67" s="114">
        <v>4411</v>
      </c>
      <c r="G67" s="114">
        <v>4405</v>
      </c>
      <c r="H67" s="114">
        <v>4310</v>
      </c>
      <c r="I67" s="140">
        <v>4340</v>
      </c>
      <c r="J67" s="115">
        <v>154</v>
      </c>
      <c r="K67" s="116">
        <v>3.5483870967741935</v>
      </c>
    </row>
    <row r="68" spans="1:11" ht="14.1" customHeight="1" x14ac:dyDescent="0.2">
      <c r="A68" s="306" t="s">
        <v>302</v>
      </c>
      <c r="B68" s="307" t="s">
        <v>303</v>
      </c>
      <c r="C68" s="308"/>
      <c r="D68" s="113">
        <v>0.49225610214851517</v>
      </c>
      <c r="E68" s="115">
        <v>1374</v>
      </c>
      <c r="F68" s="114">
        <v>1394</v>
      </c>
      <c r="G68" s="114">
        <v>1386</v>
      </c>
      <c r="H68" s="114">
        <v>1352</v>
      </c>
      <c r="I68" s="140">
        <v>1356</v>
      </c>
      <c r="J68" s="115">
        <v>18</v>
      </c>
      <c r="K68" s="116">
        <v>1.3274336283185841</v>
      </c>
    </row>
    <row r="69" spans="1:11" ht="14.1" customHeight="1" x14ac:dyDescent="0.2">
      <c r="A69" s="306">
        <v>83</v>
      </c>
      <c r="B69" s="307" t="s">
        <v>304</v>
      </c>
      <c r="C69" s="308"/>
      <c r="D69" s="113">
        <v>4.6513544208108968</v>
      </c>
      <c r="E69" s="115">
        <v>12983</v>
      </c>
      <c r="F69" s="114">
        <v>12959</v>
      </c>
      <c r="G69" s="114">
        <v>12846</v>
      </c>
      <c r="H69" s="114">
        <v>12501</v>
      </c>
      <c r="I69" s="140">
        <v>12475</v>
      </c>
      <c r="J69" s="115">
        <v>508</v>
      </c>
      <c r="K69" s="116">
        <v>4.0721442885771539</v>
      </c>
    </row>
    <row r="70" spans="1:11" ht="14.1" customHeight="1" x14ac:dyDescent="0.2">
      <c r="A70" s="306" t="s">
        <v>305</v>
      </c>
      <c r="B70" s="307" t="s">
        <v>306</v>
      </c>
      <c r="C70" s="308"/>
      <c r="D70" s="113">
        <v>3.8488408336109887</v>
      </c>
      <c r="E70" s="115">
        <v>10743</v>
      </c>
      <c r="F70" s="114">
        <v>10717</v>
      </c>
      <c r="G70" s="114">
        <v>10600</v>
      </c>
      <c r="H70" s="114">
        <v>10276</v>
      </c>
      <c r="I70" s="140">
        <v>10273</v>
      </c>
      <c r="J70" s="115">
        <v>470</v>
      </c>
      <c r="K70" s="116">
        <v>4.5750997761121388</v>
      </c>
    </row>
    <row r="71" spans="1:11" ht="14.1" customHeight="1" x14ac:dyDescent="0.2">
      <c r="A71" s="306"/>
      <c r="B71" s="307" t="s">
        <v>307</v>
      </c>
      <c r="C71" s="308"/>
      <c r="D71" s="113">
        <v>2.3860448619425845</v>
      </c>
      <c r="E71" s="115">
        <v>6660</v>
      </c>
      <c r="F71" s="114">
        <v>6606</v>
      </c>
      <c r="G71" s="114">
        <v>6523</v>
      </c>
      <c r="H71" s="114">
        <v>6249</v>
      </c>
      <c r="I71" s="140">
        <v>6220</v>
      </c>
      <c r="J71" s="115">
        <v>440</v>
      </c>
      <c r="K71" s="116">
        <v>7.07395498392283</v>
      </c>
    </row>
    <row r="72" spans="1:11" ht="14.1" customHeight="1" x14ac:dyDescent="0.2">
      <c r="A72" s="306">
        <v>84</v>
      </c>
      <c r="B72" s="307" t="s">
        <v>308</v>
      </c>
      <c r="C72" s="308"/>
      <c r="D72" s="113">
        <v>1.1482393066855832</v>
      </c>
      <c r="E72" s="115">
        <v>3205</v>
      </c>
      <c r="F72" s="114">
        <v>3184</v>
      </c>
      <c r="G72" s="114">
        <v>3053</v>
      </c>
      <c r="H72" s="114">
        <v>3094</v>
      </c>
      <c r="I72" s="140">
        <v>3163</v>
      </c>
      <c r="J72" s="115">
        <v>42</v>
      </c>
      <c r="K72" s="116">
        <v>1.3278533038254821</v>
      </c>
    </row>
    <row r="73" spans="1:11" ht="14.1" customHeight="1" x14ac:dyDescent="0.2">
      <c r="A73" s="306" t="s">
        <v>309</v>
      </c>
      <c r="B73" s="307" t="s">
        <v>310</v>
      </c>
      <c r="C73" s="308"/>
      <c r="D73" s="113">
        <v>0.37116253407995758</v>
      </c>
      <c r="E73" s="115">
        <v>1036</v>
      </c>
      <c r="F73" s="114">
        <v>1021</v>
      </c>
      <c r="G73" s="114">
        <v>1002</v>
      </c>
      <c r="H73" s="114">
        <v>1059</v>
      </c>
      <c r="I73" s="140">
        <v>1060</v>
      </c>
      <c r="J73" s="115">
        <v>-24</v>
      </c>
      <c r="K73" s="116">
        <v>-2.2641509433962264</v>
      </c>
    </row>
    <row r="74" spans="1:11" ht="14.1" customHeight="1" x14ac:dyDescent="0.2">
      <c r="A74" s="306" t="s">
        <v>311</v>
      </c>
      <c r="B74" s="307" t="s">
        <v>312</v>
      </c>
      <c r="C74" s="308"/>
      <c r="D74" s="113">
        <v>0.24397846110854354</v>
      </c>
      <c r="E74" s="115">
        <v>681</v>
      </c>
      <c r="F74" s="114">
        <v>684</v>
      </c>
      <c r="G74" s="114">
        <v>677</v>
      </c>
      <c r="H74" s="114">
        <v>691</v>
      </c>
      <c r="I74" s="140">
        <v>690</v>
      </c>
      <c r="J74" s="115">
        <v>-9</v>
      </c>
      <c r="K74" s="116">
        <v>-1.3043478260869565</v>
      </c>
    </row>
    <row r="75" spans="1:11" ht="14.1" customHeight="1" x14ac:dyDescent="0.2">
      <c r="A75" s="306" t="s">
        <v>313</v>
      </c>
      <c r="B75" s="307" t="s">
        <v>314</v>
      </c>
      <c r="C75" s="308"/>
      <c r="D75" s="113">
        <v>8.9924513565704009E-2</v>
      </c>
      <c r="E75" s="115">
        <v>251</v>
      </c>
      <c r="F75" s="114">
        <v>254</v>
      </c>
      <c r="G75" s="114">
        <v>231</v>
      </c>
      <c r="H75" s="114">
        <v>245</v>
      </c>
      <c r="I75" s="140">
        <v>227</v>
      </c>
      <c r="J75" s="115">
        <v>24</v>
      </c>
      <c r="K75" s="116">
        <v>10.572687224669604</v>
      </c>
    </row>
    <row r="76" spans="1:11" ht="14.1" customHeight="1" x14ac:dyDescent="0.2">
      <c r="A76" s="306">
        <v>91</v>
      </c>
      <c r="B76" s="307" t="s">
        <v>315</v>
      </c>
      <c r="C76" s="308"/>
      <c r="D76" s="113">
        <v>0.11392826818284413</v>
      </c>
      <c r="E76" s="115">
        <v>318</v>
      </c>
      <c r="F76" s="114">
        <v>308</v>
      </c>
      <c r="G76" s="114">
        <v>304</v>
      </c>
      <c r="H76" s="114">
        <v>305</v>
      </c>
      <c r="I76" s="140">
        <v>309</v>
      </c>
      <c r="J76" s="115">
        <v>9</v>
      </c>
      <c r="K76" s="116">
        <v>2.912621359223301</v>
      </c>
    </row>
    <row r="77" spans="1:11" ht="14.1" customHeight="1" x14ac:dyDescent="0.2">
      <c r="A77" s="306">
        <v>92</v>
      </c>
      <c r="B77" s="307" t="s">
        <v>316</v>
      </c>
      <c r="C77" s="308"/>
      <c r="D77" s="113">
        <v>1.0189056437484549</v>
      </c>
      <c r="E77" s="115">
        <v>2844</v>
      </c>
      <c r="F77" s="114">
        <v>2818</v>
      </c>
      <c r="G77" s="114">
        <v>2808</v>
      </c>
      <c r="H77" s="114">
        <v>2765</v>
      </c>
      <c r="I77" s="140">
        <v>2730</v>
      </c>
      <c r="J77" s="115">
        <v>114</v>
      </c>
      <c r="K77" s="116">
        <v>4.1758241758241761</v>
      </c>
    </row>
    <row r="78" spans="1:11" ht="14.1" customHeight="1" x14ac:dyDescent="0.2">
      <c r="A78" s="306">
        <v>93</v>
      </c>
      <c r="B78" s="307" t="s">
        <v>317</v>
      </c>
      <c r="C78" s="308"/>
      <c r="D78" s="113">
        <v>0.18558126703997879</v>
      </c>
      <c r="E78" s="115">
        <v>518</v>
      </c>
      <c r="F78" s="114">
        <v>502</v>
      </c>
      <c r="G78" s="114">
        <v>512</v>
      </c>
      <c r="H78" s="114">
        <v>500</v>
      </c>
      <c r="I78" s="140">
        <v>495</v>
      </c>
      <c r="J78" s="115">
        <v>23</v>
      </c>
      <c r="K78" s="116">
        <v>4.6464646464646462</v>
      </c>
    </row>
    <row r="79" spans="1:11" ht="14.1" customHeight="1" x14ac:dyDescent="0.2">
      <c r="A79" s="306">
        <v>94</v>
      </c>
      <c r="B79" s="307" t="s">
        <v>318</v>
      </c>
      <c r="C79" s="308"/>
      <c r="D79" s="113">
        <v>0.15011303260569714</v>
      </c>
      <c r="E79" s="115">
        <v>419</v>
      </c>
      <c r="F79" s="114">
        <v>453</v>
      </c>
      <c r="G79" s="114">
        <v>477</v>
      </c>
      <c r="H79" s="114">
        <v>430</v>
      </c>
      <c r="I79" s="140">
        <v>401</v>
      </c>
      <c r="J79" s="115">
        <v>18</v>
      </c>
      <c r="K79" s="116">
        <v>4.4887780548628431</v>
      </c>
    </row>
    <row r="80" spans="1:11" ht="14.1" customHeight="1" x14ac:dyDescent="0.2">
      <c r="A80" s="306" t="s">
        <v>319</v>
      </c>
      <c r="B80" s="307" t="s">
        <v>320</v>
      </c>
      <c r="C80" s="308"/>
      <c r="D80" s="113">
        <v>3.9409149371424064E-3</v>
      </c>
      <c r="E80" s="115">
        <v>11</v>
      </c>
      <c r="F80" s="114">
        <v>10</v>
      </c>
      <c r="G80" s="114">
        <v>10</v>
      </c>
      <c r="H80" s="114">
        <v>8</v>
      </c>
      <c r="I80" s="140">
        <v>8</v>
      </c>
      <c r="J80" s="115">
        <v>3</v>
      </c>
      <c r="K80" s="116">
        <v>37.5</v>
      </c>
    </row>
    <row r="81" spans="1:11" ht="14.1" customHeight="1" x14ac:dyDescent="0.2">
      <c r="A81" s="310" t="s">
        <v>321</v>
      </c>
      <c r="B81" s="311" t="s">
        <v>224</v>
      </c>
      <c r="C81" s="312"/>
      <c r="D81" s="125">
        <v>0.59149550556564667</v>
      </c>
      <c r="E81" s="143">
        <v>1651</v>
      </c>
      <c r="F81" s="144">
        <v>1636</v>
      </c>
      <c r="G81" s="144">
        <v>1651</v>
      </c>
      <c r="H81" s="144">
        <v>1617</v>
      </c>
      <c r="I81" s="145">
        <v>1610</v>
      </c>
      <c r="J81" s="143">
        <v>41</v>
      </c>
      <c r="K81" s="146">
        <v>2.5465838509316772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74962</v>
      </c>
      <c r="E12" s="114">
        <v>77700</v>
      </c>
      <c r="F12" s="114">
        <v>78294</v>
      </c>
      <c r="G12" s="114">
        <v>77945</v>
      </c>
      <c r="H12" s="140">
        <v>77148</v>
      </c>
      <c r="I12" s="115">
        <v>-2186</v>
      </c>
      <c r="J12" s="116">
        <v>-2.8335148027168557</v>
      </c>
      <c r="K12"/>
      <c r="L12"/>
      <c r="M12"/>
      <c r="N12"/>
      <c r="O12"/>
      <c r="P12"/>
    </row>
    <row r="13" spans="1:16" s="110" customFormat="1" ht="14.45" customHeight="1" x14ac:dyDescent="0.2">
      <c r="A13" s="120" t="s">
        <v>105</v>
      </c>
      <c r="B13" s="119" t="s">
        <v>106</v>
      </c>
      <c r="C13" s="113">
        <v>38.831674715189031</v>
      </c>
      <c r="D13" s="115">
        <v>29109</v>
      </c>
      <c r="E13" s="114">
        <v>30072</v>
      </c>
      <c r="F13" s="114">
        <v>30335</v>
      </c>
      <c r="G13" s="114">
        <v>30078</v>
      </c>
      <c r="H13" s="140">
        <v>29720</v>
      </c>
      <c r="I13" s="115">
        <v>-611</v>
      </c>
      <c r="J13" s="116">
        <v>-2.0558546433378195</v>
      </c>
      <c r="K13"/>
      <c r="L13"/>
      <c r="M13"/>
      <c r="N13"/>
      <c r="O13"/>
      <c r="P13"/>
    </row>
    <row r="14" spans="1:16" s="110" customFormat="1" ht="14.45" customHeight="1" x14ac:dyDescent="0.2">
      <c r="A14" s="120"/>
      <c r="B14" s="119" t="s">
        <v>107</v>
      </c>
      <c r="C14" s="113">
        <v>61.168325284810969</v>
      </c>
      <c r="D14" s="115">
        <v>45853</v>
      </c>
      <c r="E14" s="114">
        <v>47628</v>
      </c>
      <c r="F14" s="114">
        <v>47959</v>
      </c>
      <c r="G14" s="114">
        <v>47867</v>
      </c>
      <c r="H14" s="140">
        <v>47428</v>
      </c>
      <c r="I14" s="115">
        <v>-1575</v>
      </c>
      <c r="J14" s="116">
        <v>-3.3208231424474994</v>
      </c>
      <c r="K14"/>
      <c r="L14"/>
      <c r="M14"/>
      <c r="N14"/>
      <c r="O14"/>
      <c r="P14"/>
    </row>
    <row r="15" spans="1:16" s="110" customFormat="1" ht="14.45" customHeight="1" x14ac:dyDescent="0.2">
      <c r="A15" s="118" t="s">
        <v>105</v>
      </c>
      <c r="B15" s="121" t="s">
        <v>108</v>
      </c>
      <c r="C15" s="113">
        <v>13.72562098129719</v>
      </c>
      <c r="D15" s="115">
        <v>10289</v>
      </c>
      <c r="E15" s="114">
        <v>10958</v>
      </c>
      <c r="F15" s="114">
        <v>11157</v>
      </c>
      <c r="G15" s="114">
        <v>11279</v>
      </c>
      <c r="H15" s="140">
        <v>10754</v>
      </c>
      <c r="I15" s="115">
        <v>-465</v>
      </c>
      <c r="J15" s="116">
        <v>-4.3239724753580067</v>
      </c>
      <c r="K15"/>
      <c r="L15"/>
      <c r="M15"/>
      <c r="N15"/>
      <c r="O15"/>
      <c r="P15"/>
    </row>
    <row r="16" spans="1:16" s="110" customFormat="1" ht="14.45" customHeight="1" x14ac:dyDescent="0.2">
      <c r="A16" s="118"/>
      <c r="B16" s="121" t="s">
        <v>109</v>
      </c>
      <c r="C16" s="113">
        <v>51.55278674528428</v>
      </c>
      <c r="D16" s="115">
        <v>38645</v>
      </c>
      <c r="E16" s="114">
        <v>40122</v>
      </c>
      <c r="F16" s="114">
        <v>40397</v>
      </c>
      <c r="G16" s="114">
        <v>40180</v>
      </c>
      <c r="H16" s="140">
        <v>40325</v>
      </c>
      <c r="I16" s="115">
        <v>-1680</v>
      </c>
      <c r="J16" s="116">
        <v>-4.1661500309981401</v>
      </c>
      <c r="K16"/>
      <c r="L16"/>
      <c r="M16"/>
      <c r="N16"/>
      <c r="O16"/>
      <c r="P16"/>
    </row>
    <row r="17" spans="1:16" s="110" customFormat="1" ht="14.45" customHeight="1" x14ac:dyDescent="0.2">
      <c r="A17" s="118"/>
      <c r="B17" s="121" t="s">
        <v>110</v>
      </c>
      <c r="C17" s="113">
        <v>18.341292921747019</v>
      </c>
      <c r="D17" s="115">
        <v>13749</v>
      </c>
      <c r="E17" s="114">
        <v>14050</v>
      </c>
      <c r="F17" s="114">
        <v>14067</v>
      </c>
      <c r="G17" s="114">
        <v>14012</v>
      </c>
      <c r="H17" s="140">
        <v>13953</v>
      </c>
      <c r="I17" s="115">
        <v>-204</v>
      </c>
      <c r="J17" s="116">
        <v>-1.4620511717910127</v>
      </c>
      <c r="K17"/>
      <c r="L17"/>
      <c r="M17"/>
      <c r="N17"/>
      <c r="O17"/>
      <c r="P17"/>
    </row>
    <row r="18" spans="1:16" s="110" customFormat="1" ht="14.45" customHeight="1" x14ac:dyDescent="0.2">
      <c r="A18" s="120"/>
      <c r="B18" s="121" t="s">
        <v>111</v>
      </c>
      <c r="C18" s="113">
        <v>16.380299351671514</v>
      </c>
      <c r="D18" s="115">
        <v>12279</v>
      </c>
      <c r="E18" s="114">
        <v>12570</v>
      </c>
      <c r="F18" s="114">
        <v>12673</v>
      </c>
      <c r="G18" s="114">
        <v>12474</v>
      </c>
      <c r="H18" s="140">
        <v>12116</v>
      </c>
      <c r="I18" s="115">
        <v>163</v>
      </c>
      <c r="J18" s="116">
        <v>1.345328491251238</v>
      </c>
      <c r="K18"/>
      <c r="L18"/>
      <c r="M18"/>
      <c r="N18"/>
      <c r="O18"/>
      <c r="P18"/>
    </row>
    <row r="19" spans="1:16" s="110" customFormat="1" ht="14.45" customHeight="1" x14ac:dyDescent="0.2">
      <c r="A19" s="120"/>
      <c r="B19" s="121" t="s">
        <v>112</v>
      </c>
      <c r="C19" s="113">
        <v>1.4660761452469251</v>
      </c>
      <c r="D19" s="115">
        <v>1099</v>
      </c>
      <c r="E19" s="114">
        <v>1136</v>
      </c>
      <c r="F19" s="114">
        <v>1221</v>
      </c>
      <c r="G19" s="114">
        <v>1038</v>
      </c>
      <c r="H19" s="140">
        <v>940</v>
      </c>
      <c r="I19" s="115">
        <v>159</v>
      </c>
      <c r="J19" s="116">
        <v>16.914893617021278</v>
      </c>
      <c r="K19"/>
      <c r="L19"/>
      <c r="M19"/>
      <c r="N19"/>
      <c r="O19"/>
      <c r="P19"/>
    </row>
    <row r="20" spans="1:16" s="110" customFormat="1" ht="14.45" customHeight="1" x14ac:dyDescent="0.2">
      <c r="A20" s="120" t="s">
        <v>113</v>
      </c>
      <c r="B20" s="119" t="s">
        <v>116</v>
      </c>
      <c r="C20" s="113">
        <v>88.592887062778473</v>
      </c>
      <c r="D20" s="115">
        <v>66411</v>
      </c>
      <c r="E20" s="114">
        <v>68871</v>
      </c>
      <c r="F20" s="114">
        <v>69447</v>
      </c>
      <c r="G20" s="114">
        <v>69264</v>
      </c>
      <c r="H20" s="140">
        <v>68449</v>
      </c>
      <c r="I20" s="115">
        <v>-2038</v>
      </c>
      <c r="J20" s="116">
        <v>-2.9773992315446538</v>
      </c>
      <c r="K20"/>
      <c r="L20"/>
      <c r="M20"/>
      <c r="N20"/>
      <c r="O20"/>
      <c r="P20"/>
    </row>
    <row r="21" spans="1:16" s="110" customFormat="1" ht="14.45" customHeight="1" x14ac:dyDescent="0.2">
      <c r="A21" s="123"/>
      <c r="B21" s="124" t="s">
        <v>117</v>
      </c>
      <c r="C21" s="125">
        <v>11.341746484885675</v>
      </c>
      <c r="D21" s="143">
        <v>8502</v>
      </c>
      <c r="E21" s="144">
        <v>8777</v>
      </c>
      <c r="F21" s="144">
        <v>8794</v>
      </c>
      <c r="G21" s="144">
        <v>8632</v>
      </c>
      <c r="H21" s="145">
        <v>8644</v>
      </c>
      <c r="I21" s="143">
        <v>-142</v>
      </c>
      <c r="J21" s="146">
        <v>-1.6427579824155483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78268</v>
      </c>
      <c r="E56" s="114">
        <v>81160</v>
      </c>
      <c r="F56" s="114">
        <v>81766</v>
      </c>
      <c r="G56" s="114">
        <v>81592</v>
      </c>
      <c r="H56" s="140">
        <v>80309</v>
      </c>
      <c r="I56" s="115">
        <v>-2041</v>
      </c>
      <c r="J56" s="116">
        <v>-2.541433712286294</v>
      </c>
      <c r="K56"/>
      <c r="L56"/>
      <c r="M56"/>
      <c r="N56"/>
      <c r="O56"/>
      <c r="P56"/>
    </row>
    <row r="57" spans="1:16" s="110" customFormat="1" ht="14.45" customHeight="1" x14ac:dyDescent="0.2">
      <c r="A57" s="120" t="s">
        <v>105</v>
      </c>
      <c r="B57" s="119" t="s">
        <v>106</v>
      </c>
      <c r="C57" s="113">
        <v>39.263811519394899</v>
      </c>
      <c r="D57" s="115">
        <v>30731</v>
      </c>
      <c r="E57" s="114">
        <v>31746</v>
      </c>
      <c r="F57" s="114">
        <v>32054</v>
      </c>
      <c r="G57" s="114">
        <v>31809</v>
      </c>
      <c r="H57" s="140">
        <v>31266</v>
      </c>
      <c r="I57" s="115">
        <v>-535</v>
      </c>
      <c r="J57" s="116">
        <v>-1.7111239045608648</v>
      </c>
    </row>
    <row r="58" spans="1:16" s="110" customFormat="1" ht="14.45" customHeight="1" x14ac:dyDescent="0.2">
      <c r="A58" s="120"/>
      <c r="B58" s="119" t="s">
        <v>107</v>
      </c>
      <c r="C58" s="113">
        <v>60.736188480605101</v>
      </c>
      <c r="D58" s="115">
        <v>47537</v>
      </c>
      <c r="E58" s="114">
        <v>49414</v>
      </c>
      <c r="F58" s="114">
        <v>49712</v>
      </c>
      <c r="G58" s="114">
        <v>49783</v>
      </c>
      <c r="H58" s="140">
        <v>49043</v>
      </c>
      <c r="I58" s="115">
        <v>-1506</v>
      </c>
      <c r="J58" s="116">
        <v>-3.0707746263483067</v>
      </c>
    </row>
    <row r="59" spans="1:16" s="110" customFormat="1" ht="14.45" customHeight="1" x14ac:dyDescent="0.2">
      <c r="A59" s="118" t="s">
        <v>105</v>
      </c>
      <c r="B59" s="121" t="s">
        <v>108</v>
      </c>
      <c r="C59" s="113">
        <v>14.304696683191088</v>
      </c>
      <c r="D59" s="115">
        <v>11196</v>
      </c>
      <c r="E59" s="114">
        <v>11989</v>
      </c>
      <c r="F59" s="114">
        <v>12209</v>
      </c>
      <c r="G59" s="114">
        <v>12370</v>
      </c>
      <c r="H59" s="140">
        <v>11803</v>
      </c>
      <c r="I59" s="115">
        <v>-607</v>
      </c>
      <c r="J59" s="116">
        <v>-5.1427603151741081</v>
      </c>
    </row>
    <row r="60" spans="1:16" s="110" customFormat="1" ht="14.45" customHeight="1" x14ac:dyDescent="0.2">
      <c r="A60" s="118"/>
      <c r="B60" s="121" t="s">
        <v>109</v>
      </c>
      <c r="C60" s="113">
        <v>51.341544437062403</v>
      </c>
      <c r="D60" s="115">
        <v>40184</v>
      </c>
      <c r="E60" s="114">
        <v>41770</v>
      </c>
      <c r="F60" s="114">
        <v>42055</v>
      </c>
      <c r="G60" s="114">
        <v>41891</v>
      </c>
      <c r="H60" s="140">
        <v>41749</v>
      </c>
      <c r="I60" s="115">
        <v>-1565</v>
      </c>
      <c r="J60" s="116">
        <v>-3.7485927806654051</v>
      </c>
    </row>
    <row r="61" spans="1:16" s="110" customFormat="1" ht="14.45" customHeight="1" x14ac:dyDescent="0.2">
      <c r="A61" s="118"/>
      <c r="B61" s="121" t="s">
        <v>110</v>
      </c>
      <c r="C61" s="113">
        <v>18.170899984668065</v>
      </c>
      <c r="D61" s="115">
        <v>14222</v>
      </c>
      <c r="E61" s="114">
        <v>14506</v>
      </c>
      <c r="F61" s="114">
        <v>14481</v>
      </c>
      <c r="G61" s="114">
        <v>14454</v>
      </c>
      <c r="H61" s="140">
        <v>14311</v>
      </c>
      <c r="I61" s="115">
        <v>-89</v>
      </c>
      <c r="J61" s="116">
        <v>-0.62189923834812377</v>
      </c>
    </row>
    <row r="62" spans="1:16" s="110" customFormat="1" ht="14.45" customHeight="1" x14ac:dyDescent="0.2">
      <c r="A62" s="120"/>
      <c r="B62" s="121" t="s">
        <v>111</v>
      </c>
      <c r="C62" s="113">
        <v>16.18285889507845</v>
      </c>
      <c r="D62" s="115">
        <v>12666</v>
      </c>
      <c r="E62" s="114">
        <v>12895</v>
      </c>
      <c r="F62" s="114">
        <v>13021</v>
      </c>
      <c r="G62" s="114">
        <v>12877</v>
      </c>
      <c r="H62" s="140">
        <v>12446</v>
      </c>
      <c r="I62" s="115">
        <v>220</v>
      </c>
      <c r="J62" s="116">
        <v>1.7676361883336011</v>
      </c>
    </row>
    <row r="63" spans="1:16" s="110" customFormat="1" ht="14.45" customHeight="1" x14ac:dyDescent="0.2">
      <c r="A63" s="120"/>
      <c r="B63" s="121" t="s">
        <v>112</v>
      </c>
      <c r="C63" s="113">
        <v>1.4412020238156078</v>
      </c>
      <c r="D63" s="115">
        <v>1128</v>
      </c>
      <c r="E63" s="114">
        <v>1137</v>
      </c>
      <c r="F63" s="114">
        <v>1237</v>
      </c>
      <c r="G63" s="114">
        <v>1074</v>
      </c>
      <c r="H63" s="140">
        <v>986</v>
      </c>
      <c r="I63" s="115">
        <v>142</v>
      </c>
      <c r="J63" s="116">
        <v>14.401622718052739</v>
      </c>
    </row>
    <row r="64" spans="1:16" s="110" customFormat="1" ht="14.45" customHeight="1" x14ac:dyDescent="0.2">
      <c r="A64" s="120" t="s">
        <v>113</v>
      </c>
      <c r="B64" s="119" t="s">
        <v>116</v>
      </c>
      <c r="C64" s="113">
        <v>88.461440179894723</v>
      </c>
      <c r="D64" s="115">
        <v>69237</v>
      </c>
      <c r="E64" s="114">
        <v>71847</v>
      </c>
      <c r="F64" s="114">
        <v>72474</v>
      </c>
      <c r="G64" s="114">
        <v>72457</v>
      </c>
      <c r="H64" s="140">
        <v>71354</v>
      </c>
      <c r="I64" s="115">
        <v>-2117</v>
      </c>
      <c r="J64" s="116">
        <v>-2.9668974409283293</v>
      </c>
    </row>
    <row r="65" spans="1:10" s="110" customFormat="1" ht="14.45" customHeight="1" x14ac:dyDescent="0.2">
      <c r="A65" s="123"/>
      <c r="B65" s="124" t="s">
        <v>117</v>
      </c>
      <c r="C65" s="125">
        <v>11.474676751673737</v>
      </c>
      <c r="D65" s="143">
        <v>8981</v>
      </c>
      <c r="E65" s="144">
        <v>9263</v>
      </c>
      <c r="F65" s="144">
        <v>9235</v>
      </c>
      <c r="G65" s="144">
        <v>9074</v>
      </c>
      <c r="H65" s="145">
        <v>8897</v>
      </c>
      <c r="I65" s="143">
        <v>84</v>
      </c>
      <c r="J65" s="146">
        <v>0.9441384736428009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74962</v>
      </c>
      <c r="G11" s="114">
        <v>77700</v>
      </c>
      <c r="H11" s="114">
        <v>78294</v>
      </c>
      <c r="I11" s="114">
        <v>77945</v>
      </c>
      <c r="J11" s="140">
        <v>77148</v>
      </c>
      <c r="K11" s="114">
        <v>-2186</v>
      </c>
      <c r="L11" s="116">
        <v>-2.8335148027168557</v>
      </c>
    </row>
    <row r="12" spans="1:17" s="110" customFormat="1" ht="24" customHeight="1" x14ac:dyDescent="0.2">
      <c r="A12" s="604" t="s">
        <v>185</v>
      </c>
      <c r="B12" s="605"/>
      <c r="C12" s="605"/>
      <c r="D12" s="606"/>
      <c r="E12" s="113">
        <v>38.831674715189031</v>
      </c>
      <c r="F12" s="115">
        <v>29109</v>
      </c>
      <c r="G12" s="114">
        <v>30072</v>
      </c>
      <c r="H12" s="114">
        <v>30335</v>
      </c>
      <c r="I12" s="114">
        <v>30078</v>
      </c>
      <c r="J12" s="140">
        <v>29720</v>
      </c>
      <c r="K12" s="114">
        <v>-611</v>
      </c>
      <c r="L12" s="116">
        <v>-2.0558546433378195</v>
      </c>
    </row>
    <row r="13" spans="1:17" s="110" customFormat="1" ht="15" customHeight="1" x14ac:dyDescent="0.2">
      <c r="A13" s="120"/>
      <c r="B13" s="612" t="s">
        <v>107</v>
      </c>
      <c r="C13" s="612"/>
      <c r="E13" s="113">
        <v>61.168325284810969</v>
      </c>
      <c r="F13" s="115">
        <v>45853</v>
      </c>
      <c r="G13" s="114">
        <v>47628</v>
      </c>
      <c r="H13" s="114">
        <v>47959</v>
      </c>
      <c r="I13" s="114">
        <v>47867</v>
      </c>
      <c r="J13" s="140">
        <v>47428</v>
      </c>
      <c r="K13" s="114">
        <v>-1575</v>
      </c>
      <c r="L13" s="116">
        <v>-3.3208231424474994</v>
      </c>
    </row>
    <row r="14" spans="1:17" s="110" customFormat="1" ht="22.5" customHeight="1" x14ac:dyDescent="0.2">
      <c r="A14" s="604" t="s">
        <v>186</v>
      </c>
      <c r="B14" s="605"/>
      <c r="C14" s="605"/>
      <c r="D14" s="606"/>
      <c r="E14" s="113">
        <v>13.72562098129719</v>
      </c>
      <c r="F14" s="115">
        <v>10289</v>
      </c>
      <c r="G14" s="114">
        <v>10958</v>
      </c>
      <c r="H14" s="114">
        <v>11157</v>
      </c>
      <c r="I14" s="114">
        <v>11279</v>
      </c>
      <c r="J14" s="140">
        <v>10754</v>
      </c>
      <c r="K14" s="114">
        <v>-465</v>
      </c>
      <c r="L14" s="116">
        <v>-4.3239724753580067</v>
      </c>
    </row>
    <row r="15" spans="1:17" s="110" customFormat="1" ht="15" customHeight="1" x14ac:dyDescent="0.2">
      <c r="A15" s="120"/>
      <c r="B15" s="119"/>
      <c r="C15" s="258" t="s">
        <v>106</v>
      </c>
      <c r="E15" s="113">
        <v>46.408786082223735</v>
      </c>
      <c r="F15" s="115">
        <v>4775</v>
      </c>
      <c r="G15" s="114">
        <v>5036</v>
      </c>
      <c r="H15" s="114">
        <v>5183</v>
      </c>
      <c r="I15" s="114">
        <v>5188</v>
      </c>
      <c r="J15" s="140">
        <v>4973</v>
      </c>
      <c r="K15" s="114">
        <v>-198</v>
      </c>
      <c r="L15" s="116">
        <v>-3.9815001005429318</v>
      </c>
    </row>
    <row r="16" spans="1:17" s="110" customFormat="1" ht="15" customHeight="1" x14ac:dyDescent="0.2">
      <c r="A16" s="120"/>
      <c r="B16" s="119"/>
      <c r="C16" s="258" t="s">
        <v>107</v>
      </c>
      <c r="E16" s="113">
        <v>53.591213917776265</v>
      </c>
      <c r="F16" s="115">
        <v>5514</v>
      </c>
      <c r="G16" s="114">
        <v>5922</v>
      </c>
      <c r="H16" s="114">
        <v>5974</v>
      </c>
      <c r="I16" s="114">
        <v>6091</v>
      </c>
      <c r="J16" s="140">
        <v>5781</v>
      </c>
      <c r="K16" s="114">
        <v>-267</v>
      </c>
      <c r="L16" s="116">
        <v>-4.6185781006746236</v>
      </c>
    </row>
    <row r="17" spans="1:12" s="110" customFormat="1" ht="15" customHeight="1" x14ac:dyDescent="0.2">
      <c r="A17" s="120"/>
      <c r="B17" s="121" t="s">
        <v>109</v>
      </c>
      <c r="C17" s="258"/>
      <c r="E17" s="113">
        <v>51.55278674528428</v>
      </c>
      <c r="F17" s="115">
        <v>38645</v>
      </c>
      <c r="G17" s="114">
        <v>40122</v>
      </c>
      <c r="H17" s="114">
        <v>40397</v>
      </c>
      <c r="I17" s="114">
        <v>40180</v>
      </c>
      <c r="J17" s="140">
        <v>40325</v>
      </c>
      <c r="K17" s="114">
        <v>-1680</v>
      </c>
      <c r="L17" s="116">
        <v>-4.1661500309981401</v>
      </c>
    </row>
    <row r="18" spans="1:12" s="110" customFormat="1" ht="15" customHeight="1" x14ac:dyDescent="0.2">
      <c r="A18" s="120"/>
      <c r="B18" s="119"/>
      <c r="C18" s="258" t="s">
        <v>106</v>
      </c>
      <c r="E18" s="113">
        <v>34.920429551041529</v>
      </c>
      <c r="F18" s="115">
        <v>13495</v>
      </c>
      <c r="G18" s="114">
        <v>13953</v>
      </c>
      <c r="H18" s="114">
        <v>13921</v>
      </c>
      <c r="I18" s="114">
        <v>13771</v>
      </c>
      <c r="J18" s="140">
        <v>13836</v>
      </c>
      <c r="K18" s="114">
        <v>-341</v>
      </c>
      <c r="L18" s="116">
        <v>-2.4645851402139347</v>
      </c>
    </row>
    <row r="19" spans="1:12" s="110" customFormat="1" ht="15" customHeight="1" x14ac:dyDescent="0.2">
      <c r="A19" s="120"/>
      <c r="B19" s="119"/>
      <c r="C19" s="258" t="s">
        <v>107</v>
      </c>
      <c r="E19" s="113">
        <v>65.079570448958464</v>
      </c>
      <c r="F19" s="115">
        <v>25150</v>
      </c>
      <c r="G19" s="114">
        <v>26169</v>
      </c>
      <c r="H19" s="114">
        <v>26476</v>
      </c>
      <c r="I19" s="114">
        <v>26409</v>
      </c>
      <c r="J19" s="140">
        <v>26489</v>
      </c>
      <c r="K19" s="114">
        <v>-1339</v>
      </c>
      <c r="L19" s="116">
        <v>-5.05492846087055</v>
      </c>
    </row>
    <row r="20" spans="1:12" s="110" customFormat="1" ht="15" customHeight="1" x14ac:dyDescent="0.2">
      <c r="A20" s="120"/>
      <c r="B20" s="121" t="s">
        <v>110</v>
      </c>
      <c r="C20" s="258"/>
      <c r="E20" s="113">
        <v>18.341292921747019</v>
      </c>
      <c r="F20" s="115">
        <v>13749</v>
      </c>
      <c r="G20" s="114">
        <v>14050</v>
      </c>
      <c r="H20" s="114">
        <v>14067</v>
      </c>
      <c r="I20" s="114">
        <v>14012</v>
      </c>
      <c r="J20" s="140">
        <v>13953</v>
      </c>
      <c r="K20" s="114">
        <v>-204</v>
      </c>
      <c r="L20" s="116">
        <v>-1.4620511717910127</v>
      </c>
    </row>
    <row r="21" spans="1:12" s="110" customFormat="1" ht="15" customHeight="1" x14ac:dyDescent="0.2">
      <c r="A21" s="120"/>
      <c r="B21" s="119"/>
      <c r="C21" s="258" t="s">
        <v>106</v>
      </c>
      <c r="E21" s="113">
        <v>32.751472834387954</v>
      </c>
      <c r="F21" s="115">
        <v>4503</v>
      </c>
      <c r="G21" s="114">
        <v>4616</v>
      </c>
      <c r="H21" s="114">
        <v>4680</v>
      </c>
      <c r="I21" s="114">
        <v>4658</v>
      </c>
      <c r="J21" s="140">
        <v>4648</v>
      </c>
      <c r="K21" s="114">
        <v>-145</v>
      </c>
      <c r="L21" s="116">
        <v>-3.1196213425129087</v>
      </c>
    </row>
    <row r="22" spans="1:12" s="110" customFormat="1" ht="15" customHeight="1" x14ac:dyDescent="0.2">
      <c r="A22" s="120"/>
      <c r="B22" s="119"/>
      <c r="C22" s="258" t="s">
        <v>107</v>
      </c>
      <c r="E22" s="113">
        <v>67.248527165612046</v>
      </c>
      <c r="F22" s="115">
        <v>9246</v>
      </c>
      <c r="G22" s="114">
        <v>9434</v>
      </c>
      <c r="H22" s="114">
        <v>9387</v>
      </c>
      <c r="I22" s="114">
        <v>9354</v>
      </c>
      <c r="J22" s="140">
        <v>9305</v>
      </c>
      <c r="K22" s="114">
        <v>-59</v>
      </c>
      <c r="L22" s="116">
        <v>-0.63406770553465874</v>
      </c>
    </row>
    <row r="23" spans="1:12" s="110" customFormat="1" ht="15" customHeight="1" x14ac:dyDescent="0.2">
      <c r="A23" s="120"/>
      <c r="B23" s="121" t="s">
        <v>111</v>
      </c>
      <c r="C23" s="258"/>
      <c r="E23" s="113">
        <v>16.380299351671514</v>
      </c>
      <c r="F23" s="115">
        <v>12279</v>
      </c>
      <c r="G23" s="114">
        <v>12570</v>
      </c>
      <c r="H23" s="114">
        <v>12673</v>
      </c>
      <c r="I23" s="114">
        <v>12474</v>
      </c>
      <c r="J23" s="140">
        <v>12116</v>
      </c>
      <c r="K23" s="114">
        <v>163</v>
      </c>
      <c r="L23" s="116">
        <v>1.345328491251238</v>
      </c>
    </row>
    <row r="24" spans="1:12" s="110" customFormat="1" ht="15" customHeight="1" x14ac:dyDescent="0.2">
      <c r="A24" s="120"/>
      <c r="B24" s="119"/>
      <c r="C24" s="258" t="s">
        <v>106</v>
      </c>
      <c r="E24" s="113">
        <v>51.600293183483998</v>
      </c>
      <c r="F24" s="115">
        <v>6336</v>
      </c>
      <c r="G24" s="114">
        <v>6467</v>
      </c>
      <c r="H24" s="114">
        <v>6551</v>
      </c>
      <c r="I24" s="114">
        <v>6461</v>
      </c>
      <c r="J24" s="140">
        <v>6263</v>
      </c>
      <c r="K24" s="114">
        <v>73</v>
      </c>
      <c r="L24" s="116">
        <v>1.1655756027462878</v>
      </c>
    </row>
    <row r="25" spans="1:12" s="110" customFormat="1" ht="15" customHeight="1" x14ac:dyDescent="0.2">
      <c r="A25" s="120"/>
      <c r="B25" s="119"/>
      <c r="C25" s="258" t="s">
        <v>107</v>
      </c>
      <c r="E25" s="113">
        <v>48.399706816516002</v>
      </c>
      <c r="F25" s="115">
        <v>5943</v>
      </c>
      <c r="G25" s="114">
        <v>6103</v>
      </c>
      <c r="H25" s="114">
        <v>6122</v>
      </c>
      <c r="I25" s="114">
        <v>6013</v>
      </c>
      <c r="J25" s="140">
        <v>5853</v>
      </c>
      <c r="K25" s="114">
        <v>90</v>
      </c>
      <c r="L25" s="116">
        <v>1.5376729882111737</v>
      </c>
    </row>
    <row r="26" spans="1:12" s="110" customFormat="1" ht="15" customHeight="1" x14ac:dyDescent="0.2">
      <c r="A26" s="120"/>
      <c r="C26" s="121" t="s">
        <v>187</v>
      </c>
      <c r="D26" s="110" t="s">
        <v>188</v>
      </c>
      <c r="E26" s="113">
        <v>1.4660761452469251</v>
      </c>
      <c r="F26" s="115">
        <v>1099</v>
      </c>
      <c r="G26" s="114">
        <v>1136</v>
      </c>
      <c r="H26" s="114">
        <v>1221</v>
      </c>
      <c r="I26" s="114">
        <v>1038</v>
      </c>
      <c r="J26" s="140">
        <v>940</v>
      </c>
      <c r="K26" s="114">
        <v>159</v>
      </c>
      <c r="L26" s="116">
        <v>16.914893617021278</v>
      </c>
    </row>
    <row r="27" spans="1:12" s="110" customFormat="1" ht="15" customHeight="1" x14ac:dyDescent="0.2">
      <c r="A27" s="120"/>
      <c r="B27" s="119"/>
      <c r="D27" s="259" t="s">
        <v>106</v>
      </c>
      <c r="E27" s="113">
        <v>48.407643312101911</v>
      </c>
      <c r="F27" s="115">
        <v>532</v>
      </c>
      <c r="G27" s="114">
        <v>551</v>
      </c>
      <c r="H27" s="114">
        <v>554</v>
      </c>
      <c r="I27" s="114">
        <v>462</v>
      </c>
      <c r="J27" s="140">
        <v>423</v>
      </c>
      <c r="K27" s="114">
        <v>109</v>
      </c>
      <c r="L27" s="116">
        <v>25.768321513002363</v>
      </c>
    </row>
    <row r="28" spans="1:12" s="110" customFormat="1" ht="15" customHeight="1" x14ac:dyDescent="0.2">
      <c r="A28" s="120"/>
      <c r="B28" s="119"/>
      <c r="D28" s="259" t="s">
        <v>107</v>
      </c>
      <c r="E28" s="113">
        <v>51.592356687898089</v>
      </c>
      <c r="F28" s="115">
        <v>567</v>
      </c>
      <c r="G28" s="114">
        <v>585</v>
      </c>
      <c r="H28" s="114">
        <v>667</v>
      </c>
      <c r="I28" s="114">
        <v>576</v>
      </c>
      <c r="J28" s="140">
        <v>517</v>
      </c>
      <c r="K28" s="114">
        <v>50</v>
      </c>
      <c r="L28" s="116">
        <v>9.6711798839458414</v>
      </c>
    </row>
    <row r="29" spans="1:12" s="110" customFormat="1" ht="24" customHeight="1" x14ac:dyDescent="0.2">
      <c r="A29" s="604" t="s">
        <v>189</v>
      </c>
      <c r="B29" s="605"/>
      <c r="C29" s="605"/>
      <c r="D29" s="606"/>
      <c r="E29" s="113">
        <v>88.592887062778473</v>
      </c>
      <c r="F29" s="115">
        <v>66411</v>
      </c>
      <c r="G29" s="114">
        <v>68871</v>
      </c>
      <c r="H29" s="114">
        <v>69447</v>
      </c>
      <c r="I29" s="114">
        <v>69264</v>
      </c>
      <c r="J29" s="140">
        <v>68449</v>
      </c>
      <c r="K29" s="114">
        <v>-2038</v>
      </c>
      <c r="L29" s="116">
        <v>-2.9773992315446538</v>
      </c>
    </row>
    <row r="30" spans="1:12" s="110" customFormat="1" ht="15" customHeight="1" x14ac:dyDescent="0.2">
      <c r="A30" s="120"/>
      <c r="B30" s="119"/>
      <c r="C30" s="258" t="s">
        <v>106</v>
      </c>
      <c r="E30" s="113">
        <v>38.844468536838775</v>
      </c>
      <c r="F30" s="115">
        <v>25797</v>
      </c>
      <c r="G30" s="114">
        <v>26634</v>
      </c>
      <c r="H30" s="114">
        <v>26879</v>
      </c>
      <c r="I30" s="114">
        <v>26688</v>
      </c>
      <c r="J30" s="140">
        <v>26343</v>
      </c>
      <c r="K30" s="114">
        <v>-546</v>
      </c>
      <c r="L30" s="116">
        <v>-2.0726568727935315</v>
      </c>
    </row>
    <row r="31" spans="1:12" s="110" customFormat="1" ht="15" customHeight="1" x14ac:dyDescent="0.2">
      <c r="A31" s="120"/>
      <c r="B31" s="119"/>
      <c r="C31" s="258" t="s">
        <v>107</v>
      </c>
      <c r="E31" s="113">
        <v>61.155531463161225</v>
      </c>
      <c r="F31" s="115">
        <v>40614</v>
      </c>
      <c r="G31" s="114">
        <v>42237</v>
      </c>
      <c r="H31" s="114">
        <v>42568</v>
      </c>
      <c r="I31" s="114">
        <v>42576</v>
      </c>
      <c r="J31" s="140">
        <v>42106</v>
      </c>
      <c r="K31" s="114">
        <v>-1492</v>
      </c>
      <c r="L31" s="116">
        <v>-3.5434379898351778</v>
      </c>
    </row>
    <row r="32" spans="1:12" s="110" customFormat="1" ht="15" customHeight="1" x14ac:dyDescent="0.2">
      <c r="A32" s="120"/>
      <c r="B32" s="119" t="s">
        <v>117</v>
      </c>
      <c r="C32" s="258"/>
      <c r="E32" s="113">
        <v>11.341746484885675</v>
      </c>
      <c r="F32" s="114">
        <v>8502</v>
      </c>
      <c r="G32" s="114">
        <v>8777</v>
      </c>
      <c r="H32" s="114">
        <v>8794</v>
      </c>
      <c r="I32" s="114">
        <v>8632</v>
      </c>
      <c r="J32" s="140">
        <v>8644</v>
      </c>
      <c r="K32" s="114">
        <v>-142</v>
      </c>
      <c r="L32" s="116">
        <v>-1.6427579824155483</v>
      </c>
    </row>
    <row r="33" spans="1:12" s="110" customFormat="1" ht="15" customHeight="1" x14ac:dyDescent="0.2">
      <c r="A33" s="120"/>
      <c r="B33" s="119"/>
      <c r="C33" s="258" t="s">
        <v>106</v>
      </c>
      <c r="E33" s="113">
        <v>38.849682427664078</v>
      </c>
      <c r="F33" s="114">
        <v>3303</v>
      </c>
      <c r="G33" s="114">
        <v>3425</v>
      </c>
      <c r="H33" s="114">
        <v>3438</v>
      </c>
      <c r="I33" s="114">
        <v>3373</v>
      </c>
      <c r="J33" s="140">
        <v>3357</v>
      </c>
      <c r="K33" s="114">
        <v>-54</v>
      </c>
      <c r="L33" s="116">
        <v>-1.6085790884718498</v>
      </c>
    </row>
    <row r="34" spans="1:12" s="110" customFormat="1" ht="15" customHeight="1" x14ac:dyDescent="0.2">
      <c r="A34" s="120"/>
      <c r="B34" s="119"/>
      <c r="C34" s="258" t="s">
        <v>107</v>
      </c>
      <c r="E34" s="113">
        <v>61.150317572335922</v>
      </c>
      <c r="F34" s="114">
        <v>5199</v>
      </c>
      <c r="G34" s="114">
        <v>5352</v>
      </c>
      <c r="H34" s="114">
        <v>5356</v>
      </c>
      <c r="I34" s="114">
        <v>5259</v>
      </c>
      <c r="J34" s="140">
        <v>5287</v>
      </c>
      <c r="K34" s="114">
        <v>-88</v>
      </c>
      <c r="L34" s="116">
        <v>-1.6644599962171365</v>
      </c>
    </row>
    <row r="35" spans="1:12" s="110" customFormat="1" ht="24" customHeight="1" x14ac:dyDescent="0.2">
      <c r="A35" s="604" t="s">
        <v>192</v>
      </c>
      <c r="B35" s="605"/>
      <c r="C35" s="605"/>
      <c r="D35" s="606"/>
      <c r="E35" s="113">
        <v>14.712787812491662</v>
      </c>
      <c r="F35" s="114">
        <v>11029</v>
      </c>
      <c r="G35" s="114">
        <v>11494</v>
      </c>
      <c r="H35" s="114">
        <v>11768</v>
      </c>
      <c r="I35" s="114">
        <v>11952</v>
      </c>
      <c r="J35" s="114">
        <v>11552</v>
      </c>
      <c r="K35" s="318">
        <v>-523</v>
      </c>
      <c r="L35" s="319">
        <v>-4.5273545706371188</v>
      </c>
    </row>
    <row r="36" spans="1:12" s="110" customFormat="1" ht="15" customHeight="1" x14ac:dyDescent="0.2">
      <c r="A36" s="120"/>
      <c r="B36" s="119"/>
      <c r="C36" s="258" t="s">
        <v>106</v>
      </c>
      <c r="E36" s="113">
        <v>38.552905975156406</v>
      </c>
      <c r="F36" s="114">
        <v>4252</v>
      </c>
      <c r="G36" s="114">
        <v>4420</v>
      </c>
      <c r="H36" s="114">
        <v>4590</v>
      </c>
      <c r="I36" s="114">
        <v>4667</v>
      </c>
      <c r="J36" s="114">
        <v>4437</v>
      </c>
      <c r="K36" s="318">
        <v>-185</v>
      </c>
      <c r="L36" s="116">
        <v>-4.1694838855082264</v>
      </c>
    </row>
    <row r="37" spans="1:12" s="110" customFormat="1" ht="15" customHeight="1" x14ac:dyDescent="0.2">
      <c r="A37" s="120"/>
      <c r="B37" s="119"/>
      <c r="C37" s="258" t="s">
        <v>107</v>
      </c>
      <c r="E37" s="113">
        <v>61.447094024843594</v>
      </c>
      <c r="F37" s="114">
        <v>6777</v>
      </c>
      <c r="G37" s="114">
        <v>7074</v>
      </c>
      <c r="H37" s="114">
        <v>7178</v>
      </c>
      <c r="I37" s="114">
        <v>7285</v>
      </c>
      <c r="J37" s="140">
        <v>7115</v>
      </c>
      <c r="K37" s="114">
        <v>-338</v>
      </c>
      <c r="L37" s="116">
        <v>-4.750527055516514</v>
      </c>
    </row>
    <row r="38" spans="1:12" s="110" customFormat="1" ht="15" customHeight="1" x14ac:dyDescent="0.2">
      <c r="A38" s="120"/>
      <c r="B38" s="119" t="s">
        <v>329</v>
      </c>
      <c r="C38" s="258"/>
      <c r="E38" s="113">
        <v>67.423494570582434</v>
      </c>
      <c r="F38" s="114">
        <v>50542</v>
      </c>
      <c r="G38" s="114">
        <v>52120</v>
      </c>
      <c r="H38" s="114">
        <v>52460</v>
      </c>
      <c r="I38" s="114">
        <v>51934</v>
      </c>
      <c r="J38" s="140">
        <v>51524</v>
      </c>
      <c r="K38" s="114">
        <v>-982</v>
      </c>
      <c r="L38" s="116">
        <v>-1.9059079264032295</v>
      </c>
    </row>
    <row r="39" spans="1:12" s="110" customFormat="1" ht="15" customHeight="1" x14ac:dyDescent="0.2">
      <c r="A39" s="120"/>
      <c r="B39" s="119"/>
      <c r="C39" s="258" t="s">
        <v>106</v>
      </c>
      <c r="E39" s="113">
        <v>39.55522140002374</v>
      </c>
      <c r="F39" s="115">
        <v>19992</v>
      </c>
      <c r="G39" s="114">
        <v>20537</v>
      </c>
      <c r="H39" s="114">
        <v>20643</v>
      </c>
      <c r="I39" s="114">
        <v>20319</v>
      </c>
      <c r="J39" s="140">
        <v>20185</v>
      </c>
      <c r="K39" s="114">
        <v>-193</v>
      </c>
      <c r="L39" s="116">
        <v>-0.95615556106019317</v>
      </c>
    </row>
    <row r="40" spans="1:12" s="110" customFormat="1" ht="15" customHeight="1" x14ac:dyDescent="0.2">
      <c r="A40" s="120"/>
      <c r="B40" s="119"/>
      <c r="C40" s="258" t="s">
        <v>107</v>
      </c>
      <c r="E40" s="113">
        <v>60.44477859997626</v>
      </c>
      <c r="F40" s="115">
        <v>30550</v>
      </c>
      <c r="G40" s="114">
        <v>31583</v>
      </c>
      <c r="H40" s="114">
        <v>31817</v>
      </c>
      <c r="I40" s="114">
        <v>31615</v>
      </c>
      <c r="J40" s="140">
        <v>31339</v>
      </c>
      <c r="K40" s="114">
        <v>-789</v>
      </c>
      <c r="L40" s="116">
        <v>-2.5176297903570632</v>
      </c>
    </row>
    <row r="41" spans="1:12" s="110" customFormat="1" ht="15" customHeight="1" x14ac:dyDescent="0.2">
      <c r="A41" s="120"/>
      <c r="B41" s="320" t="s">
        <v>516</v>
      </c>
      <c r="C41" s="258"/>
      <c r="E41" s="113">
        <v>6.8127851444731995</v>
      </c>
      <c r="F41" s="115">
        <v>5107</v>
      </c>
      <c r="G41" s="114">
        <v>5267</v>
      </c>
      <c r="H41" s="114">
        <v>5122</v>
      </c>
      <c r="I41" s="114">
        <v>5121</v>
      </c>
      <c r="J41" s="140">
        <v>4963</v>
      </c>
      <c r="K41" s="114">
        <v>144</v>
      </c>
      <c r="L41" s="116">
        <v>2.9014708845456378</v>
      </c>
    </row>
    <row r="42" spans="1:12" s="110" customFormat="1" ht="15" customHeight="1" x14ac:dyDescent="0.2">
      <c r="A42" s="120"/>
      <c r="B42" s="119"/>
      <c r="C42" s="268" t="s">
        <v>106</v>
      </c>
      <c r="D42" s="182"/>
      <c r="E42" s="113">
        <v>41.394164871744664</v>
      </c>
      <c r="F42" s="115">
        <v>2114</v>
      </c>
      <c r="G42" s="114">
        <v>2197</v>
      </c>
      <c r="H42" s="114">
        <v>2129</v>
      </c>
      <c r="I42" s="114">
        <v>2141</v>
      </c>
      <c r="J42" s="140">
        <v>2092</v>
      </c>
      <c r="K42" s="114">
        <v>22</v>
      </c>
      <c r="L42" s="116">
        <v>1.0516252390057361</v>
      </c>
    </row>
    <row r="43" spans="1:12" s="110" customFormat="1" ht="15" customHeight="1" x14ac:dyDescent="0.2">
      <c r="A43" s="120"/>
      <c r="B43" s="119"/>
      <c r="C43" s="268" t="s">
        <v>107</v>
      </c>
      <c r="D43" s="182"/>
      <c r="E43" s="113">
        <v>58.605835128255336</v>
      </c>
      <c r="F43" s="115">
        <v>2993</v>
      </c>
      <c r="G43" s="114">
        <v>3070</v>
      </c>
      <c r="H43" s="114">
        <v>2993</v>
      </c>
      <c r="I43" s="114">
        <v>2980</v>
      </c>
      <c r="J43" s="140">
        <v>2871</v>
      </c>
      <c r="K43" s="114">
        <v>122</v>
      </c>
      <c r="L43" s="116">
        <v>4.2493904562870082</v>
      </c>
    </row>
    <row r="44" spans="1:12" s="110" customFormat="1" ht="15" customHeight="1" x14ac:dyDescent="0.2">
      <c r="A44" s="120"/>
      <c r="B44" s="119" t="s">
        <v>205</v>
      </c>
      <c r="C44" s="268"/>
      <c r="D44" s="182"/>
      <c r="E44" s="113">
        <v>11.050932472452709</v>
      </c>
      <c r="F44" s="115">
        <v>8284</v>
      </c>
      <c r="G44" s="114">
        <v>8819</v>
      </c>
      <c r="H44" s="114">
        <v>8944</v>
      </c>
      <c r="I44" s="114">
        <v>8938</v>
      </c>
      <c r="J44" s="140">
        <v>9109</v>
      </c>
      <c r="K44" s="114">
        <v>-825</v>
      </c>
      <c r="L44" s="116">
        <v>-9.0569766165330989</v>
      </c>
    </row>
    <row r="45" spans="1:12" s="110" customFormat="1" ht="15" customHeight="1" x14ac:dyDescent="0.2">
      <c r="A45" s="120"/>
      <c r="B45" s="119"/>
      <c r="C45" s="268" t="s">
        <v>106</v>
      </c>
      <c r="D45" s="182"/>
      <c r="E45" s="113">
        <v>33.208594881699661</v>
      </c>
      <c r="F45" s="115">
        <v>2751</v>
      </c>
      <c r="G45" s="114">
        <v>2918</v>
      </c>
      <c r="H45" s="114">
        <v>2973</v>
      </c>
      <c r="I45" s="114">
        <v>2951</v>
      </c>
      <c r="J45" s="140">
        <v>3006</v>
      </c>
      <c r="K45" s="114">
        <v>-255</v>
      </c>
      <c r="L45" s="116">
        <v>-8.4830339321357293</v>
      </c>
    </row>
    <row r="46" spans="1:12" s="110" customFormat="1" ht="15" customHeight="1" x14ac:dyDescent="0.2">
      <c r="A46" s="123"/>
      <c r="B46" s="124"/>
      <c r="C46" s="260" t="s">
        <v>107</v>
      </c>
      <c r="D46" s="261"/>
      <c r="E46" s="125">
        <v>66.791405118300332</v>
      </c>
      <c r="F46" s="143">
        <v>5533</v>
      </c>
      <c r="G46" s="144">
        <v>5901</v>
      </c>
      <c r="H46" s="144">
        <v>5971</v>
      </c>
      <c r="I46" s="144">
        <v>5987</v>
      </c>
      <c r="J46" s="145">
        <v>6103</v>
      </c>
      <c r="K46" s="144">
        <v>-570</v>
      </c>
      <c r="L46" s="146">
        <v>-9.3396690152384068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74962</v>
      </c>
      <c r="E11" s="114">
        <v>77700</v>
      </c>
      <c r="F11" s="114">
        <v>78294</v>
      </c>
      <c r="G11" s="114">
        <v>77945</v>
      </c>
      <c r="H11" s="140">
        <v>77148</v>
      </c>
      <c r="I11" s="115">
        <v>-2186</v>
      </c>
      <c r="J11" s="116">
        <v>-2.8335148027168557</v>
      </c>
    </row>
    <row r="12" spans="1:15" s="110" customFormat="1" ht="24.95" customHeight="1" x14ac:dyDescent="0.2">
      <c r="A12" s="193" t="s">
        <v>132</v>
      </c>
      <c r="B12" s="194" t="s">
        <v>133</v>
      </c>
      <c r="C12" s="113">
        <v>2.8321015981430593</v>
      </c>
      <c r="D12" s="115">
        <v>2123</v>
      </c>
      <c r="E12" s="114">
        <v>2079</v>
      </c>
      <c r="F12" s="114">
        <v>2173</v>
      </c>
      <c r="G12" s="114">
        <v>2132</v>
      </c>
      <c r="H12" s="140">
        <v>1923</v>
      </c>
      <c r="I12" s="115">
        <v>200</v>
      </c>
      <c r="J12" s="116">
        <v>10.400416016640666</v>
      </c>
    </row>
    <row r="13" spans="1:15" s="110" customFormat="1" ht="24.95" customHeight="1" x14ac:dyDescent="0.2">
      <c r="A13" s="193" t="s">
        <v>134</v>
      </c>
      <c r="B13" s="199" t="s">
        <v>214</v>
      </c>
      <c r="C13" s="113">
        <v>1.1872682158960539</v>
      </c>
      <c r="D13" s="115">
        <v>890</v>
      </c>
      <c r="E13" s="114">
        <v>879</v>
      </c>
      <c r="F13" s="114">
        <v>903</v>
      </c>
      <c r="G13" s="114">
        <v>879</v>
      </c>
      <c r="H13" s="140">
        <v>870</v>
      </c>
      <c r="I13" s="115">
        <v>20</v>
      </c>
      <c r="J13" s="116">
        <v>2.2988505747126435</v>
      </c>
    </row>
    <row r="14" spans="1:15" s="287" customFormat="1" ht="24.95" customHeight="1" x14ac:dyDescent="0.2">
      <c r="A14" s="193" t="s">
        <v>215</v>
      </c>
      <c r="B14" s="199" t="s">
        <v>137</v>
      </c>
      <c r="C14" s="113">
        <v>9.7329313518849556</v>
      </c>
      <c r="D14" s="115">
        <v>7296</v>
      </c>
      <c r="E14" s="114">
        <v>7399</v>
      </c>
      <c r="F14" s="114">
        <v>7589</v>
      </c>
      <c r="G14" s="114">
        <v>7662</v>
      </c>
      <c r="H14" s="140">
        <v>7658</v>
      </c>
      <c r="I14" s="115">
        <v>-362</v>
      </c>
      <c r="J14" s="116">
        <v>-4.7270827892400105</v>
      </c>
      <c r="K14" s="110"/>
      <c r="L14" s="110"/>
      <c r="M14" s="110"/>
      <c r="N14" s="110"/>
      <c r="O14" s="110"/>
    </row>
    <row r="15" spans="1:15" s="110" customFormat="1" ht="24.95" customHeight="1" x14ac:dyDescent="0.2">
      <c r="A15" s="193" t="s">
        <v>216</v>
      </c>
      <c r="B15" s="199" t="s">
        <v>217</v>
      </c>
      <c r="C15" s="113">
        <v>3.8699607801285985</v>
      </c>
      <c r="D15" s="115">
        <v>2901</v>
      </c>
      <c r="E15" s="114">
        <v>2983</v>
      </c>
      <c r="F15" s="114">
        <v>3055</v>
      </c>
      <c r="G15" s="114">
        <v>3030</v>
      </c>
      <c r="H15" s="140">
        <v>2957</v>
      </c>
      <c r="I15" s="115">
        <v>-56</v>
      </c>
      <c r="J15" s="116">
        <v>-1.8938112952316537</v>
      </c>
    </row>
    <row r="16" spans="1:15" s="287" customFormat="1" ht="24.95" customHeight="1" x14ac:dyDescent="0.2">
      <c r="A16" s="193" t="s">
        <v>218</v>
      </c>
      <c r="B16" s="199" t="s">
        <v>141</v>
      </c>
      <c r="C16" s="113">
        <v>4.3061817987780477</v>
      </c>
      <c r="D16" s="115">
        <v>3228</v>
      </c>
      <c r="E16" s="114">
        <v>3256</v>
      </c>
      <c r="F16" s="114">
        <v>3339</v>
      </c>
      <c r="G16" s="114">
        <v>3427</v>
      </c>
      <c r="H16" s="140">
        <v>3520</v>
      </c>
      <c r="I16" s="115">
        <v>-292</v>
      </c>
      <c r="J16" s="116">
        <v>-8.295454545454545</v>
      </c>
      <c r="K16" s="110"/>
      <c r="L16" s="110"/>
      <c r="M16" s="110"/>
      <c r="N16" s="110"/>
      <c r="O16" s="110"/>
    </row>
    <row r="17" spans="1:15" s="110" customFormat="1" ht="24.95" customHeight="1" x14ac:dyDescent="0.2">
      <c r="A17" s="193" t="s">
        <v>142</v>
      </c>
      <c r="B17" s="199" t="s">
        <v>220</v>
      </c>
      <c r="C17" s="113">
        <v>1.556788772978309</v>
      </c>
      <c r="D17" s="115">
        <v>1167</v>
      </c>
      <c r="E17" s="114">
        <v>1160</v>
      </c>
      <c r="F17" s="114">
        <v>1195</v>
      </c>
      <c r="G17" s="114">
        <v>1205</v>
      </c>
      <c r="H17" s="140">
        <v>1181</v>
      </c>
      <c r="I17" s="115">
        <v>-14</v>
      </c>
      <c r="J17" s="116">
        <v>-1.1854360711261642</v>
      </c>
    </row>
    <row r="18" spans="1:15" s="287" customFormat="1" ht="24.95" customHeight="1" x14ac:dyDescent="0.2">
      <c r="A18" s="201" t="s">
        <v>144</v>
      </c>
      <c r="B18" s="202" t="s">
        <v>145</v>
      </c>
      <c r="C18" s="113">
        <v>5.5708225500920463</v>
      </c>
      <c r="D18" s="115">
        <v>4176</v>
      </c>
      <c r="E18" s="114">
        <v>4098</v>
      </c>
      <c r="F18" s="114">
        <v>4178</v>
      </c>
      <c r="G18" s="114">
        <v>4092</v>
      </c>
      <c r="H18" s="140">
        <v>3994</v>
      </c>
      <c r="I18" s="115">
        <v>182</v>
      </c>
      <c r="J18" s="116">
        <v>4.5568352528793188</v>
      </c>
      <c r="K18" s="110"/>
      <c r="L18" s="110"/>
      <c r="M18" s="110"/>
      <c r="N18" s="110"/>
      <c r="O18" s="110"/>
    </row>
    <row r="19" spans="1:15" s="110" customFormat="1" ht="24.95" customHeight="1" x14ac:dyDescent="0.2">
      <c r="A19" s="193" t="s">
        <v>146</v>
      </c>
      <c r="B19" s="199" t="s">
        <v>147</v>
      </c>
      <c r="C19" s="113">
        <v>15.98676662842507</v>
      </c>
      <c r="D19" s="115">
        <v>11984</v>
      </c>
      <c r="E19" s="114">
        <v>12497</v>
      </c>
      <c r="F19" s="114">
        <v>12380</v>
      </c>
      <c r="G19" s="114">
        <v>12412</v>
      </c>
      <c r="H19" s="140">
        <v>12205</v>
      </c>
      <c r="I19" s="115">
        <v>-221</v>
      </c>
      <c r="J19" s="116">
        <v>-1.810733306022122</v>
      </c>
    </row>
    <row r="20" spans="1:15" s="287" customFormat="1" ht="24.95" customHeight="1" x14ac:dyDescent="0.2">
      <c r="A20" s="193" t="s">
        <v>148</v>
      </c>
      <c r="B20" s="199" t="s">
        <v>149</v>
      </c>
      <c r="C20" s="113">
        <v>4.6850404204797096</v>
      </c>
      <c r="D20" s="115">
        <v>3512</v>
      </c>
      <c r="E20" s="114">
        <v>3681</v>
      </c>
      <c r="F20" s="114">
        <v>3680</v>
      </c>
      <c r="G20" s="114">
        <v>3632</v>
      </c>
      <c r="H20" s="140">
        <v>3601</v>
      </c>
      <c r="I20" s="115">
        <v>-89</v>
      </c>
      <c r="J20" s="116">
        <v>-2.4715356845320744</v>
      </c>
      <c r="K20" s="110"/>
      <c r="L20" s="110"/>
      <c r="M20" s="110"/>
      <c r="N20" s="110"/>
      <c r="O20" s="110"/>
    </row>
    <row r="21" spans="1:15" s="110" customFormat="1" ht="24.95" customHeight="1" x14ac:dyDescent="0.2">
      <c r="A21" s="201" t="s">
        <v>150</v>
      </c>
      <c r="B21" s="202" t="s">
        <v>151</v>
      </c>
      <c r="C21" s="113">
        <v>14.401963661588539</v>
      </c>
      <c r="D21" s="115">
        <v>10796</v>
      </c>
      <c r="E21" s="114">
        <v>12019</v>
      </c>
      <c r="F21" s="114">
        <v>12604</v>
      </c>
      <c r="G21" s="114">
        <v>12505</v>
      </c>
      <c r="H21" s="140">
        <v>11917</v>
      </c>
      <c r="I21" s="115">
        <v>-1121</v>
      </c>
      <c r="J21" s="116">
        <v>-9.4067298816816312</v>
      </c>
    </row>
    <row r="22" spans="1:15" s="110" customFormat="1" ht="24.95" customHeight="1" x14ac:dyDescent="0.2">
      <c r="A22" s="201" t="s">
        <v>152</v>
      </c>
      <c r="B22" s="199" t="s">
        <v>153</v>
      </c>
      <c r="C22" s="113">
        <v>1.3246711667244737</v>
      </c>
      <c r="D22" s="115">
        <v>993</v>
      </c>
      <c r="E22" s="114">
        <v>1066</v>
      </c>
      <c r="F22" s="114">
        <v>1060</v>
      </c>
      <c r="G22" s="114">
        <v>1075</v>
      </c>
      <c r="H22" s="140">
        <v>1065</v>
      </c>
      <c r="I22" s="115">
        <v>-72</v>
      </c>
      <c r="J22" s="116">
        <v>-6.76056338028169</v>
      </c>
    </row>
    <row r="23" spans="1:15" s="110" customFormat="1" ht="24.95" customHeight="1" x14ac:dyDescent="0.2">
      <c r="A23" s="193" t="s">
        <v>154</v>
      </c>
      <c r="B23" s="199" t="s">
        <v>155</v>
      </c>
      <c r="C23" s="113">
        <v>1.1432459112617059</v>
      </c>
      <c r="D23" s="115">
        <v>857</v>
      </c>
      <c r="E23" s="114">
        <v>861</v>
      </c>
      <c r="F23" s="114">
        <v>868</v>
      </c>
      <c r="G23" s="114">
        <v>829</v>
      </c>
      <c r="H23" s="140">
        <v>819</v>
      </c>
      <c r="I23" s="115">
        <v>38</v>
      </c>
      <c r="J23" s="116">
        <v>4.6398046398046402</v>
      </c>
    </row>
    <row r="24" spans="1:15" s="110" customFormat="1" ht="24.95" customHeight="1" x14ac:dyDescent="0.2">
      <c r="A24" s="193" t="s">
        <v>156</v>
      </c>
      <c r="B24" s="199" t="s">
        <v>221</v>
      </c>
      <c r="C24" s="113">
        <v>10.194498545929937</v>
      </c>
      <c r="D24" s="115">
        <v>7642</v>
      </c>
      <c r="E24" s="114">
        <v>7768</v>
      </c>
      <c r="F24" s="114">
        <v>7738</v>
      </c>
      <c r="G24" s="114">
        <v>7634</v>
      </c>
      <c r="H24" s="140">
        <v>7633</v>
      </c>
      <c r="I24" s="115">
        <v>9</v>
      </c>
      <c r="J24" s="116">
        <v>0.11790907899908293</v>
      </c>
    </row>
    <row r="25" spans="1:15" s="110" customFormat="1" ht="24.95" customHeight="1" x14ac:dyDescent="0.2">
      <c r="A25" s="193" t="s">
        <v>222</v>
      </c>
      <c r="B25" s="204" t="s">
        <v>159</v>
      </c>
      <c r="C25" s="113">
        <v>8.1227822096528914</v>
      </c>
      <c r="D25" s="115">
        <v>6089</v>
      </c>
      <c r="E25" s="114">
        <v>6339</v>
      </c>
      <c r="F25" s="114">
        <v>6274</v>
      </c>
      <c r="G25" s="114">
        <v>6088</v>
      </c>
      <c r="H25" s="140">
        <v>6564</v>
      </c>
      <c r="I25" s="115">
        <v>-475</v>
      </c>
      <c r="J25" s="116">
        <v>-7.2364411943936622</v>
      </c>
    </row>
    <row r="26" spans="1:15" s="110" customFormat="1" ht="24.95" customHeight="1" x14ac:dyDescent="0.2">
      <c r="A26" s="201">
        <v>782.78300000000002</v>
      </c>
      <c r="B26" s="203" t="s">
        <v>160</v>
      </c>
      <c r="C26" s="113">
        <v>0.1747552093060484</v>
      </c>
      <c r="D26" s="115">
        <v>131</v>
      </c>
      <c r="E26" s="114">
        <v>152</v>
      </c>
      <c r="F26" s="114">
        <v>172</v>
      </c>
      <c r="G26" s="114">
        <v>192</v>
      </c>
      <c r="H26" s="140">
        <v>200</v>
      </c>
      <c r="I26" s="115">
        <v>-69</v>
      </c>
      <c r="J26" s="116">
        <v>-34.5</v>
      </c>
    </row>
    <row r="27" spans="1:15" s="110" customFormat="1" ht="24.95" customHeight="1" x14ac:dyDescent="0.2">
      <c r="A27" s="193" t="s">
        <v>161</v>
      </c>
      <c r="B27" s="199" t="s">
        <v>162</v>
      </c>
      <c r="C27" s="113">
        <v>2.8761239027774073</v>
      </c>
      <c r="D27" s="115">
        <v>2156</v>
      </c>
      <c r="E27" s="114">
        <v>2161</v>
      </c>
      <c r="F27" s="114">
        <v>2200</v>
      </c>
      <c r="G27" s="114">
        <v>2226</v>
      </c>
      <c r="H27" s="140">
        <v>2146</v>
      </c>
      <c r="I27" s="115">
        <v>10</v>
      </c>
      <c r="J27" s="116">
        <v>0.46598322460391428</v>
      </c>
    </row>
    <row r="28" spans="1:15" s="110" customFormat="1" ht="24.95" customHeight="1" x14ac:dyDescent="0.2">
      <c r="A28" s="193" t="s">
        <v>163</v>
      </c>
      <c r="B28" s="199" t="s">
        <v>164</v>
      </c>
      <c r="C28" s="113">
        <v>2.0063498839411968</v>
      </c>
      <c r="D28" s="115">
        <v>1504</v>
      </c>
      <c r="E28" s="114">
        <v>1597</v>
      </c>
      <c r="F28" s="114">
        <v>1353</v>
      </c>
      <c r="G28" s="114">
        <v>1466</v>
      </c>
      <c r="H28" s="140">
        <v>1579</v>
      </c>
      <c r="I28" s="115">
        <v>-75</v>
      </c>
      <c r="J28" s="116">
        <v>-4.7498416719442682</v>
      </c>
    </row>
    <row r="29" spans="1:15" s="110" customFormat="1" ht="24.95" customHeight="1" x14ac:dyDescent="0.2">
      <c r="A29" s="193">
        <v>86</v>
      </c>
      <c r="B29" s="199" t="s">
        <v>165</v>
      </c>
      <c r="C29" s="113">
        <v>5.6682052239801504</v>
      </c>
      <c r="D29" s="115">
        <v>4249</v>
      </c>
      <c r="E29" s="114">
        <v>4339</v>
      </c>
      <c r="F29" s="114">
        <v>4324</v>
      </c>
      <c r="G29" s="114">
        <v>4353</v>
      </c>
      <c r="H29" s="140">
        <v>4350</v>
      </c>
      <c r="I29" s="115">
        <v>-101</v>
      </c>
      <c r="J29" s="116">
        <v>-2.3218390804597702</v>
      </c>
    </row>
    <row r="30" spans="1:15" s="110" customFormat="1" ht="24.95" customHeight="1" x14ac:dyDescent="0.2">
      <c r="A30" s="193">
        <v>87.88</v>
      </c>
      <c r="B30" s="204" t="s">
        <v>166</v>
      </c>
      <c r="C30" s="113">
        <v>3.5898188415463834</v>
      </c>
      <c r="D30" s="115">
        <v>2691</v>
      </c>
      <c r="E30" s="114">
        <v>2646</v>
      </c>
      <c r="F30" s="114">
        <v>2612</v>
      </c>
      <c r="G30" s="114">
        <v>2592</v>
      </c>
      <c r="H30" s="140">
        <v>2572</v>
      </c>
      <c r="I30" s="115">
        <v>119</v>
      </c>
      <c r="J30" s="116">
        <v>4.6267496111975115</v>
      </c>
    </row>
    <row r="31" spans="1:15" s="110" customFormat="1" ht="24.95" customHeight="1" x14ac:dyDescent="0.2">
      <c r="A31" s="193" t="s">
        <v>167</v>
      </c>
      <c r="B31" s="199" t="s">
        <v>168</v>
      </c>
      <c r="C31" s="113">
        <v>10.497318641444998</v>
      </c>
      <c r="D31" s="115">
        <v>7869</v>
      </c>
      <c r="E31" s="114">
        <v>8116</v>
      </c>
      <c r="F31" s="114">
        <v>8183</v>
      </c>
      <c r="G31" s="114">
        <v>8174</v>
      </c>
      <c r="H31" s="140">
        <v>8050</v>
      </c>
      <c r="I31" s="115">
        <v>-181</v>
      </c>
      <c r="J31" s="116">
        <v>-2.2484472049689441</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2.8321015981430593</v>
      </c>
      <c r="D34" s="115">
        <v>2123</v>
      </c>
      <c r="E34" s="114">
        <v>2079</v>
      </c>
      <c r="F34" s="114">
        <v>2173</v>
      </c>
      <c r="G34" s="114">
        <v>2132</v>
      </c>
      <c r="H34" s="140">
        <v>1923</v>
      </c>
      <c r="I34" s="115">
        <v>200</v>
      </c>
      <c r="J34" s="116">
        <v>10.400416016640666</v>
      </c>
    </row>
    <row r="35" spans="1:10" s="110" customFormat="1" ht="24.95" customHeight="1" x14ac:dyDescent="0.2">
      <c r="A35" s="292" t="s">
        <v>171</v>
      </c>
      <c r="B35" s="293" t="s">
        <v>172</v>
      </c>
      <c r="C35" s="113">
        <v>16.491022117873054</v>
      </c>
      <c r="D35" s="115">
        <v>12362</v>
      </c>
      <c r="E35" s="114">
        <v>12376</v>
      </c>
      <c r="F35" s="114">
        <v>12670</v>
      </c>
      <c r="G35" s="114">
        <v>12633</v>
      </c>
      <c r="H35" s="140">
        <v>12522</v>
      </c>
      <c r="I35" s="115">
        <v>-160</v>
      </c>
      <c r="J35" s="116">
        <v>-1.2777511579619869</v>
      </c>
    </row>
    <row r="36" spans="1:10" s="110" customFormat="1" ht="24.95" customHeight="1" x14ac:dyDescent="0.2">
      <c r="A36" s="294" t="s">
        <v>173</v>
      </c>
      <c r="B36" s="295" t="s">
        <v>174</v>
      </c>
      <c r="C36" s="125">
        <v>80.671540247058516</v>
      </c>
      <c r="D36" s="143">
        <v>60473</v>
      </c>
      <c r="E36" s="144">
        <v>63242</v>
      </c>
      <c r="F36" s="144">
        <v>63448</v>
      </c>
      <c r="G36" s="144">
        <v>63178</v>
      </c>
      <c r="H36" s="145">
        <v>62701</v>
      </c>
      <c r="I36" s="143">
        <v>-2228</v>
      </c>
      <c r="J36" s="146">
        <v>-3.5533723545079026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74962</v>
      </c>
      <c r="F11" s="264">
        <v>77700</v>
      </c>
      <c r="G11" s="264">
        <v>78294</v>
      </c>
      <c r="H11" s="264">
        <v>77945</v>
      </c>
      <c r="I11" s="265">
        <v>77148</v>
      </c>
      <c r="J11" s="263">
        <v>-2186</v>
      </c>
      <c r="K11" s="266">
        <v>-2.8335148027168557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42.637603052213123</v>
      </c>
      <c r="E13" s="115">
        <v>31962</v>
      </c>
      <c r="F13" s="114">
        <v>33250</v>
      </c>
      <c r="G13" s="114">
        <v>33815</v>
      </c>
      <c r="H13" s="114">
        <v>33290</v>
      </c>
      <c r="I13" s="140">
        <v>33182</v>
      </c>
      <c r="J13" s="115">
        <v>-1220</v>
      </c>
      <c r="K13" s="116">
        <v>-3.6766921825085892</v>
      </c>
    </row>
    <row r="14" spans="1:15" ht="15.95" customHeight="1" x14ac:dyDescent="0.2">
      <c r="A14" s="306" t="s">
        <v>230</v>
      </c>
      <c r="B14" s="307"/>
      <c r="C14" s="308"/>
      <c r="D14" s="113">
        <v>45.282943357968037</v>
      </c>
      <c r="E14" s="115">
        <v>33945</v>
      </c>
      <c r="F14" s="114">
        <v>35154</v>
      </c>
      <c r="G14" s="114">
        <v>35439</v>
      </c>
      <c r="H14" s="114">
        <v>35479</v>
      </c>
      <c r="I14" s="140">
        <v>34907</v>
      </c>
      <c r="J14" s="115">
        <v>-962</v>
      </c>
      <c r="K14" s="116">
        <v>-2.7558942332483456</v>
      </c>
    </row>
    <row r="15" spans="1:15" ht="15.95" customHeight="1" x14ac:dyDescent="0.2">
      <c r="A15" s="306" t="s">
        <v>231</v>
      </c>
      <c r="B15" s="307"/>
      <c r="C15" s="308"/>
      <c r="D15" s="113">
        <v>5.6041727808756434</v>
      </c>
      <c r="E15" s="115">
        <v>4201</v>
      </c>
      <c r="F15" s="114">
        <v>4307</v>
      </c>
      <c r="G15" s="114">
        <v>4240</v>
      </c>
      <c r="H15" s="114">
        <v>4152</v>
      </c>
      <c r="I15" s="140">
        <v>4285</v>
      </c>
      <c r="J15" s="115">
        <v>-84</v>
      </c>
      <c r="K15" s="116">
        <v>-1.9603267211201867</v>
      </c>
    </row>
    <row r="16" spans="1:15" ht="15.95" customHeight="1" x14ac:dyDescent="0.2">
      <c r="A16" s="306" t="s">
        <v>232</v>
      </c>
      <c r="B16" s="307"/>
      <c r="C16" s="308"/>
      <c r="D16" s="113">
        <v>2.802753395053494</v>
      </c>
      <c r="E16" s="115">
        <v>2101</v>
      </c>
      <c r="F16" s="114">
        <v>2177</v>
      </c>
      <c r="G16" s="114">
        <v>2019</v>
      </c>
      <c r="H16" s="114">
        <v>2130</v>
      </c>
      <c r="I16" s="140">
        <v>2019</v>
      </c>
      <c r="J16" s="115">
        <v>82</v>
      </c>
      <c r="K16" s="116">
        <v>4.0614165428429914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2.0583762439636084</v>
      </c>
      <c r="E18" s="115">
        <v>1543</v>
      </c>
      <c r="F18" s="114">
        <v>1499</v>
      </c>
      <c r="G18" s="114">
        <v>1613</v>
      </c>
      <c r="H18" s="114">
        <v>1565</v>
      </c>
      <c r="I18" s="140">
        <v>1384</v>
      </c>
      <c r="J18" s="115">
        <v>159</v>
      </c>
      <c r="K18" s="116">
        <v>11.488439306358382</v>
      </c>
    </row>
    <row r="19" spans="1:11" ht="14.1" customHeight="1" x14ac:dyDescent="0.2">
      <c r="A19" s="306" t="s">
        <v>235</v>
      </c>
      <c r="B19" s="307" t="s">
        <v>236</v>
      </c>
      <c r="C19" s="308"/>
      <c r="D19" s="113">
        <v>1.4393959606200475</v>
      </c>
      <c r="E19" s="115">
        <v>1079</v>
      </c>
      <c r="F19" s="114">
        <v>1044</v>
      </c>
      <c r="G19" s="114">
        <v>1107</v>
      </c>
      <c r="H19" s="114">
        <v>1066</v>
      </c>
      <c r="I19" s="140">
        <v>958</v>
      </c>
      <c r="J19" s="115">
        <v>121</v>
      </c>
      <c r="K19" s="116">
        <v>12.630480167014614</v>
      </c>
    </row>
    <row r="20" spans="1:11" ht="14.1" customHeight="1" x14ac:dyDescent="0.2">
      <c r="A20" s="306">
        <v>12</v>
      </c>
      <c r="B20" s="307" t="s">
        <v>237</v>
      </c>
      <c r="C20" s="308"/>
      <c r="D20" s="113">
        <v>0.95515060964221876</v>
      </c>
      <c r="E20" s="115">
        <v>716</v>
      </c>
      <c r="F20" s="114">
        <v>711</v>
      </c>
      <c r="G20" s="114">
        <v>789</v>
      </c>
      <c r="H20" s="114">
        <v>749</v>
      </c>
      <c r="I20" s="140">
        <v>686</v>
      </c>
      <c r="J20" s="115">
        <v>30</v>
      </c>
      <c r="K20" s="116">
        <v>4.3731778425655978</v>
      </c>
    </row>
    <row r="21" spans="1:11" ht="14.1" customHeight="1" x14ac:dyDescent="0.2">
      <c r="A21" s="306">
        <v>21</v>
      </c>
      <c r="B21" s="307" t="s">
        <v>238</v>
      </c>
      <c r="C21" s="308"/>
      <c r="D21" s="113">
        <v>0.1253968677463248</v>
      </c>
      <c r="E21" s="115">
        <v>94</v>
      </c>
      <c r="F21" s="114">
        <v>96</v>
      </c>
      <c r="G21" s="114">
        <v>100</v>
      </c>
      <c r="H21" s="114">
        <v>104</v>
      </c>
      <c r="I21" s="140">
        <v>94</v>
      </c>
      <c r="J21" s="115">
        <v>0</v>
      </c>
      <c r="K21" s="116">
        <v>0</v>
      </c>
    </row>
    <row r="22" spans="1:11" ht="14.1" customHeight="1" x14ac:dyDescent="0.2">
      <c r="A22" s="306">
        <v>22</v>
      </c>
      <c r="B22" s="307" t="s">
        <v>239</v>
      </c>
      <c r="C22" s="308"/>
      <c r="D22" s="113">
        <v>0.7830634187988581</v>
      </c>
      <c r="E22" s="115">
        <v>587</v>
      </c>
      <c r="F22" s="114">
        <v>589</v>
      </c>
      <c r="G22" s="114">
        <v>613</v>
      </c>
      <c r="H22" s="114">
        <v>619</v>
      </c>
      <c r="I22" s="140">
        <v>613</v>
      </c>
      <c r="J22" s="115">
        <v>-26</v>
      </c>
      <c r="K22" s="116">
        <v>-4.2414355628058731</v>
      </c>
    </row>
    <row r="23" spans="1:11" ht="14.1" customHeight="1" x14ac:dyDescent="0.2">
      <c r="A23" s="306">
        <v>23</v>
      </c>
      <c r="B23" s="307" t="s">
        <v>240</v>
      </c>
      <c r="C23" s="308"/>
      <c r="D23" s="113">
        <v>0.40153677863450815</v>
      </c>
      <c r="E23" s="115">
        <v>301</v>
      </c>
      <c r="F23" s="114">
        <v>332</v>
      </c>
      <c r="G23" s="114">
        <v>342</v>
      </c>
      <c r="H23" s="114">
        <v>367</v>
      </c>
      <c r="I23" s="140">
        <v>367</v>
      </c>
      <c r="J23" s="115">
        <v>-66</v>
      </c>
      <c r="K23" s="116">
        <v>-17.983651226158038</v>
      </c>
    </row>
    <row r="24" spans="1:11" ht="14.1" customHeight="1" x14ac:dyDescent="0.2">
      <c r="A24" s="306">
        <v>24</v>
      </c>
      <c r="B24" s="307" t="s">
        <v>241</v>
      </c>
      <c r="C24" s="308"/>
      <c r="D24" s="113">
        <v>1.2392945759184653</v>
      </c>
      <c r="E24" s="115">
        <v>929</v>
      </c>
      <c r="F24" s="114">
        <v>957</v>
      </c>
      <c r="G24" s="114">
        <v>1010</v>
      </c>
      <c r="H24" s="114">
        <v>1035</v>
      </c>
      <c r="I24" s="140">
        <v>1069</v>
      </c>
      <c r="J24" s="115">
        <v>-140</v>
      </c>
      <c r="K24" s="116">
        <v>-13.096351730589335</v>
      </c>
    </row>
    <row r="25" spans="1:11" ht="14.1" customHeight="1" x14ac:dyDescent="0.2">
      <c r="A25" s="306">
        <v>25</v>
      </c>
      <c r="B25" s="307" t="s">
        <v>242</v>
      </c>
      <c r="C25" s="308"/>
      <c r="D25" s="113">
        <v>1.9022971638963742</v>
      </c>
      <c r="E25" s="115">
        <v>1426</v>
      </c>
      <c r="F25" s="114">
        <v>1397</v>
      </c>
      <c r="G25" s="114">
        <v>1402</v>
      </c>
      <c r="H25" s="114">
        <v>1423</v>
      </c>
      <c r="I25" s="140">
        <v>1424</v>
      </c>
      <c r="J25" s="115">
        <v>2</v>
      </c>
      <c r="K25" s="116">
        <v>0.1404494382022472</v>
      </c>
    </row>
    <row r="26" spans="1:11" ht="14.1" customHeight="1" x14ac:dyDescent="0.2">
      <c r="A26" s="306">
        <v>26</v>
      </c>
      <c r="B26" s="307" t="s">
        <v>243</v>
      </c>
      <c r="C26" s="308"/>
      <c r="D26" s="113">
        <v>1.064539366612417</v>
      </c>
      <c r="E26" s="115">
        <v>798</v>
      </c>
      <c r="F26" s="114">
        <v>816</v>
      </c>
      <c r="G26" s="114">
        <v>809</v>
      </c>
      <c r="H26" s="114">
        <v>811</v>
      </c>
      <c r="I26" s="140">
        <v>786</v>
      </c>
      <c r="J26" s="115">
        <v>12</v>
      </c>
      <c r="K26" s="116">
        <v>1.5267175572519085</v>
      </c>
    </row>
    <row r="27" spans="1:11" ht="14.1" customHeight="1" x14ac:dyDescent="0.2">
      <c r="A27" s="306">
        <v>27</v>
      </c>
      <c r="B27" s="307" t="s">
        <v>244</v>
      </c>
      <c r="C27" s="308"/>
      <c r="D27" s="113">
        <v>0.43221899095541744</v>
      </c>
      <c r="E27" s="115">
        <v>324</v>
      </c>
      <c r="F27" s="114">
        <v>351</v>
      </c>
      <c r="G27" s="114">
        <v>335</v>
      </c>
      <c r="H27" s="114">
        <v>326</v>
      </c>
      <c r="I27" s="140">
        <v>321</v>
      </c>
      <c r="J27" s="115">
        <v>3</v>
      </c>
      <c r="K27" s="116">
        <v>0.93457943925233644</v>
      </c>
    </row>
    <row r="28" spans="1:11" ht="14.1" customHeight="1" x14ac:dyDescent="0.2">
      <c r="A28" s="306">
        <v>28</v>
      </c>
      <c r="B28" s="307" t="s">
        <v>245</v>
      </c>
      <c r="C28" s="308"/>
      <c r="D28" s="113">
        <v>0.35084442784344066</v>
      </c>
      <c r="E28" s="115">
        <v>263</v>
      </c>
      <c r="F28" s="114">
        <v>277</v>
      </c>
      <c r="G28" s="114">
        <v>294</v>
      </c>
      <c r="H28" s="114">
        <v>286</v>
      </c>
      <c r="I28" s="140">
        <v>271</v>
      </c>
      <c r="J28" s="115">
        <v>-8</v>
      </c>
      <c r="K28" s="116">
        <v>-2.9520295202952029</v>
      </c>
    </row>
    <row r="29" spans="1:11" ht="14.1" customHeight="1" x14ac:dyDescent="0.2">
      <c r="A29" s="306">
        <v>29</v>
      </c>
      <c r="B29" s="307" t="s">
        <v>246</v>
      </c>
      <c r="C29" s="308"/>
      <c r="D29" s="113">
        <v>3.6098289800165415</v>
      </c>
      <c r="E29" s="115">
        <v>2706</v>
      </c>
      <c r="F29" s="114">
        <v>2962</v>
      </c>
      <c r="G29" s="114">
        <v>3078</v>
      </c>
      <c r="H29" s="114">
        <v>3060</v>
      </c>
      <c r="I29" s="140">
        <v>2969</v>
      </c>
      <c r="J29" s="115">
        <v>-263</v>
      </c>
      <c r="K29" s="116">
        <v>-8.8582014146177173</v>
      </c>
    </row>
    <row r="30" spans="1:11" ht="14.1" customHeight="1" x14ac:dyDescent="0.2">
      <c r="A30" s="306" t="s">
        <v>247</v>
      </c>
      <c r="B30" s="307" t="s">
        <v>248</v>
      </c>
      <c r="C30" s="308"/>
      <c r="D30" s="113">
        <v>0.81774765881379896</v>
      </c>
      <c r="E30" s="115">
        <v>613</v>
      </c>
      <c r="F30" s="114">
        <v>632</v>
      </c>
      <c r="G30" s="114">
        <v>652</v>
      </c>
      <c r="H30" s="114">
        <v>667</v>
      </c>
      <c r="I30" s="140">
        <v>635</v>
      </c>
      <c r="J30" s="115">
        <v>-22</v>
      </c>
      <c r="K30" s="116">
        <v>-3.4645669291338583</v>
      </c>
    </row>
    <row r="31" spans="1:11" ht="14.1" customHeight="1" x14ac:dyDescent="0.2">
      <c r="A31" s="306" t="s">
        <v>249</v>
      </c>
      <c r="B31" s="307" t="s">
        <v>250</v>
      </c>
      <c r="C31" s="308"/>
      <c r="D31" s="113">
        <v>2.7747392011952723</v>
      </c>
      <c r="E31" s="115">
        <v>2080</v>
      </c>
      <c r="F31" s="114">
        <v>2311</v>
      </c>
      <c r="G31" s="114">
        <v>2395</v>
      </c>
      <c r="H31" s="114">
        <v>2372</v>
      </c>
      <c r="I31" s="140">
        <v>2319</v>
      </c>
      <c r="J31" s="115">
        <v>-239</v>
      </c>
      <c r="K31" s="116">
        <v>-10.306166451056489</v>
      </c>
    </row>
    <row r="32" spans="1:11" ht="14.1" customHeight="1" x14ac:dyDescent="0.2">
      <c r="A32" s="306">
        <v>31</v>
      </c>
      <c r="B32" s="307" t="s">
        <v>251</v>
      </c>
      <c r="C32" s="308"/>
      <c r="D32" s="113">
        <v>0.13073290467170032</v>
      </c>
      <c r="E32" s="115">
        <v>98</v>
      </c>
      <c r="F32" s="114">
        <v>93</v>
      </c>
      <c r="G32" s="114">
        <v>95</v>
      </c>
      <c r="H32" s="114">
        <v>92</v>
      </c>
      <c r="I32" s="140">
        <v>95</v>
      </c>
      <c r="J32" s="115">
        <v>3</v>
      </c>
      <c r="K32" s="116">
        <v>3.1578947368421053</v>
      </c>
    </row>
    <row r="33" spans="1:11" ht="14.1" customHeight="1" x14ac:dyDescent="0.2">
      <c r="A33" s="306">
        <v>32</v>
      </c>
      <c r="B33" s="307" t="s">
        <v>252</v>
      </c>
      <c r="C33" s="308"/>
      <c r="D33" s="113">
        <v>1.0912195512392946</v>
      </c>
      <c r="E33" s="115">
        <v>818</v>
      </c>
      <c r="F33" s="114">
        <v>814</v>
      </c>
      <c r="G33" s="114">
        <v>873</v>
      </c>
      <c r="H33" s="114">
        <v>829</v>
      </c>
      <c r="I33" s="140">
        <v>763</v>
      </c>
      <c r="J33" s="115">
        <v>55</v>
      </c>
      <c r="K33" s="116">
        <v>7.2083879423328963</v>
      </c>
    </row>
    <row r="34" spans="1:11" ht="14.1" customHeight="1" x14ac:dyDescent="0.2">
      <c r="A34" s="306">
        <v>33</v>
      </c>
      <c r="B34" s="307" t="s">
        <v>253</v>
      </c>
      <c r="C34" s="308"/>
      <c r="D34" s="113">
        <v>0.80040553880632859</v>
      </c>
      <c r="E34" s="115">
        <v>600</v>
      </c>
      <c r="F34" s="114">
        <v>580</v>
      </c>
      <c r="G34" s="114">
        <v>592</v>
      </c>
      <c r="H34" s="114">
        <v>587</v>
      </c>
      <c r="I34" s="140">
        <v>562</v>
      </c>
      <c r="J34" s="115">
        <v>38</v>
      </c>
      <c r="K34" s="116">
        <v>6.7615658362989324</v>
      </c>
    </row>
    <row r="35" spans="1:11" ht="14.1" customHeight="1" x14ac:dyDescent="0.2">
      <c r="A35" s="306">
        <v>34</v>
      </c>
      <c r="B35" s="307" t="s">
        <v>254</v>
      </c>
      <c r="C35" s="308"/>
      <c r="D35" s="113">
        <v>5.6508631039726795</v>
      </c>
      <c r="E35" s="115">
        <v>4236</v>
      </c>
      <c r="F35" s="114">
        <v>4320</v>
      </c>
      <c r="G35" s="114">
        <v>4334</v>
      </c>
      <c r="H35" s="114">
        <v>4309</v>
      </c>
      <c r="I35" s="140">
        <v>4279</v>
      </c>
      <c r="J35" s="115">
        <v>-43</v>
      </c>
      <c r="K35" s="116">
        <v>-1.0049076887123161</v>
      </c>
    </row>
    <row r="36" spans="1:11" ht="14.1" customHeight="1" x14ac:dyDescent="0.2">
      <c r="A36" s="306">
        <v>41</v>
      </c>
      <c r="B36" s="307" t="s">
        <v>255</v>
      </c>
      <c r="C36" s="308"/>
      <c r="D36" s="113">
        <v>0.32950028014193861</v>
      </c>
      <c r="E36" s="115">
        <v>247</v>
      </c>
      <c r="F36" s="114">
        <v>240</v>
      </c>
      <c r="G36" s="114">
        <v>246</v>
      </c>
      <c r="H36" s="114">
        <v>246</v>
      </c>
      <c r="I36" s="140">
        <v>251</v>
      </c>
      <c r="J36" s="115">
        <v>-4</v>
      </c>
      <c r="K36" s="116">
        <v>-1.593625498007968</v>
      </c>
    </row>
    <row r="37" spans="1:11" ht="14.1" customHeight="1" x14ac:dyDescent="0.2">
      <c r="A37" s="306">
        <v>42</v>
      </c>
      <c r="B37" s="307" t="s">
        <v>256</v>
      </c>
      <c r="C37" s="308"/>
      <c r="D37" s="113">
        <v>2.1344147701502093E-2</v>
      </c>
      <c r="E37" s="115">
        <v>16</v>
      </c>
      <c r="F37" s="114">
        <v>21</v>
      </c>
      <c r="G37" s="114" t="s">
        <v>514</v>
      </c>
      <c r="H37" s="114">
        <v>16</v>
      </c>
      <c r="I37" s="140">
        <v>17</v>
      </c>
      <c r="J37" s="115">
        <v>-1</v>
      </c>
      <c r="K37" s="116">
        <v>-5.882352941176471</v>
      </c>
    </row>
    <row r="38" spans="1:11" ht="14.1" customHeight="1" x14ac:dyDescent="0.2">
      <c r="A38" s="306">
        <v>43</v>
      </c>
      <c r="B38" s="307" t="s">
        <v>257</v>
      </c>
      <c r="C38" s="308"/>
      <c r="D38" s="113">
        <v>0.36285051092553561</v>
      </c>
      <c r="E38" s="115">
        <v>272</v>
      </c>
      <c r="F38" s="114">
        <v>272</v>
      </c>
      <c r="G38" s="114">
        <v>269</v>
      </c>
      <c r="H38" s="114">
        <v>273</v>
      </c>
      <c r="I38" s="140">
        <v>281</v>
      </c>
      <c r="J38" s="115">
        <v>-9</v>
      </c>
      <c r="K38" s="116">
        <v>-3.2028469750889679</v>
      </c>
    </row>
    <row r="39" spans="1:11" ht="14.1" customHeight="1" x14ac:dyDescent="0.2">
      <c r="A39" s="306">
        <v>51</v>
      </c>
      <c r="B39" s="307" t="s">
        <v>258</v>
      </c>
      <c r="C39" s="308"/>
      <c r="D39" s="113">
        <v>6.1204343534057255</v>
      </c>
      <c r="E39" s="115">
        <v>4588</v>
      </c>
      <c r="F39" s="114">
        <v>4698</v>
      </c>
      <c r="G39" s="114">
        <v>4679</v>
      </c>
      <c r="H39" s="114">
        <v>4516</v>
      </c>
      <c r="I39" s="140">
        <v>4487</v>
      </c>
      <c r="J39" s="115">
        <v>101</v>
      </c>
      <c r="K39" s="116">
        <v>2.2509471807443728</v>
      </c>
    </row>
    <row r="40" spans="1:11" ht="14.1" customHeight="1" x14ac:dyDescent="0.2">
      <c r="A40" s="306" t="s">
        <v>259</v>
      </c>
      <c r="B40" s="307" t="s">
        <v>260</v>
      </c>
      <c r="C40" s="308"/>
      <c r="D40" s="113">
        <v>5.8442944425175423</v>
      </c>
      <c r="E40" s="115">
        <v>4381</v>
      </c>
      <c r="F40" s="114">
        <v>4474</v>
      </c>
      <c r="G40" s="114">
        <v>4471</v>
      </c>
      <c r="H40" s="114">
        <v>4311</v>
      </c>
      <c r="I40" s="140">
        <v>4280</v>
      </c>
      <c r="J40" s="115">
        <v>101</v>
      </c>
      <c r="K40" s="116">
        <v>2.3598130841121496</v>
      </c>
    </row>
    <row r="41" spans="1:11" ht="14.1" customHeight="1" x14ac:dyDescent="0.2">
      <c r="A41" s="306"/>
      <c r="B41" s="307" t="s">
        <v>261</v>
      </c>
      <c r="C41" s="308"/>
      <c r="D41" s="113">
        <v>3.0762252874789895</v>
      </c>
      <c r="E41" s="115">
        <v>2306</v>
      </c>
      <c r="F41" s="114">
        <v>2430</v>
      </c>
      <c r="G41" s="114">
        <v>2433</v>
      </c>
      <c r="H41" s="114">
        <v>2347</v>
      </c>
      <c r="I41" s="140">
        <v>2317</v>
      </c>
      <c r="J41" s="115">
        <v>-11</v>
      </c>
      <c r="K41" s="116">
        <v>-0.47475183426845058</v>
      </c>
    </row>
    <row r="42" spans="1:11" ht="14.1" customHeight="1" x14ac:dyDescent="0.2">
      <c r="A42" s="306">
        <v>52</v>
      </c>
      <c r="B42" s="307" t="s">
        <v>262</v>
      </c>
      <c r="C42" s="308"/>
      <c r="D42" s="113">
        <v>5.6895493716816521</v>
      </c>
      <c r="E42" s="115">
        <v>4265</v>
      </c>
      <c r="F42" s="114">
        <v>4402</v>
      </c>
      <c r="G42" s="114">
        <v>4379</v>
      </c>
      <c r="H42" s="114">
        <v>4415</v>
      </c>
      <c r="I42" s="140">
        <v>4419</v>
      </c>
      <c r="J42" s="115">
        <v>-154</v>
      </c>
      <c r="K42" s="116">
        <v>-3.4849513464584749</v>
      </c>
    </row>
    <row r="43" spans="1:11" ht="14.1" customHeight="1" x14ac:dyDescent="0.2">
      <c r="A43" s="306" t="s">
        <v>263</v>
      </c>
      <c r="B43" s="307" t="s">
        <v>264</v>
      </c>
      <c r="C43" s="308"/>
      <c r="D43" s="113">
        <v>5.1492756329873801</v>
      </c>
      <c r="E43" s="115">
        <v>3860</v>
      </c>
      <c r="F43" s="114">
        <v>3971</v>
      </c>
      <c r="G43" s="114">
        <v>3955</v>
      </c>
      <c r="H43" s="114">
        <v>3975</v>
      </c>
      <c r="I43" s="140">
        <v>3977</v>
      </c>
      <c r="J43" s="115">
        <v>-117</v>
      </c>
      <c r="K43" s="116">
        <v>-2.9419160170983152</v>
      </c>
    </row>
    <row r="44" spans="1:11" ht="14.1" customHeight="1" x14ac:dyDescent="0.2">
      <c r="A44" s="306">
        <v>53</v>
      </c>
      <c r="B44" s="307" t="s">
        <v>265</v>
      </c>
      <c r="C44" s="308"/>
      <c r="D44" s="113">
        <v>1.2899869267095327</v>
      </c>
      <c r="E44" s="115">
        <v>967</v>
      </c>
      <c r="F44" s="114">
        <v>974</v>
      </c>
      <c r="G44" s="114">
        <v>1008</v>
      </c>
      <c r="H44" s="114">
        <v>1002</v>
      </c>
      <c r="I44" s="140">
        <v>1016</v>
      </c>
      <c r="J44" s="115">
        <v>-49</v>
      </c>
      <c r="K44" s="116">
        <v>-4.8228346456692917</v>
      </c>
    </row>
    <row r="45" spans="1:11" ht="14.1" customHeight="1" x14ac:dyDescent="0.2">
      <c r="A45" s="306" t="s">
        <v>266</v>
      </c>
      <c r="B45" s="307" t="s">
        <v>267</v>
      </c>
      <c r="C45" s="308"/>
      <c r="D45" s="113">
        <v>1.2673087697766869</v>
      </c>
      <c r="E45" s="115">
        <v>950</v>
      </c>
      <c r="F45" s="114">
        <v>957</v>
      </c>
      <c r="G45" s="114">
        <v>992</v>
      </c>
      <c r="H45" s="114">
        <v>988</v>
      </c>
      <c r="I45" s="140">
        <v>1001</v>
      </c>
      <c r="J45" s="115">
        <v>-51</v>
      </c>
      <c r="K45" s="116">
        <v>-5.0949050949050951</v>
      </c>
    </row>
    <row r="46" spans="1:11" ht="14.1" customHeight="1" x14ac:dyDescent="0.2">
      <c r="A46" s="306">
        <v>54</v>
      </c>
      <c r="B46" s="307" t="s">
        <v>268</v>
      </c>
      <c r="C46" s="308"/>
      <c r="D46" s="113">
        <v>15.116992609588859</v>
      </c>
      <c r="E46" s="115">
        <v>11332</v>
      </c>
      <c r="F46" s="114">
        <v>11610</v>
      </c>
      <c r="G46" s="114">
        <v>11659</v>
      </c>
      <c r="H46" s="114">
        <v>11451</v>
      </c>
      <c r="I46" s="140">
        <v>11938</v>
      </c>
      <c r="J46" s="115">
        <v>-606</v>
      </c>
      <c r="K46" s="116">
        <v>-5.0762271737309428</v>
      </c>
    </row>
    <row r="47" spans="1:11" ht="14.1" customHeight="1" x14ac:dyDescent="0.2">
      <c r="A47" s="306">
        <v>61</v>
      </c>
      <c r="B47" s="307" t="s">
        <v>269</v>
      </c>
      <c r="C47" s="308"/>
      <c r="D47" s="113">
        <v>0.63498839411968733</v>
      </c>
      <c r="E47" s="115">
        <v>476</v>
      </c>
      <c r="F47" s="114">
        <v>499</v>
      </c>
      <c r="G47" s="114">
        <v>497</v>
      </c>
      <c r="H47" s="114">
        <v>479</v>
      </c>
      <c r="I47" s="140">
        <v>463</v>
      </c>
      <c r="J47" s="115">
        <v>13</v>
      </c>
      <c r="K47" s="116">
        <v>2.8077753779697625</v>
      </c>
    </row>
    <row r="48" spans="1:11" ht="14.1" customHeight="1" x14ac:dyDescent="0.2">
      <c r="A48" s="306">
        <v>62</v>
      </c>
      <c r="B48" s="307" t="s">
        <v>270</v>
      </c>
      <c r="C48" s="308"/>
      <c r="D48" s="113">
        <v>10.487980576825592</v>
      </c>
      <c r="E48" s="115">
        <v>7862</v>
      </c>
      <c r="F48" s="114">
        <v>8232</v>
      </c>
      <c r="G48" s="114">
        <v>8188</v>
      </c>
      <c r="H48" s="114">
        <v>8253</v>
      </c>
      <c r="I48" s="140">
        <v>7977</v>
      </c>
      <c r="J48" s="115">
        <v>-115</v>
      </c>
      <c r="K48" s="116">
        <v>-1.4416447285947098</v>
      </c>
    </row>
    <row r="49" spans="1:11" ht="14.1" customHeight="1" x14ac:dyDescent="0.2">
      <c r="A49" s="306">
        <v>63</v>
      </c>
      <c r="B49" s="307" t="s">
        <v>271</v>
      </c>
      <c r="C49" s="308"/>
      <c r="D49" s="113">
        <v>11.001574130892985</v>
      </c>
      <c r="E49" s="115">
        <v>8247</v>
      </c>
      <c r="F49" s="114">
        <v>9294</v>
      </c>
      <c r="G49" s="114">
        <v>9683</v>
      </c>
      <c r="H49" s="114">
        <v>9609</v>
      </c>
      <c r="I49" s="140">
        <v>9116</v>
      </c>
      <c r="J49" s="115">
        <v>-869</v>
      </c>
      <c r="K49" s="116">
        <v>-9.532689776217639</v>
      </c>
    </row>
    <row r="50" spans="1:11" ht="14.1" customHeight="1" x14ac:dyDescent="0.2">
      <c r="A50" s="306" t="s">
        <v>272</v>
      </c>
      <c r="B50" s="307" t="s">
        <v>273</v>
      </c>
      <c r="C50" s="308"/>
      <c r="D50" s="113">
        <v>1.5621248099036846</v>
      </c>
      <c r="E50" s="115">
        <v>1171</v>
      </c>
      <c r="F50" s="114">
        <v>1264</v>
      </c>
      <c r="G50" s="114">
        <v>1315</v>
      </c>
      <c r="H50" s="114">
        <v>1218</v>
      </c>
      <c r="I50" s="140">
        <v>1172</v>
      </c>
      <c r="J50" s="115">
        <v>-1</v>
      </c>
      <c r="K50" s="116">
        <v>-8.5324232081911269E-2</v>
      </c>
    </row>
    <row r="51" spans="1:11" ht="14.1" customHeight="1" x14ac:dyDescent="0.2">
      <c r="A51" s="306" t="s">
        <v>274</v>
      </c>
      <c r="B51" s="307" t="s">
        <v>275</v>
      </c>
      <c r="C51" s="308"/>
      <c r="D51" s="113">
        <v>8.7537685760785457</v>
      </c>
      <c r="E51" s="115">
        <v>6562</v>
      </c>
      <c r="F51" s="114">
        <v>7402</v>
      </c>
      <c r="G51" s="114">
        <v>7728</v>
      </c>
      <c r="H51" s="114">
        <v>7742</v>
      </c>
      <c r="I51" s="140">
        <v>7366</v>
      </c>
      <c r="J51" s="115">
        <v>-804</v>
      </c>
      <c r="K51" s="116">
        <v>-10.915014933478142</v>
      </c>
    </row>
    <row r="52" spans="1:11" ht="14.1" customHeight="1" x14ac:dyDescent="0.2">
      <c r="A52" s="306">
        <v>71</v>
      </c>
      <c r="B52" s="307" t="s">
        <v>276</v>
      </c>
      <c r="C52" s="308"/>
      <c r="D52" s="113">
        <v>11.125636989407967</v>
      </c>
      <c r="E52" s="115">
        <v>8340</v>
      </c>
      <c r="F52" s="114">
        <v>8485</v>
      </c>
      <c r="G52" s="114">
        <v>8505</v>
      </c>
      <c r="H52" s="114">
        <v>8471</v>
      </c>
      <c r="I52" s="140">
        <v>8493</v>
      </c>
      <c r="J52" s="115">
        <v>-153</v>
      </c>
      <c r="K52" s="116">
        <v>-1.8014835747085836</v>
      </c>
    </row>
    <row r="53" spans="1:11" ht="14.1" customHeight="1" x14ac:dyDescent="0.2">
      <c r="A53" s="306" t="s">
        <v>277</v>
      </c>
      <c r="B53" s="307" t="s">
        <v>278</v>
      </c>
      <c r="C53" s="308"/>
      <c r="D53" s="113">
        <v>0.90579226808249513</v>
      </c>
      <c r="E53" s="115">
        <v>679</v>
      </c>
      <c r="F53" s="114">
        <v>688</v>
      </c>
      <c r="G53" s="114">
        <v>691</v>
      </c>
      <c r="H53" s="114">
        <v>695</v>
      </c>
      <c r="I53" s="140">
        <v>689</v>
      </c>
      <c r="J53" s="115">
        <v>-10</v>
      </c>
      <c r="K53" s="116">
        <v>-1.4513788098693758</v>
      </c>
    </row>
    <row r="54" spans="1:11" ht="14.1" customHeight="1" x14ac:dyDescent="0.2">
      <c r="A54" s="306" t="s">
        <v>279</v>
      </c>
      <c r="B54" s="307" t="s">
        <v>280</v>
      </c>
      <c r="C54" s="308"/>
      <c r="D54" s="113">
        <v>9.5501720871908429</v>
      </c>
      <c r="E54" s="115">
        <v>7159</v>
      </c>
      <c r="F54" s="114">
        <v>7289</v>
      </c>
      <c r="G54" s="114">
        <v>7324</v>
      </c>
      <c r="H54" s="114">
        <v>7299</v>
      </c>
      <c r="I54" s="140">
        <v>7335</v>
      </c>
      <c r="J54" s="115">
        <v>-176</v>
      </c>
      <c r="K54" s="116">
        <v>-2.3994546693933199</v>
      </c>
    </row>
    <row r="55" spans="1:11" ht="14.1" customHeight="1" x14ac:dyDescent="0.2">
      <c r="A55" s="306">
        <v>72</v>
      </c>
      <c r="B55" s="307" t="s">
        <v>281</v>
      </c>
      <c r="C55" s="308"/>
      <c r="D55" s="113">
        <v>1.446066006776767</v>
      </c>
      <c r="E55" s="115">
        <v>1084</v>
      </c>
      <c r="F55" s="114">
        <v>1090</v>
      </c>
      <c r="G55" s="114">
        <v>1088</v>
      </c>
      <c r="H55" s="114">
        <v>1099</v>
      </c>
      <c r="I55" s="140">
        <v>1110</v>
      </c>
      <c r="J55" s="115">
        <v>-26</v>
      </c>
      <c r="K55" s="116">
        <v>-2.3423423423423424</v>
      </c>
    </row>
    <row r="56" spans="1:11" ht="14.1" customHeight="1" x14ac:dyDescent="0.2">
      <c r="A56" s="306" t="s">
        <v>282</v>
      </c>
      <c r="B56" s="307" t="s">
        <v>283</v>
      </c>
      <c r="C56" s="308"/>
      <c r="D56" s="113">
        <v>0.2307835970224914</v>
      </c>
      <c r="E56" s="115">
        <v>173</v>
      </c>
      <c r="F56" s="114">
        <v>175</v>
      </c>
      <c r="G56" s="114">
        <v>179</v>
      </c>
      <c r="H56" s="114">
        <v>182</v>
      </c>
      <c r="I56" s="140">
        <v>179</v>
      </c>
      <c r="J56" s="115">
        <v>-6</v>
      </c>
      <c r="K56" s="116">
        <v>-3.3519553072625698</v>
      </c>
    </row>
    <row r="57" spans="1:11" ht="14.1" customHeight="1" x14ac:dyDescent="0.2">
      <c r="A57" s="306" t="s">
        <v>284</v>
      </c>
      <c r="B57" s="307" t="s">
        <v>285</v>
      </c>
      <c r="C57" s="308"/>
      <c r="D57" s="113">
        <v>0.86577199114217873</v>
      </c>
      <c r="E57" s="115">
        <v>649</v>
      </c>
      <c r="F57" s="114">
        <v>656</v>
      </c>
      <c r="G57" s="114">
        <v>661</v>
      </c>
      <c r="H57" s="114">
        <v>664</v>
      </c>
      <c r="I57" s="140">
        <v>667</v>
      </c>
      <c r="J57" s="115">
        <v>-18</v>
      </c>
      <c r="K57" s="116">
        <v>-2.6986506746626686</v>
      </c>
    </row>
    <row r="58" spans="1:11" ht="14.1" customHeight="1" x14ac:dyDescent="0.2">
      <c r="A58" s="306">
        <v>73</v>
      </c>
      <c r="B58" s="307" t="s">
        <v>286</v>
      </c>
      <c r="C58" s="308"/>
      <c r="D58" s="113">
        <v>0.93380646194071659</v>
      </c>
      <c r="E58" s="115">
        <v>700</v>
      </c>
      <c r="F58" s="114">
        <v>716</v>
      </c>
      <c r="G58" s="114">
        <v>716</v>
      </c>
      <c r="H58" s="114">
        <v>720</v>
      </c>
      <c r="I58" s="140">
        <v>727</v>
      </c>
      <c r="J58" s="115">
        <v>-27</v>
      </c>
      <c r="K58" s="116">
        <v>-3.7138927097661623</v>
      </c>
    </row>
    <row r="59" spans="1:11" ht="14.1" customHeight="1" x14ac:dyDescent="0.2">
      <c r="A59" s="306" t="s">
        <v>287</v>
      </c>
      <c r="B59" s="307" t="s">
        <v>288</v>
      </c>
      <c r="C59" s="308"/>
      <c r="D59" s="113">
        <v>0.69635281876150579</v>
      </c>
      <c r="E59" s="115">
        <v>522</v>
      </c>
      <c r="F59" s="114">
        <v>530</v>
      </c>
      <c r="G59" s="114">
        <v>530</v>
      </c>
      <c r="H59" s="114">
        <v>524</v>
      </c>
      <c r="I59" s="140">
        <v>534</v>
      </c>
      <c r="J59" s="115">
        <v>-12</v>
      </c>
      <c r="K59" s="116">
        <v>-2.2471910112359552</v>
      </c>
    </row>
    <row r="60" spans="1:11" ht="14.1" customHeight="1" x14ac:dyDescent="0.2">
      <c r="A60" s="306">
        <v>81</v>
      </c>
      <c r="B60" s="307" t="s">
        <v>289</v>
      </c>
      <c r="C60" s="308"/>
      <c r="D60" s="113">
        <v>3.7912542354793097</v>
      </c>
      <c r="E60" s="115">
        <v>2842</v>
      </c>
      <c r="F60" s="114">
        <v>2898</v>
      </c>
      <c r="G60" s="114">
        <v>2854</v>
      </c>
      <c r="H60" s="114">
        <v>2906</v>
      </c>
      <c r="I60" s="140">
        <v>2882</v>
      </c>
      <c r="J60" s="115">
        <v>-40</v>
      </c>
      <c r="K60" s="116">
        <v>-1.3879250520471895</v>
      </c>
    </row>
    <row r="61" spans="1:11" ht="14.1" customHeight="1" x14ac:dyDescent="0.2">
      <c r="A61" s="306" t="s">
        <v>290</v>
      </c>
      <c r="B61" s="307" t="s">
        <v>291</v>
      </c>
      <c r="C61" s="308"/>
      <c r="D61" s="113">
        <v>1.4487340252394547</v>
      </c>
      <c r="E61" s="115">
        <v>1086</v>
      </c>
      <c r="F61" s="114">
        <v>1130</v>
      </c>
      <c r="G61" s="114">
        <v>1111</v>
      </c>
      <c r="H61" s="114">
        <v>1122</v>
      </c>
      <c r="I61" s="140">
        <v>1114</v>
      </c>
      <c r="J61" s="115">
        <v>-28</v>
      </c>
      <c r="K61" s="116">
        <v>-2.5134649910233393</v>
      </c>
    </row>
    <row r="62" spans="1:11" ht="14.1" customHeight="1" x14ac:dyDescent="0.2">
      <c r="A62" s="306" t="s">
        <v>292</v>
      </c>
      <c r="B62" s="307" t="s">
        <v>293</v>
      </c>
      <c r="C62" s="308"/>
      <c r="D62" s="113">
        <v>1.0525332835303221</v>
      </c>
      <c r="E62" s="115">
        <v>789</v>
      </c>
      <c r="F62" s="114">
        <v>774</v>
      </c>
      <c r="G62" s="114">
        <v>778</v>
      </c>
      <c r="H62" s="114">
        <v>814</v>
      </c>
      <c r="I62" s="140">
        <v>810</v>
      </c>
      <c r="J62" s="115">
        <v>-21</v>
      </c>
      <c r="K62" s="116">
        <v>-2.5925925925925926</v>
      </c>
    </row>
    <row r="63" spans="1:11" ht="14.1" customHeight="1" x14ac:dyDescent="0.2">
      <c r="A63" s="306"/>
      <c r="B63" s="307" t="s">
        <v>294</v>
      </c>
      <c r="C63" s="308"/>
      <c r="D63" s="113">
        <v>0.94714655425415539</v>
      </c>
      <c r="E63" s="115">
        <v>710</v>
      </c>
      <c r="F63" s="114">
        <v>691</v>
      </c>
      <c r="G63" s="114">
        <v>686</v>
      </c>
      <c r="H63" s="114">
        <v>721</v>
      </c>
      <c r="I63" s="140">
        <v>716</v>
      </c>
      <c r="J63" s="115">
        <v>-6</v>
      </c>
      <c r="K63" s="116">
        <v>-0.83798882681564246</v>
      </c>
    </row>
    <row r="64" spans="1:11" ht="14.1" customHeight="1" x14ac:dyDescent="0.2">
      <c r="A64" s="306" t="s">
        <v>295</v>
      </c>
      <c r="B64" s="307" t="s">
        <v>296</v>
      </c>
      <c r="C64" s="308"/>
      <c r="D64" s="113">
        <v>7.6038526186601216E-2</v>
      </c>
      <c r="E64" s="115">
        <v>57</v>
      </c>
      <c r="F64" s="114">
        <v>65</v>
      </c>
      <c r="G64" s="114">
        <v>63</v>
      </c>
      <c r="H64" s="114">
        <v>69</v>
      </c>
      <c r="I64" s="140">
        <v>63</v>
      </c>
      <c r="J64" s="115">
        <v>-6</v>
      </c>
      <c r="K64" s="116">
        <v>-9.5238095238095237</v>
      </c>
    </row>
    <row r="65" spans="1:11" ht="14.1" customHeight="1" x14ac:dyDescent="0.2">
      <c r="A65" s="306" t="s">
        <v>297</v>
      </c>
      <c r="B65" s="307" t="s">
        <v>298</v>
      </c>
      <c r="C65" s="308"/>
      <c r="D65" s="113">
        <v>0.8497638803660521</v>
      </c>
      <c r="E65" s="115">
        <v>637</v>
      </c>
      <c r="F65" s="114">
        <v>649</v>
      </c>
      <c r="G65" s="114">
        <v>622</v>
      </c>
      <c r="H65" s="114">
        <v>626</v>
      </c>
      <c r="I65" s="140">
        <v>629</v>
      </c>
      <c r="J65" s="115">
        <v>8</v>
      </c>
      <c r="K65" s="116">
        <v>1.2718600953895072</v>
      </c>
    </row>
    <row r="66" spans="1:11" ht="14.1" customHeight="1" x14ac:dyDescent="0.2">
      <c r="A66" s="306">
        <v>82</v>
      </c>
      <c r="B66" s="307" t="s">
        <v>299</v>
      </c>
      <c r="C66" s="308"/>
      <c r="D66" s="113">
        <v>1.8169205730903657</v>
      </c>
      <c r="E66" s="115">
        <v>1362</v>
      </c>
      <c r="F66" s="114">
        <v>1347</v>
      </c>
      <c r="G66" s="114">
        <v>1355</v>
      </c>
      <c r="H66" s="114">
        <v>1300</v>
      </c>
      <c r="I66" s="140">
        <v>1289</v>
      </c>
      <c r="J66" s="115">
        <v>73</v>
      </c>
      <c r="K66" s="116">
        <v>5.6633048875096978</v>
      </c>
    </row>
    <row r="67" spans="1:11" ht="14.1" customHeight="1" x14ac:dyDescent="0.2">
      <c r="A67" s="306" t="s">
        <v>300</v>
      </c>
      <c r="B67" s="307" t="s">
        <v>301</v>
      </c>
      <c r="C67" s="308"/>
      <c r="D67" s="113">
        <v>0.80173954803767244</v>
      </c>
      <c r="E67" s="115">
        <v>601</v>
      </c>
      <c r="F67" s="114">
        <v>592</v>
      </c>
      <c r="G67" s="114">
        <v>582</v>
      </c>
      <c r="H67" s="114">
        <v>553</v>
      </c>
      <c r="I67" s="140">
        <v>530</v>
      </c>
      <c r="J67" s="115">
        <v>71</v>
      </c>
      <c r="K67" s="116">
        <v>13.39622641509434</v>
      </c>
    </row>
    <row r="68" spans="1:11" ht="14.1" customHeight="1" x14ac:dyDescent="0.2">
      <c r="A68" s="306" t="s">
        <v>302</v>
      </c>
      <c r="B68" s="307" t="s">
        <v>303</v>
      </c>
      <c r="C68" s="308"/>
      <c r="D68" s="113">
        <v>0.57495797870921261</v>
      </c>
      <c r="E68" s="115">
        <v>431</v>
      </c>
      <c r="F68" s="114">
        <v>434</v>
      </c>
      <c r="G68" s="114">
        <v>456</v>
      </c>
      <c r="H68" s="114">
        <v>440</v>
      </c>
      <c r="I68" s="140">
        <v>455</v>
      </c>
      <c r="J68" s="115">
        <v>-24</v>
      </c>
      <c r="K68" s="116">
        <v>-5.2747252747252746</v>
      </c>
    </row>
    <row r="69" spans="1:11" ht="14.1" customHeight="1" x14ac:dyDescent="0.2">
      <c r="A69" s="306">
        <v>83</v>
      </c>
      <c r="B69" s="307" t="s">
        <v>304</v>
      </c>
      <c r="C69" s="308"/>
      <c r="D69" s="113">
        <v>2.5599637149489074</v>
      </c>
      <c r="E69" s="115">
        <v>1919</v>
      </c>
      <c r="F69" s="114">
        <v>1917</v>
      </c>
      <c r="G69" s="114">
        <v>1913</v>
      </c>
      <c r="H69" s="114">
        <v>1943</v>
      </c>
      <c r="I69" s="140">
        <v>1947</v>
      </c>
      <c r="J69" s="115">
        <v>-28</v>
      </c>
      <c r="K69" s="116">
        <v>-1.4381099126861838</v>
      </c>
    </row>
    <row r="70" spans="1:11" ht="14.1" customHeight="1" x14ac:dyDescent="0.2">
      <c r="A70" s="306" t="s">
        <v>305</v>
      </c>
      <c r="B70" s="307" t="s">
        <v>306</v>
      </c>
      <c r="C70" s="308"/>
      <c r="D70" s="113">
        <v>1.3526853605826952</v>
      </c>
      <c r="E70" s="115">
        <v>1014</v>
      </c>
      <c r="F70" s="114">
        <v>998</v>
      </c>
      <c r="G70" s="114">
        <v>975</v>
      </c>
      <c r="H70" s="114">
        <v>1021</v>
      </c>
      <c r="I70" s="140">
        <v>1029</v>
      </c>
      <c r="J70" s="115">
        <v>-15</v>
      </c>
      <c r="K70" s="116">
        <v>-1.4577259475218658</v>
      </c>
    </row>
    <row r="71" spans="1:11" ht="14.1" customHeight="1" x14ac:dyDescent="0.2">
      <c r="A71" s="306"/>
      <c r="B71" s="307" t="s">
        <v>307</v>
      </c>
      <c r="C71" s="308"/>
      <c r="D71" s="113">
        <v>0.7964035111122969</v>
      </c>
      <c r="E71" s="115">
        <v>597</v>
      </c>
      <c r="F71" s="114">
        <v>581</v>
      </c>
      <c r="G71" s="114">
        <v>567</v>
      </c>
      <c r="H71" s="114">
        <v>608</v>
      </c>
      <c r="I71" s="140">
        <v>621</v>
      </c>
      <c r="J71" s="115">
        <v>-24</v>
      </c>
      <c r="K71" s="116">
        <v>-3.8647342995169081</v>
      </c>
    </row>
    <row r="72" spans="1:11" ht="14.1" customHeight="1" x14ac:dyDescent="0.2">
      <c r="A72" s="306">
        <v>84</v>
      </c>
      <c r="B72" s="307" t="s">
        <v>308</v>
      </c>
      <c r="C72" s="308"/>
      <c r="D72" s="113">
        <v>1.747552093060484</v>
      </c>
      <c r="E72" s="115">
        <v>1310</v>
      </c>
      <c r="F72" s="114">
        <v>1390</v>
      </c>
      <c r="G72" s="114">
        <v>1167</v>
      </c>
      <c r="H72" s="114">
        <v>1235</v>
      </c>
      <c r="I72" s="140">
        <v>1375</v>
      </c>
      <c r="J72" s="115">
        <v>-65</v>
      </c>
      <c r="K72" s="116">
        <v>-4.7272727272727275</v>
      </c>
    </row>
    <row r="73" spans="1:11" ht="14.1" customHeight="1" x14ac:dyDescent="0.2">
      <c r="A73" s="306" t="s">
        <v>309</v>
      </c>
      <c r="B73" s="307" t="s">
        <v>310</v>
      </c>
      <c r="C73" s="308"/>
      <c r="D73" s="113">
        <v>0.168085163149329</v>
      </c>
      <c r="E73" s="115">
        <v>126</v>
      </c>
      <c r="F73" s="114">
        <v>136</v>
      </c>
      <c r="G73" s="114">
        <v>121</v>
      </c>
      <c r="H73" s="114">
        <v>128</v>
      </c>
      <c r="I73" s="140">
        <v>122</v>
      </c>
      <c r="J73" s="115">
        <v>4</v>
      </c>
      <c r="K73" s="116">
        <v>3.278688524590164</v>
      </c>
    </row>
    <row r="74" spans="1:11" ht="14.1" customHeight="1" x14ac:dyDescent="0.2">
      <c r="A74" s="306" t="s">
        <v>311</v>
      </c>
      <c r="B74" s="307" t="s">
        <v>312</v>
      </c>
      <c r="C74" s="308"/>
      <c r="D74" s="113">
        <v>0.112056775432886</v>
      </c>
      <c r="E74" s="115">
        <v>84</v>
      </c>
      <c r="F74" s="114">
        <v>86</v>
      </c>
      <c r="G74" s="114">
        <v>79</v>
      </c>
      <c r="H74" s="114">
        <v>70</v>
      </c>
      <c r="I74" s="140">
        <v>73</v>
      </c>
      <c r="J74" s="115">
        <v>11</v>
      </c>
      <c r="K74" s="116">
        <v>15.068493150684931</v>
      </c>
    </row>
    <row r="75" spans="1:11" ht="14.1" customHeight="1" x14ac:dyDescent="0.2">
      <c r="A75" s="306" t="s">
        <v>313</v>
      </c>
      <c r="B75" s="307" t="s">
        <v>314</v>
      </c>
      <c r="C75" s="308"/>
      <c r="D75" s="113">
        <v>0.10405272004482272</v>
      </c>
      <c r="E75" s="115">
        <v>78</v>
      </c>
      <c r="F75" s="114">
        <v>103</v>
      </c>
      <c r="G75" s="114">
        <v>16</v>
      </c>
      <c r="H75" s="114">
        <v>106</v>
      </c>
      <c r="I75" s="140">
        <v>65</v>
      </c>
      <c r="J75" s="115">
        <v>13</v>
      </c>
      <c r="K75" s="116">
        <v>20</v>
      </c>
    </row>
    <row r="76" spans="1:11" ht="14.1" customHeight="1" x14ac:dyDescent="0.2">
      <c r="A76" s="306">
        <v>91</v>
      </c>
      <c r="B76" s="307" t="s">
        <v>315</v>
      </c>
      <c r="C76" s="308"/>
      <c r="D76" s="113">
        <v>5.4694378485099115E-2</v>
      </c>
      <c r="E76" s="115">
        <v>41</v>
      </c>
      <c r="F76" s="114">
        <v>42</v>
      </c>
      <c r="G76" s="114">
        <v>47</v>
      </c>
      <c r="H76" s="114">
        <v>44</v>
      </c>
      <c r="I76" s="140">
        <v>48</v>
      </c>
      <c r="J76" s="115">
        <v>-7</v>
      </c>
      <c r="K76" s="116">
        <v>-14.583333333333334</v>
      </c>
    </row>
    <row r="77" spans="1:11" ht="14.1" customHeight="1" x14ac:dyDescent="0.2">
      <c r="A77" s="306">
        <v>92</v>
      </c>
      <c r="B77" s="307" t="s">
        <v>316</v>
      </c>
      <c r="C77" s="308"/>
      <c r="D77" s="113">
        <v>0.30015207705237318</v>
      </c>
      <c r="E77" s="115">
        <v>225</v>
      </c>
      <c r="F77" s="114">
        <v>216</v>
      </c>
      <c r="G77" s="114">
        <v>214</v>
      </c>
      <c r="H77" s="114">
        <v>222</v>
      </c>
      <c r="I77" s="140">
        <v>211</v>
      </c>
      <c r="J77" s="115">
        <v>14</v>
      </c>
      <c r="K77" s="116">
        <v>6.6350710900473935</v>
      </c>
    </row>
    <row r="78" spans="1:11" ht="14.1" customHeight="1" x14ac:dyDescent="0.2">
      <c r="A78" s="306">
        <v>93</v>
      </c>
      <c r="B78" s="307" t="s">
        <v>317</v>
      </c>
      <c r="C78" s="308"/>
      <c r="D78" s="113">
        <v>0.168085163149329</v>
      </c>
      <c r="E78" s="115">
        <v>126</v>
      </c>
      <c r="F78" s="114">
        <v>130</v>
      </c>
      <c r="G78" s="114">
        <v>134</v>
      </c>
      <c r="H78" s="114">
        <v>138</v>
      </c>
      <c r="I78" s="140">
        <v>141</v>
      </c>
      <c r="J78" s="115">
        <v>-15</v>
      </c>
      <c r="K78" s="116">
        <v>-10.638297872340425</v>
      </c>
    </row>
    <row r="79" spans="1:11" ht="14.1" customHeight="1" x14ac:dyDescent="0.2">
      <c r="A79" s="306">
        <v>94</v>
      </c>
      <c r="B79" s="307" t="s">
        <v>318</v>
      </c>
      <c r="C79" s="308"/>
      <c r="D79" s="113">
        <v>0.72436701261972736</v>
      </c>
      <c r="E79" s="115">
        <v>543</v>
      </c>
      <c r="F79" s="114">
        <v>617</v>
      </c>
      <c r="G79" s="114">
        <v>613</v>
      </c>
      <c r="H79" s="114">
        <v>548</v>
      </c>
      <c r="I79" s="140">
        <v>519</v>
      </c>
      <c r="J79" s="115">
        <v>24</v>
      </c>
      <c r="K79" s="116">
        <v>4.6242774566473992</v>
      </c>
    </row>
    <row r="80" spans="1:11" ht="14.1" customHeight="1" x14ac:dyDescent="0.2">
      <c r="A80" s="306" t="s">
        <v>319</v>
      </c>
      <c r="B80" s="307" t="s">
        <v>320</v>
      </c>
      <c r="C80" s="308"/>
      <c r="D80" s="113">
        <v>8.0040553880632859E-3</v>
      </c>
      <c r="E80" s="115">
        <v>6</v>
      </c>
      <c r="F80" s="114">
        <v>4</v>
      </c>
      <c r="G80" s="114" t="s">
        <v>514</v>
      </c>
      <c r="H80" s="114">
        <v>3</v>
      </c>
      <c r="I80" s="140">
        <v>3</v>
      </c>
      <c r="J80" s="115">
        <v>3</v>
      </c>
      <c r="K80" s="116">
        <v>100</v>
      </c>
    </row>
    <row r="81" spans="1:11" ht="14.1" customHeight="1" x14ac:dyDescent="0.2">
      <c r="A81" s="310" t="s">
        <v>321</v>
      </c>
      <c r="B81" s="311" t="s">
        <v>334</v>
      </c>
      <c r="C81" s="312"/>
      <c r="D81" s="125">
        <v>3.6725274138897039</v>
      </c>
      <c r="E81" s="143">
        <v>2753</v>
      </c>
      <c r="F81" s="144">
        <v>2812</v>
      </c>
      <c r="G81" s="144">
        <v>2781</v>
      </c>
      <c r="H81" s="144">
        <v>2894</v>
      </c>
      <c r="I81" s="145">
        <v>2755</v>
      </c>
      <c r="J81" s="143">
        <v>-2</v>
      </c>
      <c r="K81" s="146">
        <v>-7.2595281306715068E-2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20409</v>
      </c>
      <c r="G12" s="536">
        <v>16614</v>
      </c>
      <c r="H12" s="536">
        <v>27380</v>
      </c>
      <c r="I12" s="536">
        <v>19230</v>
      </c>
      <c r="J12" s="537">
        <v>21377</v>
      </c>
      <c r="K12" s="538">
        <v>-968</v>
      </c>
      <c r="L12" s="349">
        <v>-4.5282312766056974</v>
      </c>
    </row>
    <row r="13" spans="1:17" s="110" customFormat="1" ht="15" customHeight="1" x14ac:dyDescent="0.2">
      <c r="A13" s="350" t="s">
        <v>345</v>
      </c>
      <c r="B13" s="351" t="s">
        <v>346</v>
      </c>
      <c r="C13" s="347"/>
      <c r="D13" s="347"/>
      <c r="E13" s="348"/>
      <c r="F13" s="536">
        <v>11045</v>
      </c>
      <c r="G13" s="536">
        <v>8193</v>
      </c>
      <c r="H13" s="536">
        <v>14377</v>
      </c>
      <c r="I13" s="536">
        <v>10902</v>
      </c>
      <c r="J13" s="537">
        <v>11673</v>
      </c>
      <c r="K13" s="538">
        <v>-628</v>
      </c>
      <c r="L13" s="349">
        <v>-5.3799366058425422</v>
      </c>
    </row>
    <row r="14" spans="1:17" s="110" customFormat="1" ht="22.5" customHeight="1" x14ac:dyDescent="0.2">
      <c r="A14" s="350"/>
      <c r="B14" s="351" t="s">
        <v>347</v>
      </c>
      <c r="C14" s="347"/>
      <c r="D14" s="347"/>
      <c r="E14" s="348"/>
      <c r="F14" s="536">
        <v>9364</v>
      </c>
      <c r="G14" s="536">
        <v>8421</v>
      </c>
      <c r="H14" s="536">
        <v>13003</v>
      </c>
      <c r="I14" s="536">
        <v>8328</v>
      </c>
      <c r="J14" s="537">
        <v>9704</v>
      </c>
      <c r="K14" s="538">
        <v>-340</v>
      </c>
      <c r="L14" s="349">
        <v>-3.5037098103874689</v>
      </c>
    </row>
    <row r="15" spans="1:17" s="110" customFormat="1" ht="15" customHeight="1" x14ac:dyDescent="0.2">
      <c r="A15" s="350" t="s">
        <v>348</v>
      </c>
      <c r="B15" s="351" t="s">
        <v>108</v>
      </c>
      <c r="C15" s="347"/>
      <c r="D15" s="347"/>
      <c r="E15" s="348"/>
      <c r="F15" s="536">
        <v>5071</v>
      </c>
      <c r="G15" s="536">
        <v>4151</v>
      </c>
      <c r="H15" s="536">
        <v>12838</v>
      </c>
      <c r="I15" s="536">
        <v>4276</v>
      </c>
      <c r="J15" s="537">
        <v>5439</v>
      </c>
      <c r="K15" s="538">
        <v>-368</v>
      </c>
      <c r="L15" s="349">
        <v>-6.7659496230924798</v>
      </c>
    </row>
    <row r="16" spans="1:17" s="110" customFormat="1" ht="15" customHeight="1" x14ac:dyDescent="0.2">
      <c r="A16" s="350"/>
      <c r="B16" s="351" t="s">
        <v>109</v>
      </c>
      <c r="C16" s="347"/>
      <c r="D16" s="347"/>
      <c r="E16" s="348"/>
      <c r="F16" s="536">
        <v>13128</v>
      </c>
      <c r="G16" s="536">
        <v>10808</v>
      </c>
      <c r="H16" s="536">
        <v>12721</v>
      </c>
      <c r="I16" s="536">
        <v>12863</v>
      </c>
      <c r="J16" s="537">
        <v>13712</v>
      </c>
      <c r="K16" s="538">
        <v>-584</v>
      </c>
      <c r="L16" s="349">
        <v>-4.2590431738623105</v>
      </c>
    </row>
    <row r="17" spans="1:12" s="110" customFormat="1" ht="15" customHeight="1" x14ac:dyDescent="0.2">
      <c r="A17" s="350"/>
      <c r="B17" s="351" t="s">
        <v>110</v>
      </c>
      <c r="C17" s="347"/>
      <c r="D17" s="347"/>
      <c r="E17" s="348"/>
      <c r="F17" s="536">
        <v>1943</v>
      </c>
      <c r="G17" s="536">
        <v>1458</v>
      </c>
      <c r="H17" s="536">
        <v>1597</v>
      </c>
      <c r="I17" s="536">
        <v>1847</v>
      </c>
      <c r="J17" s="537">
        <v>1974</v>
      </c>
      <c r="K17" s="538">
        <v>-31</v>
      </c>
      <c r="L17" s="349">
        <v>-1.5704154002026343</v>
      </c>
    </row>
    <row r="18" spans="1:12" s="110" customFormat="1" ht="15" customHeight="1" x14ac:dyDescent="0.2">
      <c r="A18" s="350"/>
      <c r="B18" s="351" t="s">
        <v>111</v>
      </c>
      <c r="C18" s="347"/>
      <c r="D18" s="347"/>
      <c r="E18" s="348"/>
      <c r="F18" s="536">
        <v>267</v>
      </c>
      <c r="G18" s="536">
        <v>197</v>
      </c>
      <c r="H18" s="536">
        <v>224</v>
      </c>
      <c r="I18" s="536">
        <v>244</v>
      </c>
      <c r="J18" s="537">
        <v>252</v>
      </c>
      <c r="K18" s="538">
        <v>15</v>
      </c>
      <c r="L18" s="349">
        <v>5.9523809523809526</v>
      </c>
    </row>
    <row r="19" spans="1:12" s="110" customFormat="1" ht="15" customHeight="1" x14ac:dyDescent="0.2">
      <c r="A19" s="118" t="s">
        <v>113</v>
      </c>
      <c r="B19" s="119" t="s">
        <v>181</v>
      </c>
      <c r="C19" s="347"/>
      <c r="D19" s="347"/>
      <c r="E19" s="348"/>
      <c r="F19" s="536">
        <v>13962</v>
      </c>
      <c r="G19" s="536">
        <v>10838</v>
      </c>
      <c r="H19" s="536">
        <v>20557</v>
      </c>
      <c r="I19" s="536">
        <v>13278</v>
      </c>
      <c r="J19" s="537">
        <v>14724</v>
      </c>
      <c r="K19" s="538">
        <v>-762</v>
      </c>
      <c r="L19" s="349">
        <v>-5.1752241238793806</v>
      </c>
    </row>
    <row r="20" spans="1:12" s="110" customFormat="1" ht="15" customHeight="1" x14ac:dyDescent="0.2">
      <c r="A20" s="118"/>
      <c r="B20" s="119" t="s">
        <v>182</v>
      </c>
      <c r="C20" s="347"/>
      <c r="D20" s="347"/>
      <c r="E20" s="348"/>
      <c r="F20" s="536">
        <v>6447</v>
      </c>
      <c r="G20" s="536">
        <v>5776</v>
      </c>
      <c r="H20" s="536">
        <v>6823</v>
      </c>
      <c r="I20" s="536">
        <v>5952</v>
      </c>
      <c r="J20" s="537">
        <v>6653</v>
      </c>
      <c r="K20" s="538">
        <v>-206</v>
      </c>
      <c r="L20" s="349">
        <v>-3.0963475124004209</v>
      </c>
    </row>
    <row r="21" spans="1:12" s="110" customFormat="1" ht="15" customHeight="1" x14ac:dyDescent="0.2">
      <c r="A21" s="118" t="s">
        <v>113</v>
      </c>
      <c r="B21" s="119" t="s">
        <v>116</v>
      </c>
      <c r="C21" s="347"/>
      <c r="D21" s="347"/>
      <c r="E21" s="348"/>
      <c r="F21" s="536">
        <v>14622</v>
      </c>
      <c r="G21" s="536">
        <v>11439</v>
      </c>
      <c r="H21" s="536">
        <v>20709</v>
      </c>
      <c r="I21" s="536">
        <v>13002</v>
      </c>
      <c r="J21" s="537">
        <v>15410</v>
      </c>
      <c r="K21" s="538">
        <v>-788</v>
      </c>
      <c r="L21" s="349">
        <v>-5.1135626216742374</v>
      </c>
    </row>
    <row r="22" spans="1:12" s="110" customFormat="1" ht="15" customHeight="1" x14ac:dyDescent="0.2">
      <c r="A22" s="118"/>
      <c r="B22" s="119" t="s">
        <v>117</v>
      </c>
      <c r="C22" s="347"/>
      <c r="D22" s="347"/>
      <c r="E22" s="348"/>
      <c r="F22" s="536">
        <v>5778</v>
      </c>
      <c r="G22" s="536">
        <v>5171</v>
      </c>
      <c r="H22" s="536">
        <v>6662</v>
      </c>
      <c r="I22" s="536">
        <v>6218</v>
      </c>
      <c r="J22" s="537">
        <v>5957</v>
      </c>
      <c r="K22" s="538">
        <v>-179</v>
      </c>
      <c r="L22" s="349">
        <v>-3.0048682222595264</v>
      </c>
    </row>
    <row r="23" spans="1:12" s="110" customFormat="1" ht="15" customHeight="1" x14ac:dyDescent="0.2">
      <c r="A23" s="352" t="s">
        <v>348</v>
      </c>
      <c r="B23" s="353" t="s">
        <v>193</v>
      </c>
      <c r="C23" s="354"/>
      <c r="D23" s="354"/>
      <c r="E23" s="355"/>
      <c r="F23" s="539">
        <v>438</v>
      </c>
      <c r="G23" s="539">
        <v>827</v>
      </c>
      <c r="H23" s="539">
        <v>6056</v>
      </c>
      <c r="I23" s="539">
        <v>212</v>
      </c>
      <c r="J23" s="540">
        <v>543</v>
      </c>
      <c r="K23" s="541">
        <v>-105</v>
      </c>
      <c r="L23" s="356">
        <v>-19.337016574585636</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28.7</v>
      </c>
      <c r="G25" s="542">
        <v>33.299999999999997</v>
      </c>
      <c r="H25" s="542">
        <v>34.1</v>
      </c>
      <c r="I25" s="542">
        <v>33.4</v>
      </c>
      <c r="J25" s="542">
        <v>29.5</v>
      </c>
      <c r="K25" s="543" t="s">
        <v>350</v>
      </c>
      <c r="L25" s="364">
        <v>-0.80000000000000071</v>
      </c>
    </row>
    <row r="26" spans="1:12" s="110" customFormat="1" ht="15" customHeight="1" x14ac:dyDescent="0.2">
      <c r="A26" s="365" t="s">
        <v>105</v>
      </c>
      <c r="B26" s="366" t="s">
        <v>346</v>
      </c>
      <c r="C26" s="362"/>
      <c r="D26" s="362"/>
      <c r="E26" s="363"/>
      <c r="F26" s="542">
        <v>26.4</v>
      </c>
      <c r="G26" s="542">
        <v>30.9</v>
      </c>
      <c r="H26" s="542">
        <v>31.4</v>
      </c>
      <c r="I26" s="542">
        <v>30.5</v>
      </c>
      <c r="J26" s="544">
        <v>26.7</v>
      </c>
      <c r="K26" s="543" t="s">
        <v>350</v>
      </c>
      <c r="L26" s="364">
        <v>-0.30000000000000071</v>
      </c>
    </row>
    <row r="27" spans="1:12" s="110" customFormat="1" ht="15" customHeight="1" x14ac:dyDescent="0.2">
      <c r="A27" s="365"/>
      <c r="B27" s="366" t="s">
        <v>347</v>
      </c>
      <c r="C27" s="362"/>
      <c r="D27" s="362"/>
      <c r="E27" s="363"/>
      <c r="F27" s="542">
        <v>31.3</v>
      </c>
      <c r="G27" s="542">
        <v>35.700000000000003</v>
      </c>
      <c r="H27" s="542">
        <v>37</v>
      </c>
      <c r="I27" s="542">
        <v>37.4</v>
      </c>
      <c r="J27" s="542">
        <v>32.9</v>
      </c>
      <c r="K27" s="543" t="s">
        <v>350</v>
      </c>
      <c r="L27" s="364">
        <v>-1.5999999999999979</v>
      </c>
    </row>
    <row r="28" spans="1:12" s="110" customFormat="1" ht="15" customHeight="1" x14ac:dyDescent="0.2">
      <c r="A28" s="365" t="s">
        <v>113</v>
      </c>
      <c r="B28" s="366" t="s">
        <v>108</v>
      </c>
      <c r="C28" s="362"/>
      <c r="D28" s="362"/>
      <c r="E28" s="363"/>
      <c r="F28" s="542">
        <v>38.700000000000003</v>
      </c>
      <c r="G28" s="542">
        <v>41.5</v>
      </c>
      <c r="H28" s="542">
        <v>41.8</v>
      </c>
      <c r="I28" s="542">
        <v>43.7</v>
      </c>
      <c r="J28" s="542">
        <v>37.799999999999997</v>
      </c>
      <c r="K28" s="543" t="s">
        <v>350</v>
      </c>
      <c r="L28" s="364">
        <v>0.90000000000000568</v>
      </c>
    </row>
    <row r="29" spans="1:12" s="110" customFormat="1" ht="11.25" x14ac:dyDescent="0.2">
      <c r="A29" s="365"/>
      <c r="B29" s="366" t="s">
        <v>109</v>
      </c>
      <c r="C29" s="362"/>
      <c r="D29" s="362"/>
      <c r="E29" s="363"/>
      <c r="F29" s="542">
        <v>26</v>
      </c>
      <c r="G29" s="542">
        <v>31.1</v>
      </c>
      <c r="H29" s="542">
        <v>30.4</v>
      </c>
      <c r="I29" s="542">
        <v>30.3</v>
      </c>
      <c r="J29" s="544">
        <v>27</v>
      </c>
      <c r="K29" s="543" t="s">
        <v>350</v>
      </c>
      <c r="L29" s="364">
        <v>-1</v>
      </c>
    </row>
    <row r="30" spans="1:12" s="110" customFormat="1" ht="15" customHeight="1" x14ac:dyDescent="0.2">
      <c r="A30" s="365"/>
      <c r="B30" s="366" t="s">
        <v>110</v>
      </c>
      <c r="C30" s="362"/>
      <c r="D30" s="362"/>
      <c r="E30" s="363"/>
      <c r="F30" s="542">
        <v>22.5</v>
      </c>
      <c r="G30" s="542">
        <v>30.9</v>
      </c>
      <c r="H30" s="542">
        <v>30.7</v>
      </c>
      <c r="I30" s="542">
        <v>31.9</v>
      </c>
      <c r="J30" s="542">
        <v>25.6</v>
      </c>
      <c r="K30" s="543" t="s">
        <v>350</v>
      </c>
      <c r="L30" s="364">
        <v>-3.1000000000000014</v>
      </c>
    </row>
    <row r="31" spans="1:12" s="110" customFormat="1" ht="15" customHeight="1" x14ac:dyDescent="0.2">
      <c r="A31" s="365"/>
      <c r="B31" s="366" t="s">
        <v>111</v>
      </c>
      <c r="C31" s="362"/>
      <c r="D31" s="362"/>
      <c r="E31" s="363"/>
      <c r="F31" s="542">
        <v>30.3</v>
      </c>
      <c r="G31" s="542">
        <v>33</v>
      </c>
      <c r="H31" s="542">
        <v>37.9</v>
      </c>
      <c r="I31" s="542">
        <v>40.6</v>
      </c>
      <c r="J31" s="542">
        <v>32.1</v>
      </c>
      <c r="K31" s="543" t="s">
        <v>350</v>
      </c>
      <c r="L31" s="364">
        <v>-1.8000000000000007</v>
      </c>
    </row>
    <row r="32" spans="1:12" s="110" customFormat="1" ht="15" customHeight="1" x14ac:dyDescent="0.2">
      <c r="A32" s="367" t="s">
        <v>113</v>
      </c>
      <c r="B32" s="368" t="s">
        <v>181</v>
      </c>
      <c r="C32" s="362"/>
      <c r="D32" s="362"/>
      <c r="E32" s="363"/>
      <c r="F32" s="542">
        <v>25.4</v>
      </c>
      <c r="G32" s="542">
        <v>29.4</v>
      </c>
      <c r="H32" s="542">
        <v>31.1</v>
      </c>
      <c r="I32" s="542">
        <v>30.4</v>
      </c>
      <c r="J32" s="544">
        <v>25.8</v>
      </c>
      <c r="K32" s="543" t="s">
        <v>350</v>
      </c>
      <c r="L32" s="364">
        <v>-0.40000000000000213</v>
      </c>
    </row>
    <row r="33" spans="1:12" s="110" customFormat="1" ht="15" customHeight="1" x14ac:dyDescent="0.2">
      <c r="A33" s="367"/>
      <c r="B33" s="368" t="s">
        <v>182</v>
      </c>
      <c r="C33" s="362"/>
      <c r="D33" s="362"/>
      <c r="E33" s="363"/>
      <c r="F33" s="542">
        <v>35.6</v>
      </c>
      <c r="G33" s="542">
        <v>40</v>
      </c>
      <c r="H33" s="542">
        <v>40.6</v>
      </c>
      <c r="I33" s="542">
        <v>40.200000000000003</v>
      </c>
      <c r="J33" s="542">
        <v>37.200000000000003</v>
      </c>
      <c r="K33" s="543" t="s">
        <v>350</v>
      </c>
      <c r="L33" s="364">
        <v>-1.6000000000000014</v>
      </c>
    </row>
    <row r="34" spans="1:12" s="369" customFormat="1" ht="15" customHeight="1" x14ac:dyDescent="0.2">
      <c r="A34" s="367" t="s">
        <v>113</v>
      </c>
      <c r="B34" s="368" t="s">
        <v>116</v>
      </c>
      <c r="C34" s="362"/>
      <c r="D34" s="362"/>
      <c r="E34" s="363"/>
      <c r="F34" s="542">
        <v>27</v>
      </c>
      <c r="G34" s="542">
        <v>31.5</v>
      </c>
      <c r="H34" s="542">
        <v>32.9</v>
      </c>
      <c r="I34" s="542">
        <v>31.6</v>
      </c>
      <c r="J34" s="542">
        <v>27.5</v>
      </c>
      <c r="K34" s="543" t="s">
        <v>350</v>
      </c>
      <c r="L34" s="364">
        <v>-0.5</v>
      </c>
    </row>
    <row r="35" spans="1:12" s="369" customFormat="1" ht="11.25" x14ac:dyDescent="0.2">
      <c r="A35" s="370"/>
      <c r="B35" s="371" t="s">
        <v>117</v>
      </c>
      <c r="C35" s="372"/>
      <c r="D35" s="372"/>
      <c r="E35" s="373"/>
      <c r="F35" s="545">
        <v>32.799999999999997</v>
      </c>
      <c r="G35" s="545">
        <v>37</v>
      </c>
      <c r="H35" s="545">
        <v>37.1</v>
      </c>
      <c r="I35" s="545">
        <v>37.200000000000003</v>
      </c>
      <c r="J35" s="546">
        <v>34.4</v>
      </c>
      <c r="K35" s="547" t="s">
        <v>350</v>
      </c>
      <c r="L35" s="374">
        <v>-1.6000000000000014</v>
      </c>
    </row>
    <row r="36" spans="1:12" s="369" customFormat="1" ht="15.95" customHeight="1" x14ac:dyDescent="0.2">
      <c r="A36" s="375" t="s">
        <v>351</v>
      </c>
      <c r="B36" s="376"/>
      <c r="C36" s="377"/>
      <c r="D36" s="376"/>
      <c r="E36" s="378"/>
      <c r="F36" s="548">
        <v>19830</v>
      </c>
      <c r="G36" s="548">
        <v>15654</v>
      </c>
      <c r="H36" s="548">
        <v>20651</v>
      </c>
      <c r="I36" s="548">
        <v>18924</v>
      </c>
      <c r="J36" s="548">
        <v>20700</v>
      </c>
      <c r="K36" s="549">
        <v>-870</v>
      </c>
      <c r="L36" s="380">
        <v>-4.2028985507246377</v>
      </c>
    </row>
    <row r="37" spans="1:12" s="369" customFormat="1" ht="15.95" customHeight="1" x14ac:dyDescent="0.2">
      <c r="A37" s="381"/>
      <c r="B37" s="382" t="s">
        <v>113</v>
      </c>
      <c r="C37" s="382" t="s">
        <v>352</v>
      </c>
      <c r="D37" s="382"/>
      <c r="E37" s="383"/>
      <c r="F37" s="548">
        <v>5684</v>
      </c>
      <c r="G37" s="548">
        <v>5210</v>
      </c>
      <c r="H37" s="548">
        <v>7046</v>
      </c>
      <c r="I37" s="548">
        <v>6329</v>
      </c>
      <c r="J37" s="548">
        <v>6100</v>
      </c>
      <c r="K37" s="549">
        <v>-416</v>
      </c>
      <c r="L37" s="380">
        <v>-6.8196721311475406</v>
      </c>
    </row>
    <row r="38" spans="1:12" s="369" customFormat="1" ht="15.95" customHeight="1" x14ac:dyDescent="0.2">
      <c r="A38" s="381"/>
      <c r="B38" s="384" t="s">
        <v>105</v>
      </c>
      <c r="C38" s="384" t="s">
        <v>106</v>
      </c>
      <c r="D38" s="385"/>
      <c r="E38" s="383"/>
      <c r="F38" s="548">
        <v>10711</v>
      </c>
      <c r="G38" s="548">
        <v>7759</v>
      </c>
      <c r="H38" s="548">
        <v>10637</v>
      </c>
      <c r="I38" s="548">
        <v>10746</v>
      </c>
      <c r="J38" s="550">
        <v>11367</v>
      </c>
      <c r="K38" s="549">
        <v>-656</v>
      </c>
      <c r="L38" s="380">
        <v>-5.7710917568399758</v>
      </c>
    </row>
    <row r="39" spans="1:12" s="369" customFormat="1" ht="15.95" customHeight="1" x14ac:dyDescent="0.2">
      <c r="A39" s="381"/>
      <c r="B39" s="385"/>
      <c r="C39" s="382" t="s">
        <v>353</v>
      </c>
      <c r="D39" s="385"/>
      <c r="E39" s="383"/>
      <c r="F39" s="548">
        <v>2828</v>
      </c>
      <c r="G39" s="548">
        <v>2395</v>
      </c>
      <c r="H39" s="548">
        <v>3337</v>
      </c>
      <c r="I39" s="548">
        <v>3273</v>
      </c>
      <c r="J39" s="548">
        <v>3034</v>
      </c>
      <c r="K39" s="549">
        <v>-206</v>
      </c>
      <c r="L39" s="380">
        <v>-6.7897165458141071</v>
      </c>
    </row>
    <row r="40" spans="1:12" s="369" customFormat="1" ht="15.95" customHeight="1" x14ac:dyDescent="0.2">
      <c r="A40" s="381"/>
      <c r="B40" s="384"/>
      <c r="C40" s="384" t="s">
        <v>107</v>
      </c>
      <c r="D40" s="385"/>
      <c r="E40" s="383"/>
      <c r="F40" s="548">
        <v>9119</v>
      </c>
      <c r="G40" s="548">
        <v>7895</v>
      </c>
      <c r="H40" s="548">
        <v>10014</v>
      </c>
      <c r="I40" s="548">
        <v>8178</v>
      </c>
      <c r="J40" s="548">
        <v>9333</v>
      </c>
      <c r="K40" s="549">
        <v>-214</v>
      </c>
      <c r="L40" s="380">
        <v>-2.292939033536912</v>
      </c>
    </row>
    <row r="41" spans="1:12" s="369" customFormat="1" ht="24" customHeight="1" x14ac:dyDescent="0.2">
      <c r="A41" s="381"/>
      <c r="B41" s="385"/>
      <c r="C41" s="382" t="s">
        <v>353</v>
      </c>
      <c r="D41" s="385"/>
      <c r="E41" s="383"/>
      <c r="F41" s="548">
        <v>2856</v>
      </c>
      <c r="G41" s="548">
        <v>2815</v>
      </c>
      <c r="H41" s="548">
        <v>3709</v>
      </c>
      <c r="I41" s="548">
        <v>3056</v>
      </c>
      <c r="J41" s="550">
        <v>3066</v>
      </c>
      <c r="K41" s="549">
        <v>-210</v>
      </c>
      <c r="L41" s="380">
        <v>-6.8493150684931505</v>
      </c>
    </row>
    <row r="42" spans="1:12" s="110" customFormat="1" ht="15" customHeight="1" x14ac:dyDescent="0.2">
      <c r="A42" s="381"/>
      <c r="B42" s="384" t="s">
        <v>113</v>
      </c>
      <c r="C42" s="384" t="s">
        <v>354</v>
      </c>
      <c r="D42" s="385"/>
      <c r="E42" s="383"/>
      <c r="F42" s="548">
        <v>4622</v>
      </c>
      <c r="G42" s="548">
        <v>3312</v>
      </c>
      <c r="H42" s="548">
        <v>6571</v>
      </c>
      <c r="I42" s="548">
        <v>4037</v>
      </c>
      <c r="J42" s="548">
        <v>4855</v>
      </c>
      <c r="K42" s="549">
        <v>-233</v>
      </c>
      <c r="L42" s="380">
        <v>-4.7991761071060761</v>
      </c>
    </row>
    <row r="43" spans="1:12" s="110" customFormat="1" ht="15" customHeight="1" x14ac:dyDescent="0.2">
      <c r="A43" s="381"/>
      <c r="B43" s="385"/>
      <c r="C43" s="382" t="s">
        <v>353</v>
      </c>
      <c r="D43" s="385"/>
      <c r="E43" s="383"/>
      <c r="F43" s="548">
        <v>1787</v>
      </c>
      <c r="G43" s="548">
        <v>1376</v>
      </c>
      <c r="H43" s="548">
        <v>2746</v>
      </c>
      <c r="I43" s="548">
        <v>1763</v>
      </c>
      <c r="J43" s="548">
        <v>1834</v>
      </c>
      <c r="K43" s="549">
        <v>-47</v>
      </c>
      <c r="L43" s="380">
        <v>-2.5627044711014175</v>
      </c>
    </row>
    <row r="44" spans="1:12" s="110" customFormat="1" ht="15" customHeight="1" x14ac:dyDescent="0.2">
      <c r="A44" s="381"/>
      <c r="B44" s="384"/>
      <c r="C44" s="366" t="s">
        <v>109</v>
      </c>
      <c r="D44" s="385"/>
      <c r="E44" s="383"/>
      <c r="F44" s="548">
        <v>12998</v>
      </c>
      <c r="G44" s="548">
        <v>10688</v>
      </c>
      <c r="H44" s="548">
        <v>12261</v>
      </c>
      <c r="I44" s="548">
        <v>12799</v>
      </c>
      <c r="J44" s="550">
        <v>13620</v>
      </c>
      <c r="K44" s="549">
        <v>-622</v>
      </c>
      <c r="L44" s="380">
        <v>-4.5668135095447875</v>
      </c>
    </row>
    <row r="45" spans="1:12" s="110" customFormat="1" ht="15" customHeight="1" x14ac:dyDescent="0.2">
      <c r="A45" s="381"/>
      <c r="B45" s="385"/>
      <c r="C45" s="382" t="s">
        <v>353</v>
      </c>
      <c r="D45" s="385"/>
      <c r="E45" s="383"/>
      <c r="F45" s="548">
        <v>3379</v>
      </c>
      <c r="G45" s="548">
        <v>3319</v>
      </c>
      <c r="H45" s="548">
        <v>3725</v>
      </c>
      <c r="I45" s="548">
        <v>3879</v>
      </c>
      <c r="J45" s="548">
        <v>3679</v>
      </c>
      <c r="K45" s="549">
        <v>-300</v>
      </c>
      <c r="L45" s="380">
        <v>-8.1543897798314759</v>
      </c>
    </row>
    <row r="46" spans="1:12" s="110" customFormat="1" ht="15" customHeight="1" x14ac:dyDescent="0.2">
      <c r="A46" s="381"/>
      <c r="B46" s="384"/>
      <c r="C46" s="366" t="s">
        <v>110</v>
      </c>
      <c r="D46" s="385"/>
      <c r="E46" s="383"/>
      <c r="F46" s="548">
        <v>1943</v>
      </c>
      <c r="G46" s="548">
        <v>1457</v>
      </c>
      <c r="H46" s="548">
        <v>1595</v>
      </c>
      <c r="I46" s="548">
        <v>1844</v>
      </c>
      <c r="J46" s="548">
        <v>1973</v>
      </c>
      <c r="K46" s="549">
        <v>-30</v>
      </c>
      <c r="L46" s="380">
        <v>-1.5205271160669032</v>
      </c>
    </row>
    <row r="47" spans="1:12" s="110" customFormat="1" ht="15" customHeight="1" x14ac:dyDescent="0.2">
      <c r="A47" s="381"/>
      <c r="B47" s="385"/>
      <c r="C47" s="382" t="s">
        <v>353</v>
      </c>
      <c r="D47" s="385"/>
      <c r="E47" s="383"/>
      <c r="F47" s="548">
        <v>437</v>
      </c>
      <c r="G47" s="548">
        <v>450</v>
      </c>
      <c r="H47" s="548">
        <v>490</v>
      </c>
      <c r="I47" s="548">
        <v>588</v>
      </c>
      <c r="J47" s="550">
        <v>506</v>
      </c>
      <c r="K47" s="549">
        <v>-69</v>
      </c>
      <c r="L47" s="380">
        <v>-13.636363636363637</v>
      </c>
    </row>
    <row r="48" spans="1:12" s="110" customFormat="1" ht="15" customHeight="1" x14ac:dyDescent="0.2">
      <c r="A48" s="381"/>
      <c r="B48" s="385"/>
      <c r="C48" s="366" t="s">
        <v>111</v>
      </c>
      <c r="D48" s="386"/>
      <c r="E48" s="387"/>
      <c r="F48" s="548">
        <v>267</v>
      </c>
      <c r="G48" s="548">
        <v>197</v>
      </c>
      <c r="H48" s="548">
        <v>224</v>
      </c>
      <c r="I48" s="548">
        <v>244</v>
      </c>
      <c r="J48" s="548">
        <v>252</v>
      </c>
      <c r="K48" s="549">
        <v>15</v>
      </c>
      <c r="L48" s="380">
        <v>5.9523809523809526</v>
      </c>
    </row>
    <row r="49" spans="1:12" s="110" customFormat="1" ht="15" customHeight="1" x14ac:dyDescent="0.2">
      <c r="A49" s="381"/>
      <c r="B49" s="385"/>
      <c r="C49" s="382" t="s">
        <v>353</v>
      </c>
      <c r="D49" s="385"/>
      <c r="E49" s="383"/>
      <c r="F49" s="548">
        <v>81</v>
      </c>
      <c r="G49" s="548">
        <v>65</v>
      </c>
      <c r="H49" s="548">
        <v>85</v>
      </c>
      <c r="I49" s="548">
        <v>99</v>
      </c>
      <c r="J49" s="548">
        <v>81</v>
      </c>
      <c r="K49" s="549">
        <v>0</v>
      </c>
      <c r="L49" s="380">
        <v>0</v>
      </c>
    </row>
    <row r="50" spans="1:12" s="110" customFormat="1" ht="15" customHeight="1" x14ac:dyDescent="0.2">
      <c r="A50" s="381"/>
      <c r="B50" s="384" t="s">
        <v>113</v>
      </c>
      <c r="C50" s="382" t="s">
        <v>181</v>
      </c>
      <c r="D50" s="385"/>
      <c r="E50" s="383"/>
      <c r="F50" s="548">
        <v>13430</v>
      </c>
      <c r="G50" s="548">
        <v>9921</v>
      </c>
      <c r="H50" s="548">
        <v>14023</v>
      </c>
      <c r="I50" s="548">
        <v>13003</v>
      </c>
      <c r="J50" s="550">
        <v>14076</v>
      </c>
      <c r="K50" s="549">
        <v>-646</v>
      </c>
      <c r="L50" s="380">
        <v>-4.5893719806763285</v>
      </c>
    </row>
    <row r="51" spans="1:12" s="110" customFormat="1" ht="15" customHeight="1" x14ac:dyDescent="0.2">
      <c r="A51" s="381"/>
      <c r="B51" s="385"/>
      <c r="C51" s="382" t="s">
        <v>353</v>
      </c>
      <c r="D51" s="385"/>
      <c r="E51" s="383"/>
      <c r="F51" s="548">
        <v>3407</v>
      </c>
      <c r="G51" s="548">
        <v>2919</v>
      </c>
      <c r="H51" s="548">
        <v>4358</v>
      </c>
      <c r="I51" s="548">
        <v>3950</v>
      </c>
      <c r="J51" s="548">
        <v>3635</v>
      </c>
      <c r="K51" s="549">
        <v>-228</v>
      </c>
      <c r="L51" s="380">
        <v>-6.2723521320495186</v>
      </c>
    </row>
    <row r="52" spans="1:12" s="110" customFormat="1" ht="15" customHeight="1" x14ac:dyDescent="0.2">
      <c r="A52" s="381"/>
      <c r="B52" s="384"/>
      <c r="C52" s="382" t="s">
        <v>182</v>
      </c>
      <c r="D52" s="385"/>
      <c r="E52" s="383"/>
      <c r="F52" s="548">
        <v>6400</v>
      </c>
      <c r="G52" s="548">
        <v>5733</v>
      </c>
      <c r="H52" s="548">
        <v>6628</v>
      </c>
      <c r="I52" s="548">
        <v>5921</v>
      </c>
      <c r="J52" s="548">
        <v>6624</v>
      </c>
      <c r="K52" s="549">
        <v>-224</v>
      </c>
      <c r="L52" s="380">
        <v>-3.3816425120772946</v>
      </c>
    </row>
    <row r="53" spans="1:12" s="269" customFormat="1" ht="11.25" customHeight="1" x14ac:dyDescent="0.2">
      <c r="A53" s="381"/>
      <c r="B53" s="385"/>
      <c r="C53" s="382" t="s">
        <v>353</v>
      </c>
      <c r="D53" s="385"/>
      <c r="E53" s="383"/>
      <c r="F53" s="548">
        <v>2277</v>
      </c>
      <c r="G53" s="548">
        <v>2291</v>
      </c>
      <c r="H53" s="548">
        <v>2688</v>
      </c>
      <c r="I53" s="548">
        <v>2379</v>
      </c>
      <c r="J53" s="550">
        <v>2465</v>
      </c>
      <c r="K53" s="549">
        <v>-188</v>
      </c>
      <c r="L53" s="380">
        <v>-7.6267748478701822</v>
      </c>
    </row>
    <row r="54" spans="1:12" s="151" customFormat="1" ht="12.75" customHeight="1" x14ac:dyDescent="0.2">
      <c r="A54" s="381"/>
      <c r="B54" s="384" t="s">
        <v>113</v>
      </c>
      <c r="C54" s="384" t="s">
        <v>116</v>
      </c>
      <c r="D54" s="385"/>
      <c r="E54" s="383"/>
      <c r="F54" s="548">
        <v>14163</v>
      </c>
      <c r="G54" s="548">
        <v>10641</v>
      </c>
      <c r="H54" s="548">
        <v>14719</v>
      </c>
      <c r="I54" s="548">
        <v>12752</v>
      </c>
      <c r="J54" s="548">
        <v>14821</v>
      </c>
      <c r="K54" s="549">
        <v>-658</v>
      </c>
      <c r="L54" s="380">
        <v>-4.4396464476081237</v>
      </c>
    </row>
    <row r="55" spans="1:12" ht="11.25" x14ac:dyDescent="0.2">
      <c r="A55" s="381"/>
      <c r="B55" s="385"/>
      <c r="C55" s="382" t="s">
        <v>353</v>
      </c>
      <c r="D55" s="385"/>
      <c r="E55" s="383"/>
      <c r="F55" s="548">
        <v>3826</v>
      </c>
      <c r="G55" s="548">
        <v>3356</v>
      </c>
      <c r="H55" s="548">
        <v>4842</v>
      </c>
      <c r="I55" s="548">
        <v>4030</v>
      </c>
      <c r="J55" s="548">
        <v>4074</v>
      </c>
      <c r="K55" s="549">
        <v>-248</v>
      </c>
      <c r="L55" s="380">
        <v>-6.0873834069710355</v>
      </c>
    </row>
    <row r="56" spans="1:12" ht="14.25" customHeight="1" x14ac:dyDescent="0.2">
      <c r="A56" s="381"/>
      <c r="B56" s="385"/>
      <c r="C56" s="384" t="s">
        <v>117</v>
      </c>
      <c r="D56" s="385"/>
      <c r="E56" s="383"/>
      <c r="F56" s="548">
        <v>5658</v>
      </c>
      <c r="G56" s="548">
        <v>5009</v>
      </c>
      <c r="H56" s="548">
        <v>5925</v>
      </c>
      <c r="I56" s="548">
        <v>6162</v>
      </c>
      <c r="J56" s="548">
        <v>5869</v>
      </c>
      <c r="K56" s="549">
        <v>-211</v>
      </c>
      <c r="L56" s="380">
        <v>-3.5951610155051967</v>
      </c>
    </row>
    <row r="57" spans="1:12" ht="18.75" customHeight="1" x14ac:dyDescent="0.2">
      <c r="A57" s="388"/>
      <c r="B57" s="389"/>
      <c r="C57" s="390" t="s">
        <v>353</v>
      </c>
      <c r="D57" s="389"/>
      <c r="E57" s="391"/>
      <c r="F57" s="551">
        <v>1854</v>
      </c>
      <c r="G57" s="552">
        <v>1853</v>
      </c>
      <c r="H57" s="552">
        <v>2201</v>
      </c>
      <c r="I57" s="552">
        <v>2295</v>
      </c>
      <c r="J57" s="552">
        <v>2020</v>
      </c>
      <c r="K57" s="553">
        <f t="shared" ref="K57" si="0">IF(OR(F57=".",J57=".")=TRUE,".",IF(OR(F57="*",J57="*")=TRUE,"*",IF(AND(F57="-",J57="-")=TRUE,"-",IF(AND(ISNUMBER(J57),ISNUMBER(F57))=TRUE,IF(F57-J57=0,0,F57-J57),IF(ISNUMBER(F57)=TRUE,F57,-J57)))))</f>
        <v>-166</v>
      </c>
      <c r="L57" s="392">
        <f t="shared" ref="L57" si="1">IF(K57 =".",".",IF(K57 ="*","*",IF(K57="-","-",IF(K57=0,0,IF(OR(J57="-",J57=".",F57="-",F57=".")=TRUE,"X",IF(J57=0,"0,0",IF(ABS(K57*100/J57)&gt;250,".X",(K57*100/J57))))))))</f>
        <v>-8.217821782178218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20409</v>
      </c>
      <c r="E11" s="114">
        <v>16614</v>
      </c>
      <c r="F11" s="114">
        <v>27380</v>
      </c>
      <c r="G11" s="114">
        <v>19230</v>
      </c>
      <c r="H11" s="140">
        <v>21377</v>
      </c>
      <c r="I11" s="115">
        <v>-968</v>
      </c>
      <c r="J11" s="116">
        <v>-4.5282312766056974</v>
      </c>
    </row>
    <row r="12" spans="1:15" s="110" customFormat="1" ht="24.95" customHeight="1" x14ac:dyDescent="0.2">
      <c r="A12" s="193" t="s">
        <v>132</v>
      </c>
      <c r="B12" s="194" t="s">
        <v>133</v>
      </c>
      <c r="C12" s="113">
        <v>2.1216130138664315</v>
      </c>
      <c r="D12" s="115">
        <v>433</v>
      </c>
      <c r="E12" s="114">
        <v>211</v>
      </c>
      <c r="F12" s="114">
        <v>691</v>
      </c>
      <c r="G12" s="114">
        <v>471</v>
      </c>
      <c r="H12" s="140">
        <v>460</v>
      </c>
      <c r="I12" s="115">
        <v>-27</v>
      </c>
      <c r="J12" s="116">
        <v>-5.8695652173913047</v>
      </c>
    </row>
    <row r="13" spans="1:15" s="110" customFormat="1" ht="24.95" customHeight="1" x14ac:dyDescent="0.2">
      <c r="A13" s="193" t="s">
        <v>134</v>
      </c>
      <c r="B13" s="199" t="s">
        <v>214</v>
      </c>
      <c r="C13" s="113">
        <v>1.2886471654662159</v>
      </c>
      <c r="D13" s="115">
        <v>263</v>
      </c>
      <c r="E13" s="114">
        <v>175</v>
      </c>
      <c r="F13" s="114">
        <v>265</v>
      </c>
      <c r="G13" s="114">
        <v>215</v>
      </c>
      <c r="H13" s="140">
        <v>266</v>
      </c>
      <c r="I13" s="115">
        <v>-3</v>
      </c>
      <c r="J13" s="116">
        <v>-1.1278195488721805</v>
      </c>
    </row>
    <row r="14" spans="1:15" s="287" customFormat="1" ht="24.95" customHeight="1" x14ac:dyDescent="0.2">
      <c r="A14" s="193" t="s">
        <v>215</v>
      </c>
      <c r="B14" s="199" t="s">
        <v>137</v>
      </c>
      <c r="C14" s="113">
        <v>17.894066343279924</v>
      </c>
      <c r="D14" s="115">
        <v>3652</v>
      </c>
      <c r="E14" s="114">
        <v>2351</v>
      </c>
      <c r="F14" s="114">
        <v>5248</v>
      </c>
      <c r="G14" s="114">
        <v>3363</v>
      </c>
      <c r="H14" s="140">
        <v>3930</v>
      </c>
      <c r="I14" s="115">
        <v>-278</v>
      </c>
      <c r="J14" s="116">
        <v>-7.0737913486005093</v>
      </c>
      <c r="K14" s="110"/>
      <c r="L14" s="110"/>
      <c r="M14" s="110"/>
      <c r="N14" s="110"/>
      <c r="O14" s="110"/>
    </row>
    <row r="15" spans="1:15" s="110" customFormat="1" ht="24.95" customHeight="1" x14ac:dyDescent="0.2">
      <c r="A15" s="193" t="s">
        <v>216</v>
      </c>
      <c r="B15" s="199" t="s">
        <v>217</v>
      </c>
      <c r="C15" s="113">
        <v>4.429418393845852</v>
      </c>
      <c r="D15" s="115">
        <v>904</v>
      </c>
      <c r="E15" s="114">
        <v>756</v>
      </c>
      <c r="F15" s="114">
        <v>1252</v>
      </c>
      <c r="G15" s="114">
        <v>902</v>
      </c>
      <c r="H15" s="140">
        <v>842</v>
      </c>
      <c r="I15" s="115">
        <v>62</v>
      </c>
      <c r="J15" s="116">
        <v>7.3634204275534438</v>
      </c>
    </row>
    <row r="16" spans="1:15" s="287" customFormat="1" ht="24.95" customHeight="1" x14ac:dyDescent="0.2">
      <c r="A16" s="193" t="s">
        <v>218</v>
      </c>
      <c r="B16" s="199" t="s">
        <v>141</v>
      </c>
      <c r="C16" s="113">
        <v>10.627664265765103</v>
      </c>
      <c r="D16" s="115">
        <v>2169</v>
      </c>
      <c r="E16" s="114">
        <v>1268</v>
      </c>
      <c r="F16" s="114">
        <v>3066</v>
      </c>
      <c r="G16" s="114">
        <v>1820</v>
      </c>
      <c r="H16" s="140">
        <v>2438</v>
      </c>
      <c r="I16" s="115">
        <v>-269</v>
      </c>
      <c r="J16" s="116">
        <v>-11.033634126333061</v>
      </c>
      <c r="K16" s="110"/>
      <c r="L16" s="110"/>
      <c r="M16" s="110"/>
      <c r="N16" s="110"/>
      <c r="O16" s="110"/>
    </row>
    <row r="17" spans="1:15" s="110" customFormat="1" ht="24.95" customHeight="1" x14ac:dyDescent="0.2">
      <c r="A17" s="193" t="s">
        <v>142</v>
      </c>
      <c r="B17" s="199" t="s">
        <v>220</v>
      </c>
      <c r="C17" s="113">
        <v>2.8369836836689695</v>
      </c>
      <c r="D17" s="115">
        <v>579</v>
      </c>
      <c r="E17" s="114">
        <v>327</v>
      </c>
      <c r="F17" s="114">
        <v>930</v>
      </c>
      <c r="G17" s="114">
        <v>641</v>
      </c>
      <c r="H17" s="140">
        <v>650</v>
      </c>
      <c r="I17" s="115">
        <v>-71</v>
      </c>
      <c r="J17" s="116">
        <v>-10.923076923076923</v>
      </c>
    </row>
    <row r="18" spans="1:15" s="287" customFormat="1" ht="24.95" customHeight="1" x14ac:dyDescent="0.2">
      <c r="A18" s="201" t="s">
        <v>144</v>
      </c>
      <c r="B18" s="202" t="s">
        <v>145</v>
      </c>
      <c r="C18" s="113">
        <v>9.6085060512518989</v>
      </c>
      <c r="D18" s="115">
        <v>1961</v>
      </c>
      <c r="E18" s="114">
        <v>1002</v>
      </c>
      <c r="F18" s="114">
        <v>2513</v>
      </c>
      <c r="G18" s="114">
        <v>1740</v>
      </c>
      <c r="H18" s="140">
        <v>1862</v>
      </c>
      <c r="I18" s="115">
        <v>99</v>
      </c>
      <c r="J18" s="116">
        <v>5.3168635875402792</v>
      </c>
      <c r="K18" s="110"/>
      <c r="L18" s="110"/>
      <c r="M18" s="110"/>
      <c r="N18" s="110"/>
      <c r="O18" s="110"/>
    </row>
    <row r="19" spans="1:15" s="110" customFormat="1" ht="24.95" customHeight="1" x14ac:dyDescent="0.2">
      <c r="A19" s="193" t="s">
        <v>146</v>
      </c>
      <c r="B19" s="199" t="s">
        <v>147</v>
      </c>
      <c r="C19" s="113">
        <v>13.396050761918762</v>
      </c>
      <c r="D19" s="115">
        <v>2734</v>
      </c>
      <c r="E19" s="114">
        <v>2557</v>
      </c>
      <c r="F19" s="114">
        <v>4038</v>
      </c>
      <c r="G19" s="114">
        <v>2260</v>
      </c>
      <c r="H19" s="140">
        <v>2962</v>
      </c>
      <c r="I19" s="115">
        <v>-228</v>
      </c>
      <c r="J19" s="116">
        <v>-7.6975016880486162</v>
      </c>
    </row>
    <row r="20" spans="1:15" s="287" customFormat="1" ht="24.95" customHeight="1" x14ac:dyDescent="0.2">
      <c r="A20" s="193" t="s">
        <v>148</v>
      </c>
      <c r="B20" s="199" t="s">
        <v>149</v>
      </c>
      <c r="C20" s="113">
        <v>4.9634964966436375</v>
      </c>
      <c r="D20" s="115">
        <v>1013</v>
      </c>
      <c r="E20" s="114">
        <v>908</v>
      </c>
      <c r="F20" s="114">
        <v>1186</v>
      </c>
      <c r="G20" s="114">
        <v>1007</v>
      </c>
      <c r="H20" s="140">
        <v>1044</v>
      </c>
      <c r="I20" s="115">
        <v>-31</v>
      </c>
      <c r="J20" s="116">
        <v>-2.9693486590038316</v>
      </c>
      <c r="K20" s="110"/>
      <c r="L20" s="110"/>
      <c r="M20" s="110"/>
      <c r="N20" s="110"/>
      <c r="O20" s="110"/>
    </row>
    <row r="21" spans="1:15" s="110" customFormat="1" ht="24.95" customHeight="1" x14ac:dyDescent="0.2">
      <c r="A21" s="201" t="s">
        <v>150</v>
      </c>
      <c r="B21" s="202" t="s">
        <v>151</v>
      </c>
      <c r="C21" s="113">
        <v>12.504287324219707</v>
      </c>
      <c r="D21" s="115">
        <v>2552</v>
      </c>
      <c r="E21" s="114">
        <v>3064</v>
      </c>
      <c r="F21" s="114">
        <v>2995</v>
      </c>
      <c r="G21" s="114">
        <v>3569</v>
      </c>
      <c r="H21" s="140">
        <v>2640</v>
      </c>
      <c r="I21" s="115">
        <v>-88</v>
      </c>
      <c r="J21" s="116">
        <v>-3.3333333333333335</v>
      </c>
    </row>
    <row r="22" spans="1:15" s="110" customFormat="1" ht="24.95" customHeight="1" x14ac:dyDescent="0.2">
      <c r="A22" s="201" t="s">
        <v>152</v>
      </c>
      <c r="B22" s="199" t="s">
        <v>153</v>
      </c>
      <c r="C22" s="113">
        <v>1.3425449556568181</v>
      </c>
      <c r="D22" s="115">
        <v>274</v>
      </c>
      <c r="E22" s="114">
        <v>175</v>
      </c>
      <c r="F22" s="114">
        <v>317</v>
      </c>
      <c r="G22" s="114">
        <v>208</v>
      </c>
      <c r="H22" s="140">
        <v>285</v>
      </c>
      <c r="I22" s="115">
        <v>-11</v>
      </c>
      <c r="J22" s="116">
        <v>-3.8596491228070176</v>
      </c>
    </row>
    <row r="23" spans="1:15" s="110" customFormat="1" ht="24.95" customHeight="1" x14ac:dyDescent="0.2">
      <c r="A23" s="193" t="s">
        <v>154</v>
      </c>
      <c r="B23" s="199" t="s">
        <v>155</v>
      </c>
      <c r="C23" s="113">
        <v>0.94076142878141999</v>
      </c>
      <c r="D23" s="115">
        <v>192</v>
      </c>
      <c r="E23" s="114">
        <v>105</v>
      </c>
      <c r="F23" s="114">
        <v>261</v>
      </c>
      <c r="G23" s="114">
        <v>118</v>
      </c>
      <c r="H23" s="140">
        <v>221</v>
      </c>
      <c r="I23" s="115">
        <v>-29</v>
      </c>
      <c r="J23" s="116">
        <v>-13.122171945701357</v>
      </c>
    </row>
    <row r="24" spans="1:15" s="110" customFormat="1" ht="24.95" customHeight="1" x14ac:dyDescent="0.2">
      <c r="A24" s="193" t="s">
        <v>156</v>
      </c>
      <c r="B24" s="199" t="s">
        <v>221</v>
      </c>
      <c r="C24" s="113">
        <v>5.3799794208437453</v>
      </c>
      <c r="D24" s="115">
        <v>1098</v>
      </c>
      <c r="E24" s="114">
        <v>931</v>
      </c>
      <c r="F24" s="114">
        <v>1378</v>
      </c>
      <c r="G24" s="114">
        <v>838</v>
      </c>
      <c r="H24" s="140">
        <v>1306</v>
      </c>
      <c r="I24" s="115">
        <v>-208</v>
      </c>
      <c r="J24" s="116">
        <v>-15.926493108728943</v>
      </c>
    </row>
    <row r="25" spans="1:15" s="110" customFormat="1" ht="24.95" customHeight="1" x14ac:dyDescent="0.2">
      <c r="A25" s="193" t="s">
        <v>222</v>
      </c>
      <c r="B25" s="204" t="s">
        <v>159</v>
      </c>
      <c r="C25" s="113">
        <v>5.3652800235190359</v>
      </c>
      <c r="D25" s="115">
        <v>1095</v>
      </c>
      <c r="E25" s="114">
        <v>937</v>
      </c>
      <c r="F25" s="114">
        <v>1390</v>
      </c>
      <c r="G25" s="114">
        <v>1280</v>
      </c>
      <c r="H25" s="140">
        <v>1343</v>
      </c>
      <c r="I25" s="115">
        <v>-248</v>
      </c>
      <c r="J25" s="116">
        <v>-18.466120625465376</v>
      </c>
    </row>
    <row r="26" spans="1:15" s="110" customFormat="1" ht="24.95" customHeight="1" x14ac:dyDescent="0.2">
      <c r="A26" s="201">
        <v>782.78300000000002</v>
      </c>
      <c r="B26" s="203" t="s">
        <v>160</v>
      </c>
      <c r="C26" s="113">
        <v>6.0708510951051009</v>
      </c>
      <c r="D26" s="115">
        <v>1239</v>
      </c>
      <c r="E26" s="114">
        <v>824</v>
      </c>
      <c r="F26" s="114">
        <v>1139</v>
      </c>
      <c r="G26" s="114">
        <v>1129</v>
      </c>
      <c r="H26" s="140">
        <v>1289</v>
      </c>
      <c r="I26" s="115">
        <v>-50</v>
      </c>
      <c r="J26" s="116">
        <v>-3.8789759503491079</v>
      </c>
    </row>
    <row r="27" spans="1:15" s="110" customFormat="1" ht="24.95" customHeight="1" x14ac:dyDescent="0.2">
      <c r="A27" s="193" t="s">
        <v>161</v>
      </c>
      <c r="B27" s="199" t="s">
        <v>162</v>
      </c>
      <c r="C27" s="113">
        <v>1.8521240629134206</v>
      </c>
      <c r="D27" s="115">
        <v>378</v>
      </c>
      <c r="E27" s="114">
        <v>380</v>
      </c>
      <c r="F27" s="114">
        <v>821</v>
      </c>
      <c r="G27" s="114">
        <v>372</v>
      </c>
      <c r="H27" s="140">
        <v>414</v>
      </c>
      <c r="I27" s="115">
        <v>-36</v>
      </c>
      <c r="J27" s="116">
        <v>-8.695652173913043</v>
      </c>
    </row>
    <row r="28" spans="1:15" s="110" customFormat="1" ht="24.95" customHeight="1" x14ac:dyDescent="0.2">
      <c r="A28" s="193" t="s">
        <v>163</v>
      </c>
      <c r="B28" s="199" t="s">
        <v>164</v>
      </c>
      <c r="C28" s="113">
        <v>2.2882061835464746</v>
      </c>
      <c r="D28" s="115">
        <v>467</v>
      </c>
      <c r="E28" s="114">
        <v>458</v>
      </c>
      <c r="F28" s="114">
        <v>1018</v>
      </c>
      <c r="G28" s="114">
        <v>265</v>
      </c>
      <c r="H28" s="140">
        <v>532</v>
      </c>
      <c r="I28" s="115">
        <v>-65</v>
      </c>
      <c r="J28" s="116">
        <v>-12.218045112781954</v>
      </c>
    </row>
    <row r="29" spans="1:15" s="110" customFormat="1" ht="24.95" customHeight="1" x14ac:dyDescent="0.2">
      <c r="A29" s="193">
        <v>86</v>
      </c>
      <c r="B29" s="199" t="s">
        <v>165</v>
      </c>
      <c r="C29" s="113">
        <v>6.2619432603263263</v>
      </c>
      <c r="D29" s="115">
        <v>1278</v>
      </c>
      <c r="E29" s="114">
        <v>1130</v>
      </c>
      <c r="F29" s="114">
        <v>1754</v>
      </c>
      <c r="G29" s="114">
        <v>925</v>
      </c>
      <c r="H29" s="140">
        <v>1265</v>
      </c>
      <c r="I29" s="115">
        <v>13</v>
      </c>
      <c r="J29" s="116">
        <v>1.0276679841897234</v>
      </c>
    </row>
    <row r="30" spans="1:15" s="110" customFormat="1" ht="24.95" customHeight="1" x14ac:dyDescent="0.2">
      <c r="A30" s="193">
        <v>87.88</v>
      </c>
      <c r="B30" s="204" t="s">
        <v>166</v>
      </c>
      <c r="C30" s="113">
        <v>5.708265961095595</v>
      </c>
      <c r="D30" s="115">
        <v>1165</v>
      </c>
      <c r="E30" s="114">
        <v>799</v>
      </c>
      <c r="F30" s="114">
        <v>1588</v>
      </c>
      <c r="G30" s="114">
        <v>746</v>
      </c>
      <c r="H30" s="140">
        <v>902</v>
      </c>
      <c r="I30" s="115">
        <v>263</v>
      </c>
      <c r="J30" s="116">
        <v>29.157427937915742</v>
      </c>
    </row>
    <row r="31" spans="1:15" s="110" customFormat="1" ht="24.95" customHeight="1" x14ac:dyDescent="0.2">
      <c r="A31" s="193" t="s">
        <v>167</v>
      </c>
      <c r="B31" s="199" t="s">
        <v>168</v>
      </c>
      <c r="C31" s="113">
        <v>3.0133764515654859</v>
      </c>
      <c r="D31" s="115">
        <v>615</v>
      </c>
      <c r="E31" s="114">
        <v>607</v>
      </c>
      <c r="F31" s="114">
        <v>776</v>
      </c>
      <c r="G31" s="114">
        <v>724</v>
      </c>
      <c r="H31" s="140">
        <v>655</v>
      </c>
      <c r="I31" s="115">
        <v>-40</v>
      </c>
      <c r="J31" s="116">
        <v>-6.106870229007634</v>
      </c>
    </row>
    <row r="32" spans="1:15" s="110" customFormat="1" ht="24.95" customHeight="1" x14ac:dyDescent="0.2">
      <c r="A32" s="193"/>
      <c r="B32" s="204" t="s">
        <v>169</v>
      </c>
      <c r="C32" s="113" t="s">
        <v>514</v>
      </c>
      <c r="D32" s="115" t="s">
        <v>514</v>
      </c>
      <c r="E32" s="114" t="s">
        <v>514</v>
      </c>
      <c r="F32" s="114" t="s">
        <v>514</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2.1216130138664315</v>
      </c>
      <c r="D34" s="115">
        <v>433</v>
      </c>
      <c r="E34" s="114">
        <v>211</v>
      </c>
      <c r="F34" s="114">
        <v>691</v>
      </c>
      <c r="G34" s="114">
        <v>471</v>
      </c>
      <c r="H34" s="140">
        <v>460</v>
      </c>
      <c r="I34" s="115">
        <v>-27</v>
      </c>
      <c r="J34" s="116">
        <v>-5.8695652173913047</v>
      </c>
    </row>
    <row r="35" spans="1:10" s="110" customFormat="1" ht="24.95" customHeight="1" x14ac:dyDescent="0.2">
      <c r="A35" s="292" t="s">
        <v>171</v>
      </c>
      <c r="B35" s="293" t="s">
        <v>172</v>
      </c>
      <c r="C35" s="113">
        <v>28.791219559998041</v>
      </c>
      <c r="D35" s="115">
        <v>5876</v>
      </c>
      <c r="E35" s="114">
        <v>3528</v>
      </c>
      <c r="F35" s="114">
        <v>8026</v>
      </c>
      <c r="G35" s="114">
        <v>5318</v>
      </c>
      <c r="H35" s="140">
        <v>6058</v>
      </c>
      <c r="I35" s="115">
        <v>-182</v>
      </c>
      <c r="J35" s="116">
        <v>-3.0042918454935621</v>
      </c>
    </row>
    <row r="36" spans="1:10" s="110" customFormat="1" ht="24.95" customHeight="1" x14ac:dyDescent="0.2">
      <c r="A36" s="294" t="s">
        <v>173</v>
      </c>
      <c r="B36" s="295" t="s">
        <v>174</v>
      </c>
      <c r="C36" s="125">
        <v>69.087167426135522</v>
      </c>
      <c r="D36" s="143">
        <v>14100</v>
      </c>
      <c r="E36" s="144">
        <v>12875</v>
      </c>
      <c r="F36" s="144">
        <v>18661</v>
      </c>
      <c r="G36" s="144">
        <v>13441</v>
      </c>
      <c r="H36" s="145">
        <v>14858</v>
      </c>
      <c r="I36" s="143">
        <v>-758</v>
      </c>
      <c r="J36" s="146">
        <v>-5.1016287521873735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20409</v>
      </c>
      <c r="F11" s="264">
        <v>16614</v>
      </c>
      <c r="G11" s="264">
        <v>27380</v>
      </c>
      <c r="H11" s="264">
        <v>19230</v>
      </c>
      <c r="I11" s="265">
        <v>21377</v>
      </c>
      <c r="J11" s="263">
        <v>-968</v>
      </c>
      <c r="K11" s="266">
        <v>-4.5282312766056974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26.522612572884512</v>
      </c>
      <c r="E13" s="115">
        <v>5413</v>
      </c>
      <c r="F13" s="114">
        <v>4701</v>
      </c>
      <c r="G13" s="114">
        <v>6394</v>
      </c>
      <c r="H13" s="114">
        <v>5815</v>
      </c>
      <c r="I13" s="140">
        <v>5696</v>
      </c>
      <c r="J13" s="115">
        <v>-283</v>
      </c>
      <c r="K13" s="116">
        <v>-4.9683988764044944</v>
      </c>
    </row>
    <row r="14" spans="1:15" ht="15.95" customHeight="1" x14ac:dyDescent="0.2">
      <c r="A14" s="306" t="s">
        <v>230</v>
      </c>
      <c r="B14" s="307"/>
      <c r="C14" s="308"/>
      <c r="D14" s="113">
        <v>56.391787936694598</v>
      </c>
      <c r="E14" s="115">
        <v>11509</v>
      </c>
      <c r="F14" s="114">
        <v>9087</v>
      </c>
      <c r="G14" s="114">
        <v>17544</v>
      </c>
      <c r="H14" s="114">
        <v>10476</v>
      </c>
      <c r="I14" s="140">
        <v>12235</v>
      </c>
      <c r="J14" s="115">
        <v>-726</v>
      </c>
      <c r="K14" s="116">
        <v>-5.9337964854924401</v>
      </c>
    </row>
    <row r="15" spans="1:15" ht="15.95" customHeight="1" x14ac:dyDescent="0.2">
      <c r="A15" s="306" t="s">
        <v>231</v>
      </c>
      <c r="B15" s="307"/>
      <c r="C15" s="308"/>
      <c r="D15" s="113">
        <v>8.9274339752070162</v>
      </c>
      <c r="E15" s="115">
        <v>1822</v>
      </c>
      <c r="F15" s="114">
        <v>1524</v>
      </c>
      <c r="G15" s="114">
        <v>1798</v>
      </c>
      <c r="H15" s="114">
        <v>1610</v>
      </c>
      <c r="I15" s="140">
        <v>1843</v>
      </c>
      <c r="J15" s="115">
        <v>-21</v>
      </c>
      <c r="K15" s="116">
        <v>-1.1394465545306565</v>
      </c>
    </row>
    <row r="16" spans="1:15" ht="15.95" customHeight="1" x14ac:dyDescent="0.2">
      <c r="A16" s="306" t="s">
        <v>232</v>
      </c>
      <c r="B16" s="307"/>
      <c r="C16" s="308"/>
      <c r="D16" s="113">
        <v>7.9474741535597042</v>
      </c>
      <c r="E16" s="115">
        <v>1622</v>
      </c>
      <c r="F16" s="114">
        <v>1267</v>
      </c>
      <c r="G16" s="114">
        <v>1543</v>
      </c>
      <c r="H16" s="114">
        <v>1298</v>
      </c>
      <c r="I16" s="140">
        <v>1565</v>
      </c>
      <c r="J16" s="115">
        <v>57</v>
      </c>
      <c r="K16" s="116">
        <v>3.6421725239616611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1.7835268753981086</v>
      </c>
      <c r="E18" s="115">
        <v>364</v>
      </c>
      <c r="F18" s="114">
        <v>250</v>
      </c>
      <c r="G18" s="114">
        <v>668</v>
      </c>
      <c r="H18" s="114">
        <v>416</v>
      </c>
      <c r="I18" s="140">
        <v>379</v>
      </c>
      <c r="J18" s="115">
        <v>-15</v>
      </c>
      <c r="K18" s="116">
        <v>-3.9577836411609497</v>
      </c>
    </row>
    <row r="19" spans="1:11" ht="14.1" customHeight="1" x14ac:dyDescent="0.2">
      <c r="A19" s="306" t="s">
        <v>235</v>
      </c>
      <c r="B19" s="307" t="s">
        <v>236</v>
      </c>
      <c r="C19" s="308"/>
      <c r="D19" s="113">
        <v>0.99955901808025871</v>
      </c>
      <c r="E19" s="115">
        <v>204</v>
      </c>
      <c r="F19" s="114">
        <v>150</v>
      </c>
      <c r="G19" s="114">
        <v>496</v>
      </c>
      <c r="H19" s="114">
        <v>208</v>
      </c>
      <c r="I19" s="140">
        <v>169</v>
      </c>
      <c r="J19" s="115">
        <v>35</v>
      </c>
      <c r="K19" s="116">
        <v>20.710059171597631</v>
      </c>
    </row>
    <row r="20" spans="1:11" ht="14.1" customHeight="1" x14ac:dyDescent="0.2">
      <c r="A20" s="306">
        <v>12</v>
      </c>
      <c r="B20" s="307" t="s">
        <v>237</v>
      </c>
      <c r="C20" s="308"/>
      <c r="D20" s="113">
        <v>1.2445489734920869</v>
      </c>
      <c r="E20" s="115">
        <v>254</v>
      </c>
      <c r="F20" s="114">
        <v>109</v>
      </c>
      <c r="G20" s="114">
        <v>239</v>
      </c>
      <c r="H20" s="114">
        <v>319</v>
      </c>
      <c r="I20" s="140">
        <v>218</v>
      </c>
      <c r="J20" s="115">
        <v>36</v>
      </c>
      <c r="K20" s="116">
        <v>16.513761467889907</v>
      </c>
    </row>
    <row r="21" spans="1:11" ht="14.1" customHeight="1" x14ac:dyDescent="0.2">
      <c r="A21" s="306">
        <v>21</v>
      </c>
      <c r="B21" s="307" t="s">
        <v>238</v>
      </c>
      <c r="C21" s="308"/>
      <c r="D21" s="113">
        <v>0.35278553579303251</v>
      </c>
      <c r="E21" s="115">
        <v>72</v>
      </c>
      <c r="F21" s="114">
        <v>29</v>
      </c>
      <c r="G21" s="114">
        <v>68</v>
      </c>
      <c r="H21" s="114">
        <v>74</v>
      </c>
      <c r="I21" s="140">
        <v>75</v>
      </c>
      <c r="J21" s="115">
        <v>-3</v>
      </c>
      <c r="K21" s="116">
        <v>-4</v>
      </c>
    </row>
    <row r="22" spans="1:11" ht="14.1" customHeight="1" x14ac:dyDescent="0.2">
      <c r="A22" s="306">
        <v>22</v>
      </c>
      <c r="B22" s="307" t="s">
        <v>239</v>
      </c>
      <c r="C22" s="308"/>
      <c r="D22" s="113">
        <v>2.0432162281346464</v>
      </c>
      <c r="E22" s="115">
        <v>417</v>
      </c>
      <c r="F22" s="114">
        <v>285</v>
      </c>
      <c r="G22" s="114">
        <v>592</v>
      </c>
      <c r="H22" s="114">
        <v>446</v>
      </c>
      <c r="I22" s="140">
        <v>468</v>
      </c>
      <c r="J22" s="115">
        <v>-51</v>
      </c>
      <c r="K22" s="116">
        <v>-10.897435897435898</v>
      </c>
    </row>
    <row r="23" spans="1:11" ht="14.1" customHeight="1" x14ac:dyDescent="0.2">
      <c r="A23" s="306">
        <v>23</v>
      </c>
      <c r="B23" s="307" t="s">
        <v>240</v>
      </c>
      <c r="C23" s="308"/>
      <c r="D23" s="113">
        <v>0.77906805820961345</v>
      </c>
      <c r="E23" s="115">
        <v>159</v>
      </c>
      <c r="F23" s="114">
        <v>150</v>
      </c>
      <c r="G23" s="114">
        <v>408</v>
      </c>
      <c r="H23" s="114">
        <v>148</v>
      </c>
      <c r="I23" s="140">
        <v>160</v>
      </c>
      <c r="J23" s="115">
        <v>-1</v>
      </c>
      <c r="K23" s="116">
        <v>-0.625</v>
      </c>
    </row>
    <row r="24" spans="1:11" ht="14.1" customHeight="1" x14ac:dyDescent="0.2">
      <c r="A24" s="306">
        <v>24</v>
      </c>
      <c r="B24" s="307" t="s">
        <v>241</v>
      </c>
      <c r="C24" s="308"/>
      <c r="D24" s="113">
        <v>3.9296388848057231</v>
      </c>
      <c r="E24" s="115">
        <v>802</v>
      </c>
      <c r="F24" s="114">
        <v>389</v>
      </c>
      <c r="G24" s="114">
        <v>964</v>
      </c>
      <c r="H24" s="114">
        <v>573</v>
      </c>
      <c r="I24" s="140">
        <v>902</v>
      </c>
      <c r="J24" s="115">
        <v>-100</v>
      </c>
      <c r="K24" s="116">
        <v>-11.086474501108647</v>
      </c>
    </row>
    <row r="25" spans="1:11" ht="14.1" customHeight="1" x14ac:dyDescent="0.2">
      <c r="A25" s="306">
        <v>25</v>
      </c>
      <c r="B25" s="307" t="s">
        <v>242</v>
      </c>
      <c r="C25" s="308"/>
      <c r="D25" s="113">
        <v>5.8895585281003475</v>
      </c>
      <c r="E25" s="115">
        <v>1202</v>
      </c>
      <c r="F25" s="114">
        <v>670</v>
      </c>
      <c r="G25" s="114">
        <v>1564</v>
      </c>
      <c r="H25" s="114">
        <v>1013</v>
      </c>
      <c r="I25" s="140">
        <v>1348</v>
      </c>
      <c r="J25" s="115">
        <v>-146</v>
      </c>
      <c r="K25" s="116">
        <v>-10.830860534124628</v>
      </c>
    </row>
    <row r="26" spans="1:11" ht="14.1" customHeight="1" x14ac:dyDescent="0.2">
      <c r="A26" s="306">
        <v>26</v>
      </c>
      <c r="B26" s="307" t="s">
        <v>243</v>
      </c>
      <c r="C26" s="308"/>
      <c r="D26" s="113">
        <v>3.2730658043020235</v>
      </c>
      <c r="E26" s="115">
        <v>668</v>
      </c>
      <c r="F26" s="114">
        <v>352</v>
      </c>
      <c r="G26" s="114">
        <v>986</v>
      </c>
      <c r="H26" s="114">
        <v>349</v>
      </c>
      <c r="I26" s="140">
        <v>634</v>
      </c>
      <c r="J26" s="115">
        <v>34</v>
      </c>
      <c r="K26" s="116">
        <v>5.3627760252365935</v>
      </c>
    </row>
    <row r="27" spans="1:11" ht="14.1" customHeight="1" x14ac:dyDescent="0.2">
      <c r="A27" s="306">
        <v>27</v>
      </c>
      <c r="B27" s="307" t="s">
        <v>244</v>
      </c>
      <c r="C27" s="308"/>
      <c r="D27" s="113">
        <v>2.3715027683864962</v>
      </c>
      <c r="E27" s="115">
        <v>484</v>
      </c>
      <c r="F27" s="114">
        <v>339</v>
      </c>
      <c r="G27" s="114">
        <v>548</v>
      </c>
      <c r="H27" s="114">
        <v>395</v>
      </c>
      <c r="I27" s="140">
        <v>516</v>
      </c>
      <c r="J27" s="115">
        <v>-32</v>
      </c>
      <c r="K27" s="116">
        <v>-6.2015503875968996</v>
      </c>
    </row>
    <row r="28" spans="1:11" ht="14.1" customHeight="1" x14ac:dyDescent="0.2">
      <c r="A28" s="306">
        <v>28</v>
      </c>
      <c r="B28" s="307" t="s">
        <v>245</v>
      </c>
      <c r="C28" s="308"/>
      <c r="D28" s="113">
        <v>0.24009015630359154</v>
      </c>
      <c r="E28" s="115">
        <v>49</v>
      </c>
      <c r="F28" s="114">
        <v>42</v>
      </c>
      <c r="G28" s="114">
        <v>53</v>
      </c>
      <c r="H28" s="114">
        <v>44</v>
      </c>
      <c r="I28" s="140">
        <v>42</v>
      </c>
      <c r="J28" s="115">
        <v>7</v>
      </c>
      <c r="K28" s="116">
        <v>16.666666666666668</v>
      </c>
    </row>
    <row r="29" spans="1:11" ht="14.1" customHeight="1" x14ac:dyDescent="0.2">
      <c r="A29" s="306">
        <v>29</v>
      </c>
      <c r="B29" s="307" t="s">
        <v>246</v>
      </c>
      <c r="C29" s="308"/>
      <c r="D29" s="113">
        <v>6.3942378362487142</v>
      </c>
      <c r="E29" s="115">
        <v>1305</v>
      </c>
      <c r="F29" s="114">
        <v>1352</v>
      </c>
      <c r="G29" s="114">
        <v>1537</v>
      </c>
      <c r="H29" s="114">
        <v>1576</v>
      </c>
      <c r="I29" s="140">
        <v>1220</v>
      </c>
      <c r="J29" s="115">
        <v>85</v>
      </c>
      <c r="K29" s="116">
        <v>6.9672131147540988</v>
      </c>
    </row>
    <row r="30" spans="1:11" ht="14.1" customHeight="1" x14ac:dyDescent="0.2">
      <c r="A30" s="306" t="s">
        <v>247</v>
      </c>
      <c r="B30" s="307" t="s">
        <v>248</v>
      </c>
      <c r="C30" s="308"/>
      <c r="D30" s="113">
        <v>2.2882061835464746</v>
      </c>
      <c r="E30" s="115">
        <v>467</v>
      </c>
      <c r="F30" s="114">
        <v>345</v>
      </c>
      <c r="G30" s="114">
        <v>595</v>
      </c>
      <c r="H30" s="114">
        <v>460</v>
      </c>
      <c r="I30" s="140">
        <v>353</v>
      </c>
      <c r="J30" s="115">
        <v>114</v>
      </c>
      <c r="K30" s="116">
        <v>32.294617563739379</v>
      </c>
    </row>
    <row r="31" spans="1:11" ht="14.1" customHeight="1" x14ac:dyDescent="0.2">
      <c r="A31" s="306" t="s">
        <v>249</v>
      </c>
      <c r="B31" s="307" t="s">
        <v>250</v>
      </c>
      <c r="C31" s="308"/>
      <c r="D31" s="113">
        <v>4.0472340634034003</v>
      </c>
      <c r="E31" s="115">
        <v>826</v>
      </c>
      <c r="F31" s="114">
        <v>998</v>
      </c>
      <c r="G31" s="114">
        <v>915</v>
      </c>
      <c r="H31" s="114">
        <v>1105</v>
      </c>
      <c r="I31" s="140">
        <v>851</v>
      </c>
      <c r="J31" s="115">
        <v>-25</v>
      </c>
      <c r="K31" s="116">
        <v>-2.9377203290246769</v>
      </c>
    </row>
    <row r="32" spans="1:11" ht="14.1" customHeight="1" x14ac:dyDescent="0.2">
      <c r="A32" s="306">
        <v>31</v>
      </c>
      <c r="B32" s="307" t="s">
        <v>251</v>
      </c>
      <c r="C32" s="308"/>
      <c r="D32" s="113">
        <v>0.50957910725660249</v>
      </c>
      <c r="E32" s="115">
        <v>104</v>
      </c>
      <c r="F32" s="114">
        <v>87</v>
      </c>
      <c r="G32" s="114">
        <v>109</v>
      </c>
      <c r="H32" s="114">
        <v>94</v>
      </c>
      <c r="I32" s="140">
        <v>110</v>
      </c>
      <c r="J32" s="115">
        <v>-6</v>
      </c>
      <c r="K32" s="116">
        <v>-5.4545454545454541</v>
      </c>
    </row>
    <row r="33" spans="1:11" ht="14.1" customHeight="1" x14ac:dyDescent="0.2">
      <c r="A33" s="306">
        <v>32</v>
      </c>
      <c r="B33" s="307" t="s">
        <v>252</v>
      </c>
      <c r="C33" s="308"/>
      <c r="D33" s="113">
        <v>3.2877652016267334</v>
      </c>
      <c r="E33" s="115">
        <v>671</v>
      </c>
      <c r="F33" s="114">
        <v>369</v>
      </c>
      <c r="G33" s="114">
        <v>791</v>
      </c>
      <c r="H33" s="114">
        <v>755</v>
      </c>
      <c r="I33" s="140">
        <v>659</v>
      </c>
      <c r="J33" s="115">
        <v>12</v>
      </c>
      <c r="K33" s="116">
        <v>1.8209408194233687</v>
      </c>
    </row>
    <row r="34" spans="1:11" ht="14.1" customHeight="1" x14ac:dyDescent="0.2">
      <c r="A34" s="306">
        <v>33</v>
      </c>
      <c r="B34" s="307" t="s">
        <v>253</v>
      </c>
      <c r="C34" s="308"/>
      <c r="D34" s="113">
        <v>2.1951100004899797</v>
      </c>
      <c r="E34" s="115">
        <v>448</v>
      </c>
      <c r="F34" s="114">
        <v>208</v>
      </c>
      <c r="G34" s="114">
        <v>640</v>
      </c>
      <c r="H34" s="114">
        <v>420</v>
      </c>
      <c r="I34" s="140">
        <v>480</v>
      </c>
      <c r="J34" s="115">
        <v>-32</v>
      </c>
      <c r="K34" s="116">
        <v>-6.666666666666667</v>
      </c>
    </row>
    <row r="35" spans="1:11" ht="14.1" customHeight="1" x14ac:dyDescent="0.2">
      <c r="A35" s="306">
        <v>34</v>
      </c>
      <c r="B35" s="307" t="s">
        <v>254</v>
      </c>
      <c r="C35" s="308"/>
      <c r="D35" s="113">
        <v>2.1069136165417217</v>
      </c>
      <c r="E35" s="115">
        <v>430</v>
      </c>
      <c r="F35" s="114">
        <v>278</v>
      </c>
      <c r="G35" s="114">
        <v>535</v>
      </c>
      <c r="H35" s="114">
        <v>373</v>
      </c>
      <c r="I35" s="140">
        <v>458</v>
      </c>
      <c r="J35" s="115">
        <v>-28</v>
      </c>
      <c r="K35" s="116">
        <v>-6.1135371179039302</v>
      </c>
    </row>
    <row r="36" spans="1:11" ht="14.1" customHeight="1" x14ac:dyDescent="0.2">
      <c r="A36" s="306">
        <v>41</v>
      </c>
      <c r="B36" s="307" t="s">
        <v>255</v>
      </c>
      <c r="C36" s="308"/>
      <c r="D36" s="113">
        <v>0.47528051349894657</v>
      </c>
      <c r="E36" s="115">
        <v>97</v>
      </c>
      <c r="F36" s="114">
        <v>52</v>
      </c>
      <c r="G36" s="114">
        <v>99</v>
      </c>
      <c r="H36" s="114">
        <v>56</v>
      </c>
      <c r="I36" s="140">
        <v>92</v>
      </c>
      <c r="J36" s="115">
        <v>5</v>
      </c>
      <c r="K36" s="116">
        <v>5.4347826086956523</v>
      </c>
    </row>
    <row r="37" spans="1:11" ht="14.1" customHeight="1" x14ac:dyDescent="0.2">
      <c r="A37" s="306">
        <v>42</v>
      </c>
      <c r="B37" s="307" t="s">
        <v>256</v>
      </c>
      <c r="C37" s="308"/>
      <c r="D37" s="113">
        <v>0.10779558038120438</v>
      </c>
      <c r="E37" s="115">
        <v>22</v>
      </c>
      <c r="F37" s="114">
        <v>17</v>
      </c>
      <c r="G37" s="114">
        <v>24</v>
      </c>
      <c r="H37" s="114">
        <v>25</v>
      </c>
      <c r="I37" s="140">
        <v>30</v>
      </c>
      <c r="J37" s="115">
        <v>-8</v>
      </c>
      <c r="K37" s="116">
        <v>-26.666666666666668</v>
      </c>
    </row>
    <row r="38" spans="1:11" ht="14.1" customHeight="1" x14ac:dyDescent="0.2">
      <c r="A38" s="306">
        <v>43</v>
      </c>
      <c r="B38" s="307" t="s">
        <v>257</v>
      </c>
      <c r="C38" s="308"/>
      <c r="D38" s="113">
        <v>1.2690479690332697</v>
      </c>
      <c r="E38" s="115">
        <v>259</v>
      </c>
      <c r="F38" s="114">
        <v>195</v>
      </c>
      <c r="G38" s="114">
        <v>386</v>
      </c>
      <c r="H38" s="114">
        <v>185</v>
      </c>
      <c r="I38" s="140">
        <v>206</v>
      </c>
      <c r="J38" s="115">
        <v>53</v>
      </c>
      <c r="K38" s="116">
        <v>25.728155339805824</v>
      </c>
    </row>
    <row r="39" spans="1:11" ht="14.1" customHeight="1" x14ac:dyDescent="0.2">
      <c r="A39" s="306">
        <v>51</v>
      </c>
      <c r="B39" s="307" t="s">
        <v>258</v>
      </c>
      <c r="C39" s="308"/>
      <c r="D39" s="113">
        <v>5.6592679700132296</v>
      </c>
      <c r="E39" s="115">
        <v>1155</v>
      </c>
      <c r="F39" s="114">
        <v>996</v>
      </c>
      <c r="G39" s="114">
        <v>1689</v>
      </c>
      <c r="H39" s="114">
        <v>1272</v>
      </c>
      <c r="I39" s="140">
        <v>1264</v>
      </c>
      <c r="J39" s="115">
        <v>-109</v>
      </c>
      <c r="K39" s="116">
        <v>-8.6234177215189867</v>
      </c>
    </row>
    <row r="40" spans="1:11" ht="14.1" customHeight="1" x14ac:dyDescent="0.2">
      <c r="A40" s="306" t="s">
        <v>259</v>
      </c>
      <c r="B40" s="307" t="s">
        <v>260</v>
      </c>
      <c r="C40" s="308"/>
      <c r="D40" s="113">
        <v>5.1153902689989712</v>
      </c>
      <c r="E40" s="115">
        <v>1044</v>
      </c>
      <c r="F40" s="114">
        <v>871</v>
      </c>
      <c r="G40" s="114">
        <v>1469</v>
      </c>
      <c r="H40" s="114">
        <v>1138</v>
      </c>
      <c r="I40" s="140">
        <v>1101</v>
      </c>
      <c r="J40" s="115">
        <v>-57</v>
      </c>
      <c r="K40" s="116">
        <v>-5.177111716621253</v>
      </c>
    </row>
    <row r="41" spans="1:11" ht="14.1" customHeight="1" x14ac:dyDescent="0.2">
      <c r="A41" s="306"/>
      <c r="B41" s="307" t="s">
        <v>261</v>
      </c>
      <c r="C41" s="308"/>
      <c r="D41" s="113">
        <v>4.2334264295163901</v>
      </c>
      <c r="E41" s="115">
        <v>864</v>
      </c>
      <c r="F41" s="114">
        <v>707</v>
      </c>
      <c r="G41" s="114">
        <v>1199</v>
      </c>
      <c r="H41" s="114">
        <v>912</v>
      </c>
      <c r="I41" s="140">
        <v>925</v>
      </c>
      <c r="J41" s="115">
        <v>-61</v>
      </c>
      <c r="K41" s="116">
        <v>-6.5945945945945947</v>
      </c>
    </row>
    <row r="42" spans="1:11" ht="14.1" customHeight="1" x14ac:dyDescent="0.2">
      <c r="A42" s="306">
        <v>52</v>
      </c>
      <c r="B42" s="307" t="s">
        <v>262</v>
      </c>
      <c r="C42" s="308"/>
      <c r="D42" s="113">
        <v>4.2726248223822827</v>
      </c>
      <c r="E42" s="115">
        <v>872</v>
      </c>
      <c r="F42" s="114">
        <v>676</v>
      </c>
      <c r="G42" s="114">
        <v>796</v>
      </c>
      <c r="H42" s="114">
        <v>910</v>
      </c>
      <c r="I42" s="140">
        <v>975</v>
      </c>
      <c r="J42" s="115">
        <v>-103</v>
      </c>
      <c r="K42" s="116">
        <v>-10.564102564102564</v>
      </c>
    </row>
    <row r="43" spans="1:11" ht="14.1" customHeight="1" x14ac:dyDescent="0.2">
      <c r="A43" s="306" t="s">
        <v>263</v>
      </c>
      <c r="B43" s="307" t="s">
        <v>264</v>
      </c>
      <c r="C43" s="308"/>
      <c r="D43" s="113">
        <v>3.2240678132196581</v>
      </c>
      <c r="E43" s="115">
        <v>658</v>
      </c>
      <c r="F43" s="114">
        <v>501</v>
      </c>
      <c r="G43" s="114">
        <v>604</v>
      </c>
      <c r="H43" s="114">
        <v>685</v>
      </c>
      <c r="I43" s="140">
        <v>751</v>
      </c>
      <c r="J43" s="115">
        <v>-93</v>
      </c>
      <c r="K43" s="116">
        <v>-12.383488681757656</v>
      </c>
    </row>
    <row r="44" spans="1:11" ht="14.1" customHeight="1" x14ac:dyDescent="0.2">
      <c r="A44" s="306">
        <v>53</v>
      </c>
      <c r="B44" s="307" t="s">
        <v>265</v>
      </c>
      <c r="C44" s="308"/>
      <c r="D44" s="113">
        <v>0.62717428585427992</v>
      </c>
      <c r="E44" s="115">
        <v>128</v>
      </c>
      <c r="F44" s="114">
        <v>112</v>
      </c>
      <c r="G44" s="114">
        <v>154</v>
      </c>
      <c r="H44" s="114">
        <v>189</v>
      </c>
      <c r="I44" s="140">
        <v>159</v>
      </c>
      <c r="J44" s="115">
        <v>-31</v>
      </c>
      <c r="K44" s="116">
        <v>-19.49685534591195</v>
      </c>
    </row>
    <row r="45" spans="1:11" ht="14.1" customHeight="1" x14ac:dyDescent="0.2">
      <c r="A45" s="306" t="s">
        <v>266</v>
      </c>
      <c r="B45" s="307" t="s">
        <v>267</v>
      </c>
      <c r="C45" s="308"/>
      <c r="D45" s="113">
        <v>0.58797589298838748</v>
      </c>
      <c r="E45" s="115">
        <v>120</v>
      </c>
      <c r="F45" s="114">
        <v>107</v>
      </c>
      <c r="G45" s="114">
        <v>148</v>
      </c>
      <c r="H45" s="114">
        <v>184</v>
      </c>
      <c r="I45" s="140">
        <v>153</v>
      </c>
      <c r="J45" s="115">
        <v>-33</v>
      </c>
      <c r="K45" s="116">
        <v>-21.568627450980394</v>
      </c>
    </row>
    <row r="46" spans="1:11" ht="14.1" customHeight="1" x14ac:dyDescent="0.2">
      <c r="A46" s="306">
        <v>54</v>
      </c>
      <c r="B46" s="307" t="s">
        <v>268</v>
      </c>
      <c r="C46" s="308"/>
      <c r="D46" s="113">
        <v>4.0374344651869274</v>
      </c>
      <c r="E46" s="115">
        <v>824</v>
      </c>
      <c r="F46" s="114">
        <v>856</v>
      </c>
      <c r="G46" s="114">
        <v>1097</v>
      </c>
      <c r="H46" s="114">
        <v>983</v>
      </c>
      <c r="I46" s="140">
        <v>1202</v>
      </c>
      <c r="J46" s="115">
        <v>-378</v>
      </c>
      <c r="K46" s="116">
        <v>-31.447587354409318</v>
      </c>
    </row>
    <row r="47" spans="1:11" ht="14.1" customHeight="1" x14ac:dyDescent="0.2">
      <c r="A47" s="306">
        <v>61</v>
      </c>
      <c r="B47" s="307" t="s">
        <v>269</v>
      </c>
      <c r="C47" s="308"/>
      <c r="D47" s="113">
        <v>2.1314126120829044</v>
      </c>
      <c r="E47" s="115">
        <v>435</v>
      </c>
      <c r="F47" s="114">
        <v>318</v>
      </c>
      <c r="G47" s="114">
        <v>569</v>
      </c>
      <c r="H47" s="114">
        <v>374</v>
      </c>
      <c r="I47" s="140">
        <v>484</v>
      </c>
      <c r="J47" s="115">
        <v>-49</v>
      </c>
      <c r="K47" s="116">
        <v>-10.12396694214876</v>
      </c>
    </row>
    <row r="48" spans="1:11" ht="14.1" customHeight="1" x14ac:dyDescent="0.2">
      <c r="A48" s="306">
        <v>62</v>
      </c>
      <c r="B48" s="307" t="s">
        <v>270</v>
      </c>
      <c r="C48" s="308"/>
      <c r="D48" s="113">
        <v>8.045470135724436</v>
      </c>
      <c r="E48" s="115">
        <v>1642</v>
      </c>
      <c r="F48" s="114">
        <v>1788</v>
      </c>
      <c r="G48" s="114">
        <v>2385</v>
      </c>
      <c r="H48" s="114">
        <v>1481</v>
      </c>
      <c r="I48" s="140">
        <v>1650</v>
      </c>
      <c r="J48" s="115">
        <v>-8</v>
      </c>
      <c r="K48" s="116">
        <v>-0.48484848484848486</v>
      </c>
    </row>
    <row r="49" spans="1:11" ht="14.1" customHeight="1" x14ac:dyDescent="0.2">
      <c r="A49" s="306">
        <v>63</v>
      </c>
      <c r="B49" s="307" t="s">
        <v>271</v>
      </c>
      <c r="C49" s="308"/>
      <c r="D49" s="113">
        <v>7.9474741535597042</v>
      </c>
      <c r="E49" s="115">
        <v>1622</v>
      </c>
      <c r="F49" s="114">
        <v>1976</v>
      </c>
      <c r="G49" s="114">
        <v>2026</v>
      </c>
      <c r="H49" s="114">
        <v>2374</v>
      </c>
      <c r="I49" s="140">
        <v>1688</v>
      </c>
      <c r="J49" s="115">
        <v>-66</v>
      </c>
      <c r="K49" s="116">
        <v>-3.9099526066350712</v>
      </c>
    </row>
    <row r="50" spans="1:11" ht="14.1" customHeight="1" x14ac:dyDescent="0.2">
      <c r="A50" s="306" t="s">
        <v>272</v>
      </c>
      <c r="B50" s="307" t="s">
        <v>273</v>
      </c>
      <c r="C50" s="308"/>
      <c r="D50" s="113">
        <v>2.5870939291489048</v>
      </c>
      <c r="E50" s="115">
        <v>528</v>
      </c>
      <c r="F50" s="114">
        <v>654</v>
      </c>
      <c r="G50" s="114">
        <v>752</v>
      </c>
      <c r="H50" s="114">
        <v>695</v>
      </c>
      <c r="I50" s="140">
        <v>616</v>
      </c>
      <c r="J50" s="115">
        <v>-88</v>
      </c>
      <c r="K50" s="116">
        <v>-14.285714285714286</v>
      </c>
    </row>
    <row r="51" spans="1:11" ht="14.1" customHeight="1" x14ac:dyDescent="0.2">
      <c r="A51" s="306" t="s">
        <v>274</v>
      </c>
      <c r="B51" s="307" t="s">
        <v>275</v>
      </c>
      <c r="C51" s="308"/>
      <c r="D51" s="113">
        <v>4.8997991082365626</v>
      </c>
      <c r="E51" s="115">
        <v>1000</v>
      </c>
      <c r="F51" s="114">
        <v>1265</v>
      </c>
      <c r="G51" s="114">
        <v>1140</v>
      </c>
      <c r="H51" s="114">
        <v>1592</v>
      </c>
      <c r="I51" s="140">
        <v>977</v>
      </c>
      <c r="J51" s="115">
        <v>23</v>
      </c>
      <c r="K51" s="116">
        <v>2.3541453428863868</v>
      </c>
    </row>
    <row r="52" spans="1:11" ht="14.1" customHeight="1" x14ac:dyDescent="0.2">
      <c r="A52" s="306">
        <v>71</v>
      </c>
      <c r="B52" s="307" t="s">
        <v>276</v>
      </c>
      <c r="C52" s="308"/>
      <c r="D52" s="113">
        <v>8.0552697339409089</v>
      </c>
      <c r="E52" s="115">
        <v>1644</v>
      </c>
      <c r="F52" s="114">
        <v>1157</v>
      </c>
      <c r="G52" s="114">
        <v>1979</v>
      </c>
      <c r="H52" s="114">
        <v>1389</v>
      </c>
      <c r="I52" s="140">
        <v>1779</v>
      </c>
      <c r="J52" s="115">
        <v>-135</v>
      </c>
      <c r="K52" s="116">
        <v>-7.5885328836424959</v>
      </c>
    </row>
    <row r="53" spans="1:11" ht="14.1" customHeight="1" x14ac:dyDescent="0.2">
      <c r="A53" s="306" t="s">
        <v>277</v>
      </c>
      <c r="B53" s="307" t="s">
        <v>278</v>
      </c>
      <c r="C53" s="308"/>
      <c r="D53" s="113">
        <v>2.5135969425253566</v>
      </c>
      <c r="E53" s="115">
        <v>513</v>
      </c>
      <c r="F53" s="114">
        <v>404</v>
      </c>
      <c r="G53" s="114">
        <v>822</v>
      </c>
      <c r="H53" s="114">
        <v>458</v>
      </c>
      <c r="I53" s="140">
        <v>538</v>
      </c>
      <c r="J53" s="115">
        <v>-25</v>
      </c>
      <c r="K53" s="116">
        <v>-4.6468401486988844</v>
      </c>
    </row>
    <row r="54" spans="1:11" ht="14.1" customHeight="1" x14ac:dyDescent="0.2">
      <c r="A54" s="306" t="s">
        <v>279</v>
      </c>
      <c r="B54" s="307" t="s">
        <v>280</v>
      </c>
      <c r="C54" s="308"/>
      <c r="D54" s="113">
        <v>4.7430055367729924</v>
      </c>
      <c r="E54" s="115">
        <v>968</v>
      </c>
      <c r="F54" s="114">
        <v>648</v>
      </c>
      <c r="G54" s="114">
        <v>1039</v>
      </c>
      <c r="H54" s="114">
        <v>797</v>
      </c>
      <c r="I54" s="140">
        <v>1049</v>
      </c>
      <c r="J54" s="115">
        <v>-81</v>
      </c>
      <c r="K54" s="116">
        <v>-7.7216396568160155</v>
      </c>
    </row>
    <row r="55" spans="1:11" ht="14.1" customHeight="1" x14ac:dyDescent="0.2">
      <c r="A55" s="306">
        <v>72</v>
      </c>
      <c r="B55" s="307" t="s">
        <v>281</v>
      </c>
      <c r="C55" s="308"/>
      <c r="D55" s="113">
        <v>2.1657112058405605</v>
      </c>
      <c r="E55" s="115">
        <v>442</v>
      </c>
      <c r="F55" s="114">
        <v>248</v>
      </c>
      <c r="G55" s="114">
        <v>535</v>
      </c>
      <c r="H55" s="114">
        <v>250</v>
      </c>
      <c r="I55" s="140">
        <v>456</v>
      </c>
      <c r="J55" s="115">
        <v>-14</v>
      </c>
      <c r="K55" s="116">
        <v>-3.0701754385964914</v>
      </c>
    </row>
    <row r="56" spans="1:11" ht="14.1" customHeight="1" x14ac:dyDescent="0.2">
      <c r="A56" s="306" t="s">
        <v>282</v>
      </c>
      <c r="B56" s="307" t="s">
        <v>283</v>
      </c>
      <c r="C56" s="308"/>
      <c r="D56" s="113">
        <v>0.71047087069430148</v>
      </c>
      <c r="E56" s="115">
        <v>145</v>
      </c>
      <c r="F56" s="114">
        <v>65</v>
      </c>
      <c r="G56" s="114">
        <v>212</v>
      </c>
      <c r="H56" s="114">
        <v>61</v>
      </c>
      <c r="I56" s="140">
        <v>152</v>
      </c>
      <c r="J56" s="115">
        <v>-7</v>
      </c>
      <c r="K56" s="116">
        <v>-4.6052631578947372</v>
      </c>
    </row>
    <row r="57" spans="1:11" ht="14.1" customHeight="1" x14ac:dyDescent="0.2">
      <c r="A57" s="306" t="s">
        <v>284</v>
      </c>
      <c r="B57" s="307" t="s">
        <v>285</v>
      </c>
      <c r="C57" s="308"/>
      <c r="D57" s="113">
        <v>0.87216424126610814</v>
      </c>
      <c r="E57" s="115">
        <v>178</v>
      </c>
      <c r="F57" s="114">
        <v>144</v>
      </c>
      <c r="G57" s="114">
        <v>150</v>
      </c>
      <c r="H57" s="114">
        <v>140</v>
      </c>
      <c r="I57" s="140">
        <v>192</v>
      </c>
      <c r="J57" s="115">
        <v>-14</v>
      </c>
      <c r="K57" s="116">
        <v>-7.291666666666667</v>
      </c>
    </row>
    <row r="58" spans="1:11" ht="14.1" customHeight="1" x14ac:dyDescent="0.2">
      <c r="A58" s="306">
        <v>73</v>
      </c>
      <c r="B58" s="307" t="s">
        <v>286</v>
      </c>
      <c r="C58" s="308"/>
      <c r="D58" s="113">
        <v>1.2739477681415061</v>
      </c>
      <c r="E58" s="115">
        <v>260</v>
      </c>
      <c r="F58" s="114">
        <v>206</v>
      </c>
      <c r="G58" s="114">
        <v>379</v>
      </c>
      <c r="H58" s="114">
        <v>185</v>
      </c>
      <c r="I58" s="140">
        <v>251</v>
      </c>
      <c r="J58" s="115">
        <v>9</v>
      </c>
      <c r="K58" s="116">
        <v>3.5856573705179282</v>
      </c>
    </row>
    <row r="59" spans="1:11" ht="14.1" customHeight="1" x14ac:dyDescent="0.2">
      <c r="A59" s="306" t="s">
        <v>287</v>
      </c>
      <c r="B59" s="307" t="s">
        <v>288</v>
      </c>
      <c r="C59" s="308"/>
      <c r="D59" s="113">
        <v>1.019158214513205</v>
      </c>
      <c r="E59" s="115">
        <v>208</v>
      </c>
      <c r="F59" s="114">
        <v>165</v>
      </c>
      <c r="G59" s="114">
        <v>277</v>
      </c>
      <c r="H59" s="114">
        <v>152</v>
      </c>
      <c r="I59" s="140">
        <v>196</v>
      </c>
      <c r="J59" s="115">
        <v>12</v>
      </c>
      <c r="K59" s="116">
        <v>6.1224489795918364</v>
      </c>
    </row>
    <row r="60" spans="1:11" ht="14.1" customHeight="1" x14ac:dyDescent="0.2">
      <c r="A60" s="306">
        <v>81</v>
      </c>
      <c r="B60" s="307" t="s">
        <v>289</v>
      </c>
      <c r="C60" s="308"/>
      <c r="D60" s="113">
        <v>7.3643980596795533</v>
      </c>
      <c r="E60" s="115">
        <v>1503</v>
      </c>
      <c r="F60" s="114">
        <v>1286</v>
      </c>
      <c r="G60" s="114">
        <v>1886</v>
      </c>
      <c r="H60" s="114">
        <v>937</v>
      </c>
      <c r="I60" s="140">
        <v>1480</v>
      </c>
      <c r="J60" s="115">
        <v>23</v>
      </c>
      <c r="K60" s="116">
        <v>1.5540540540540539</v>
      </c>
    </row>
    <row r="61" spans="1:11" ht="14.1" customHeight="1" x14ac:dyDescent="0.2">
      <c r="A61" s="306" t="s">
        <v>290</v>
      </c>
      <c r="B61" s="307" t="s">
        <v>291</v>
      </c>
      <c r="C61" s="308"/>
      <c r="D61" s="113">
        <v>2.214709196922926</v>
      </c>
      <c r="E61" s="115">
        <v>452</v>
      </c>
      <c r="F61" s="114">
        <v>271</v>
      </c>
      <c r="G61" s="114">
        <v>819</v>
      </c>
      <c r="H61" s="114">
        <v>260</v>
      </c>
      <c r="I61" s="140">
        <v>483</v>
      </c>
      <c r="J61" s="115">
        <v>-31</v>
      </c>
      <c r="K61" s="116">
        <v>-6.4182194616977224</v>
      </c>
    </row>
    <row r="62" spans="1:11" ht="14.1" customHeight="1" x14ac:dyDescent="0.2">
      <c r="A62" s="306" t="s">
        <v>292</v>
      </c>
      <c r="B62" s="307" t="s">
        <v>293</v>
      </c>
      <c r="C62" s="308"/>
      <c r="D62" s="113">
        <v>2.386202165711206</v>
      </c>
      <c r="E62" s="115">
        <v>487</v>
      </c>
      <c r="F62" s="114">
        <v>619</v>
      </c>
      <c r="G62" s="114">
        <v>548</v>
      </c>
      <c r="H62" s="114">
        <v>287</v>
      </c>
      <c r="I62" s="140">
        <v>385</v>
      </c>
      <c r="J62" s="115">
        <v>102</v>
      </c>
      <c r="K62" s="116">
        <v>26.493506493506494</v>
      </c>
    </row>
    <row r="63" spans="1:11" ht="14.1" customHeight="1" x14ac:dyDescent="0.2">
      <c r="A63" s="306"/>
      <c r="B63" s="307" t="s">
        <v>294</v>
      </c>
      <c r="C63" s="308"/>
      <c r="D63" s="113">
        <v>2.1951100004899797</v>
      </c>
      <c r="E63" s="115">
        <v>448</v>
      </c>
      <c r="F63" s="114">
        <v>547</v>
      </c>
      <c r="G63" s="114">
        <v>483</v>
      </c>
      <c r="H63" s="114">
        <v>249</v>
      </c>
      <c r="I63" s="140">
        <v>337</v>
      </c>
      <c r="J63" s="115">
        <v>111</v>
      </c>
      <c r="K63" s="116">
        <v>32.937685459940653</v>
      </c>
    </row>
    <row r="64" spans="1:11" ht="14.1" customHeight="1" x14ac:dyDescent="0.2">
      <c r="A64" s="306" t="s">
        <v>295</v>
      </c>
      <c r="B64" s="307" t="s">
        <v>296</v>
      </c>
      <c r="C64" s="308"/>
      <c r="D64" s="113">
        <v>0.984859620755549</v>
      </c>
      <c r="E64" s="115">
        <v>201</v>
      </c>
      <c r="F64" s="114">
        <v>130</v>
      </c>
      <c r="G64" s="114">
        <v>149</v>
      </c>
      <c r="H64" s="114">
        <v>125</v>
      </c>
      <c r="I64" s="140">
        <v>166</v>
      </c>
      <c r="J64" s="115">
        <v>35</v>
      </c>
      <c r="K64" s="116">
        <v>21.08433734939759</v>
      </c>
    </row>
    <row r="65" spans="1:11" ht="14.1" customHeight="1" x14ac:dyDescent="0.2">
      <c r="A65" s="306" t="s">
        <v>297</v>
      </c>
      <c r="B65" s="307" t="s">
        <v>298</v>
      </c>
      <c r="C65" s="308"/>
      <c r="D65" s="113">
        <v>0.88196383948258117</v>
      </c>
      <c r="E65" s="115">
        <v>180</v>
      </c>
      <c r="F65" s="114">
        <v>151</v>
      </c>
      <c r="G65" s="114">
        <v>153</v>
      </c>
      <c r="H65" s="114">
        <v>128</v>
      </c>
      <c r="I65" s="140">
        <v>171</v>
      </c>
      <c r="J65" s="115">
        <v>9</v>
      </c>
      <c r="K65" s="116">
        <v>5.2631578947368425</v>
      </c>
    </row>
    <row r="66" spans="1:11" ht="14.1" customHeight="1" x14ac:dyDescent="0.2">
      <c r="A66" s="306">
        <v>82</v>
      </c>
      <c r="B66" s="307" t="s">
        <v>299</v>
      </c>
      <c r="C66" s="308"/>
      <c r="D66" s="113">
        <v>2.9545788622666471</v>
      </c>
      <c r="E66" s="115">
        <v>603</v>
      </c>
      <c r="F66" s="114">
        <v>482</v>
      </c>
      <c r="G66" s="114">
        <v>934</v>
      </c>
      <c r="H66" s="114">
        <v>473</v>
      </c>
      <c r="I66" s="140">
        <v>545</v>
      </c>
      <c r="J66" s="115">
        <v>58</v>
      </c>
      <c r="K66" s="116">
        <v>10.642201834862385</v>
      </c>
    </row>
    <row r="67" spans="1:11" ht="14.1" customHeight="1" x14ac:dyDescent="0.2">
      <c r="A67" s="306" t="s">
        <v>300</v>
      </c>
      <c r="B67" s="307" t="s">
        <v>301</v>
      </c>
      <c r="C67" s="308"/>
      <c r="D67" s="113">
        <v>1.9746190406193347</v>
      </c>
      <c r="E67" s="115">
        <v>403</v>
      </c>
      <c r="F67" s="114">
        <v>292</v>
      </c>
      <c r="G67" s="114">
        <v>571</v>
      </c>
      <c r="H67" s="114">
        <v>285</v>
      </c>
      <c r="I67" s="140">
        <v>344</v>
      </c>
      <c r="J67" s="115">
        <v>59</v>
      </c>
      <c r="K67" s="116">
        <v>17.151162790697676</v>
      </c>
    </row>
    <row r="68" spans="1:11" ht="14.1" customHeight="1" x14ac:dyDescent="0.2">
      <c r="A68" s="306" t="s">
        <v>302</v>
      </c>
      <c r="B68" s="307" t="s">
        <v>303</v>
      </c>
      <c r="C68" s="308"/>
      <c r="D68" s="113">
        <v>0.56837669655544121</v>
      </c>
      <c r="E68" s="115">
        <v>116</v>
      </c>
      <c r="F68" s="114">
        <v>121</v>
      </c>
      <c r="G68" s="114">
        <v>194</v>
      </c>
      <c r="H68" s="114">
        <v>102</v>
      </c>
      <c r="I68" s="140">
        <v>110</v>
      </c>
      <c r="J68" s="115">
        <v>6</v>
      </c>
      <c r="K68" s="116">
        <v>5.4545454545454541</v>
      </c>
    </row>
    <row r="69" spans="1:11" ht="14.1" customHeight="1" x14ac:dyDescent="0.2">
      <c r="A69" s="306">
        <v>83</v>
      </c>
      <c r="B69" s="307" t="s">
        <v>304</v>
      </c>
      <c r="C69" s="308"/>
      <c r="D69" s="113">
        <v>3.851242099073938</v>
      </c>
      <c r="E69" s="115">
        <v>786</v>
      </c>
      <c r="F69" s="114">
        <v>723</v>
      </c>
      <c r="G69" s="114">
        <v>1863</v>
      </c>
      <c r="H69" s="114">
        <v>611</v>
      </c>
      <c r="I69" s="140">
        <v>826</v>
      </c>
      <c r="J69" s="115">
        <v>-40</v>
      </c>
      <c r="K69" s="116">
        <v>-4.8426150121065374</v>
      </c>
    </row>
    <row r="70" spans="1:11" ht="14.1" customHeight="1" x14ac:dyDescent="0.2">
      <c r="A70" s="306" t="s">
        <v>305</v>
      </c>
      <c r="B70" s="307" t="s">
        <v>306</v>
      </c>
      <c r="C70" s="308"/>
      <c r="D70" s="113">
        <v>2.96437846048312</v>
      </c>
      <c r="E70" s="115">
        <v>605</v>
      </c>
      <c r="F70" s="114">
        <v>563</v>
      </c>
      <c r="G70" s="114">
        <v>1660</v>
      </c>
      <c r="H70" s="114">
        <v>438</v>
      </c>
      <c r="I70" s="140">
        <v>654</v>
      </c>
      <c r="J70" s="115">
        <v>-49</v>
      </c>
      <c r="K70" s="116">
        <v>-7.4923547400611623</v>
      </c>
    </row>
    <row r="71" spans="1:11" ht="14.1" customHeight="1" x14ac:dyDescent="0.2">
      <c r="A71" s="306"/>
      <c r="B71" s="307" t="s">
        <v>307</v>
      </c>
      <c r="C71" s="308"/>
      <c r="D71" s="113">
        <v>1.9501200450781517</v>
      </c>
      <c r="E71" s="115">
        <v>398</v>
      </c>
      <c r="F71" s="114">
        <v>316</v>
      </c>
      <c r="G71" s="114">
        <v>1161</v>
      </c>
      <c r="H71" s="114">
        <v>237</v>
      </c>
      <c r="I71" s="140">
        <v>363</v>
      </c>
      <c r="J71" s="115">
        <v>35</v>
      </c>
      <c r="K71" s="116">
        <v>9.6418732782369148</v>
      </c>
    </row>
    <row r="72" spans="1:11" ht="14.1" customHeight="1" x14ac:dyDescent="0.2">
      <c r="A72" s="306">
        <v>84</v>
      </c>
      <c r="B72" s="307" t="s">
        <v>308</v>
      </c>
      <c r="C72" s="308"/>
      <c r="D72" s="113">
        <v>1.41114214317213</v>
      </c>
      <c r="E72" s="115">
        <v>288</v>
      </c>
      <c r="F72" s="114">
        <v>277</v>
      </c>
      <c r="G72" s="114">
        <v>349</v>
      </c>
      <c r="H72" s="114">
        <v>175</v>
      </c>
      <c r="I72" s="140">
        <v>269</v>
      </c>
      <c r="J72" s="115">
        <v>19</v>
      </c>
      <c r="K72" s="116">
        <v>7.0631970260223049</v>
      </c>
    </row>
    <row r="73" spans="1:11" ht="14.1" customHeight="1" x14ac:dyDescent="0.2">
      <c r="A73" s="306" t="s">
        <v>309</v>
      </c>
      <c r="B73" s="307" t="s">
        <v>310</v>
      </c>
      <c r="C73" s="308"/>
      <c r="D73" s="113">
        <v>0.25968935273653782</v>
      </c>
      <c r="E73" s="115">
        <v>53</v>
      </c>
      <c r="F73" s="114">
        <v>37</v>
      </c>
      <c r="G73" s="114">
        <v>149</v>
      </c>
      <c r="H73" s="114">
        <v>12</v>
      </c>
      <c r="I73" s="140">
        <v>47</v>
      </c>
      <c r="J73" s="115">
        <v>6</v>
      </c>
      <c r="K73" s="116">
        <v>12.76595744680851</v>
      </c>
    </row>
    <row r="74" spans="1:11" ht="14.1" customHeight="1" x14ac:dyDescent="0.2">
      <c r="A74" s="306" t="s">
        <v>311</v>
      </c>
      <c r="B74" s="307" t="s">
        <v>312</v>
      </c>
      <c r="C74" s="308"/>
      <c r="D74" s="113">
        <v>9.3096183056494683E-2</v>
      </c>
      <c r="E74" s="115">
        <v>19</v>
      </c>
      <c r="F74" s="114">
        <v>29</v>
      </c>
      <c r="G74" s="114">
        <v>51</v>
      </c>
      <c r="H74" s="114">
        <v>16</v>
      </c>
      <c r="I74" s="140">
        <v>23</v>
      </c>
      <c r="J74" s="115">
        <v>-4</v>
      </c>
      <c r="K74" s="116">
        <v>-17.391304347826086</v>
      </c>
    </row>
    <row r="75" spans="1:11" ht="14.1" customHeight="1" x14ac:dyDescent="0.2">
      <c r="A75" s="306" t="s">
        <v>313</v>
      </c>
      <c r="B75" s="307" t="s">
        <v>314</v>
      </c>
      <c r="C75" s="308"/>
      <c r="D75" s="113">
        <v>0.15189377235533344</v>
      </c>
      <c r="E75" s="115">
        <v>31</v>
      </c>
      <c r="F75" s="114">
        <v>36</v>
      </c>
      <c r="G75" s="114">
        <v>25</v>
      </c>
      <c r="H75" s="114">
        <v>24</v>
      </c>
      <c r="I75" s="140">
        <v>41</v>
      </c>
      <c r="J75" s="115">
        <v>-10</v>
      </c>
      <c r="K75" s="116">
        <v>-24.390243902439025</v>
      </c>
    </row>
    <row r="76" spans="1:11" ht="14.1" customHeight="1" x14ac:dyDescent="0.2">
      <c r="A76" s="306">
        <v>91</v>
      </c>
      <c r="B76" s="307" t="s">
        <v>315</v>
      </c>
      <c r="C76" s="308"/>
      <c r="D76" s="113">
        <v>0.17149296878827969</v>
      </c>
      <c r="E76" s="115">
        <v>35</v>
      </c>
      <c r="F76" s="114">
        <v>21</v>
      </c>
      <c r="G76" s="114">
        <v>24</v>
      </c>
      <c r="H76" s="114" t="s">
        <v>514</v>
      </c>
      <c r="I76" s="140">
        <v>34</v>
      </c>
      <c r="J76" s="115">
        <v>1</v>
      </c>
      <c r="K76" s="116">
        <v>2.9411764705882355</v>
      </c>
    </row>
    <row r="77" spans="1:11" ht="14.1" customHeight="1" x14ac:dyDescent="0.2">
      <c r="A77" s="306">
        <v>92</v>
      </c>
      <c r="B77" s="307" t="s">
        <v>316</v>
      </c>
      <c r="C77" s="308"/>
      <c r="D77" s="113">
        <v>0.89666323680729088</v>
      </c>
      <c r="E77" s="115">
        <v>183</v>
      </c>
      <c r="F77" s="114">
        <v>145</v>
      </c>
      <c r="G77" s="114">
        <v>175</v>
      </c>
      <c r="H77" s="114">
        <v>161</v>
      </c>
      <c r="I77" s="140">
        <v>167</v>
      </c>
      <c r="J77" s="115">
        <v>16</v>
      </c>
      <c r="K77" s="116">
        <v>9.5808383233532926</v>
      </c>
    </row>
    <row r="78" spans="1:11" ht="14.1" customHeight="1" x14ac:dyDescent="0.2">
      <c r="A78" s="306">
        <v>93</v>
      </c>
      <c r="B78" s="307" t="s">
        <v>317</v>
      </c>
      <c r="C78" s="308"/>
      <c r="D78" s="113">
        <v>0.1959919643294625</v>
      </c>
      <c r="E78" s="115">
        <v>40</v>
      </c>
      <c r="F78" s="114">
        <v>21</v>
      </c>
      <c r="G78" s="114">
        <v>59</v>
      </c>
      <c r="H78" s="114">
        <v>29</v>
      </c>
      <c r="I78" s="140">
        <v>30</v>
      </c>
      <c r="J78" s="115">
        <v>10</v>
      </c>
      <c r="K78" s="116">
        <v>33.333333333333336</v>
      </c>
    </row>
    <row r="79" spans="1:11" ht="14.1" customHeight="1" x14ac:dyDescent="0.2">
      <c r="A79" s="306">
        <v>94</v>
      </c>
      <c r="B79" s="307" t="s">
        <v>318</v>
      </c>
      <c r="C79" s="308"/>
      <c r="D79" s="113">
        <v>0.47528051349894657</v>
      </c>
      <c r="E79" s="115">
        <v>97</v>
      </c>
      <c r="F79" s="114">
        <v>118</v>
      </c>
      <c r="G79" s="114">
        <v>165</v>
      </c>
      <c r="H79" s="114">
        <v>127</v>
      </c>
      <c r="I79" s="140">
        <v>83</v>
      </c>
      <c r="J79" s="115">
        <v>14</v>
      </c>
      <c r="K79" s="116">
        <v>16.867469879518072</v>
      </c>
    </row>
    <row r="80" spans="1:11" ht="14.1" customHeight="1" x14ac:dyDescent="0.2">
      <c r="A80" s="306" t="s">
        <v>319</v>
      </c>
      <c r="B80" s="307" t="s">
        <v>320</v>
      </c>
      <c r="C80" s="308"/>
      <c r="D80" s="113">
        <v>0</v>
      </c>
      <c r="E80" s="115">
        <v>0</v>
      </c>
      <c r="F80" s="114">
        <v>0</v>
      </c>
      <c r="G80" s="114">
        <v>4</v>
      </c>
      <c r="H80" s="114" t="s">
        <v>514</v>
      </c>
      <c r="I80" s="140">
        <v>0</v>
      </c>
      <c r="J80" s="115">
        <v>0</v>
      </c>
      <c r="K80" s="116">
        <v>0</v>
      </c>
    </row>
    <row r="81" spans="1:11" ht="14.1" customHeight="1" x14ac:dyDescent="0.2">
      <c r="A81" s="310" t="s">
        <v>321</v>
      </c>
      <c r="B81" s="311" t="s">
        <v>334</v>
      </c>
      <c r="C81" s="312"/>
      <c r="D81" s="125">
        <v>0.21069136165417218</v>
      </c>
      <c r="E81" s="143">
        <v>43</v>
      </c>
      <c r="F81" s="144">
        <v>35</v>
      </c>
      <c r="G81" s="144">
        <v>101</v>
      </c>
      <c r="H81" s="144">
        <v>31</v>
      </c>
      <c r="I81" s="145">
        <v>38</v>
      </c>
      <c r="J81" s="143">
        <v>5</v>
      </c>
      <c r="K81" s="146">
        <v>13.157894736842104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21704</v>
      </c>
      <c r="E11" s="114">
        <v>19500</v>
      </c>
      <c r="F11" s="114">
        <v>23717</v>
      </c>
      <c r="G11" s="114">
        <v>17647</v>
      </c>
      <c r="H11" s="140">
        <v>21482</v>
      </c>
      <c r="I11" s="115">
        <v>222</v>
      </c>
      <c r="J11" s="116">
        <v>1.033423331160972</v>
      </c>
    </row>
    <row r="12" spans="1:15" s="110" customFormat="1" ht="24.95" customHeight="1" x14ac:dyDescent="0.2">
      <c r="A12" s="193" t="s">
        <v>132</v>
      </c>
      <c r="B12" s="194" t="s">
        <v>133</v>
      </c>
      <c r="C12" s="113">
        <v>1.3638039071138961</v>
      </c>
      <c r="D12" s="115">
        <v>296</v>
      </c>
      <c r="E12" s="114">
        <v>678</v>
      </c>
      <c r="F12" s="114">
        <v>495</v>
      </c>
      <c r="G12" s="114">
        <v>312</v>
      </c>
      <c r="H12" s="140">
        <v>319</v>
      </c>
      <c r="I12" s="115">
        <v>-23</v>
      </c>
      <c r="J12" s="116">
        <v>-7.2100313479623823</v>
      </c>
    </row>
    <row r="13" spans="1:15" s="110" customFormat="1" ht="24.95" customHeight="1" x14ac:dyDescent="0.2">
      <c r="A13" s="193" t="s">
        <v>134</v>
      </c>
      <c r="B13" s="199" t="s">
        <v>214</v>
      </c>
      <c r="C13" s="113">
        <v>1.0044231478068559</v>
      </c>
      <c r="D13" s="115">
        <v>218</v>
      </c>
      <c r="E13" s="114">
        <v>187</v>
      </c>
      <c r="F13" s="114">
        <v>187</v>
      </c>
      <c r="G13" s="114">
        <v>184</v>
      </c>
      <c r="H13" s="140">
        <v>192</v>
      </c>
      <c r="I13" s="115">
        <v>26</v>
      </c>
      <c r="J13" s="116">
        <v>13.541666666666666</v>
      </c>
    </row>
    <row r="14" spans="1:15" s="287" customFormat="1" ht="24.95" customHeight="1" x14ac:dyDescent="0.2">
      <c r="A14" s="193" t="s">
        <v>215</v>
      </c>
      <c r="B14" s="199" t="s">
        <v>137</v>
      </c>
      <c r="C14" s="113">
        <v>18.881312200516035</v>
      </c>
      <c r="D14" s="115">
        <v>4098</v>
      </c>
      <c r="E14" s="114">
        <v>2999</v>
      </c>
      <c r="F14" s="114">
        <v>4263</v>
      </c>
      <c r="G14" s="114">
        <v>3205</v>
      </c>
      <c r="H14" s="140">
        <v>4118</v>
      </c>
      <c r="I14" s="115">
        <v>-20</v>
      </c>
      <c r="J14" s="116">
        <v>-0.48567265662943176</v>
      </c>
      <c r="K14" s="110"/>
      <c r="L14" s="110"/>
      <c r="M14" s="110"/>
      <c r="N14" s="110"/>
      <c r="O14" s="110"/>
    </row>
    <row r="15" spans="1:15" s="110" customFormat="1" ht="24.95" customHeight="1" x14ac:dyDescent="0.2">
      <c r="A15" s="193" t="s">
        <v>216</v>
      </c>
      <c r="B15" s="199" t="s">
        <v>217</v>
      </c>
      <c r="C15" s="113">
        <v>4.4461850350165868</v>
      </c>
      <c r="D15" s="115">
        <v>965</v>
      </c>
      <c r="E15" s="114">
        <v>841</v>
      </c>
      <c r="F15" s="114">
        <v>1132</v>
      </c>
      <c r="G15" s="114">
        <v>812</v>
      </c>
      <c r="H15" s="140">
        <v>865</v>
      </c>
      <c r="I15" s="115">
        <v>100</v>
      </c>
      <c r="J15" s="116">
        <v>11.560693641618498</v>
      </c>
    </row>
    <row r="16" spans="1:15" s="287" customFormat="1" ht="24.95" customHeight="1" x14ac:dyDescent="0.2">
      <c r="A16" s="193" t="s">
        <v>218</v>
      </c>
      <c r="B16" s="199" t="s">
        <v>141</v>
      </c>
      <c r="C16" s="113">
        <v>11.463324732768154</v>
      </c>
      <c r="D16" s="115">
        <v>2488</v>
      </c>
      <c r="E16" s="114">
        <v>1622</v>
      </c>
      <c r="F16" s="114">
        <v>2314</v>
      </c>
      <c r="G16" s="114">
        <v>1710</v>
      </c>
      <c r="H16" s="140">
        <v>2532</v>
      </c>
      <c r="I16" s="115">
        <v>-44</v>
      </c>
      <c r="J16" s="116">
        <v>-1.7377567140600316</v>
      </c>
      <c r="K16" s="110"/>
      <c r="L16" s="110"/>
      <c r="M16" s="110"/>
      <c r="N16" s="110"/>
      <c r="O16" s="110"/>
    </row>
    <row r="17" spans="1:15" s="110" customFormat="1" ht="24.95" customHeight="1" x14ac:dyDescent="0.2">
      <c r="A17" s="193" t="s">
        <v>142</v>
      </c>
      <c r="B17" s="199" t="s">
        <v>220</v>
      </c>
      <c r="C17" s="113">
        <v>2.9718024327312937</v>
      </c>
      <c r="D17" s="115">
        <v>645</v>
      </c>
      <c r="E17" s="114">
        <v>536</v>
      </c>
      <c r="F17" s="114">
        <v>817</v>
      </c>
      <c r="G17" s="114">
        <v>683</v>
      </c>
      <c r="H17" s="140">
        <v>721</v>
      </c>
      <c r="I17" s="115">
        <v>-76</v>
      </c>
      <c r="J17" s="116">
        <v>-10.540915395284328</v>
      </c>
    </row>
    <row r="18" spans="1:15" s="287" customFormat="1" ht="24.95" customHeight="1" x14ac:dyDescent="0.2">
      <c r="A18" s="201" t="s">
        <v>144</v>
      </c>
      <c r="B18" s="202" t="s">
        <v>145</v>
      </c>
      <c r="C18" s="113">
        <v>7.9893107261334313</v>
      </c>
      <c r="D18" s="115">
        <v>1734</v>
      </c>
      <c r="E18" s="114">
        <v>1477</v>
      </c>
      <c r="F18" s="114">
        <v>1857</v>
      </c>
      <c r="G18" s="114">
        <v>1280</v>
      </c>
      <c r="H18" s="140">
        <v>1624</v>
      </c>
      <c r="I18" s="115">
        <v>110</v>
      </c>
      <c r="J18" s="116">
        <v>6.7733990147783247</v>
      </c>
      <c r="K18" s="110"/>
      <c r="L18" s="110"/>
      <c r="M18" s="110"/>
      <c r="N18" s="110"/>
      <c r="O18" s="110"/>
    </row>
    <row r="19" spans="1:15" s="110" customFormat="1" ht="24.95" customHeight="1" x14ac:dyDescent="0.2">
      <c r="A19" s="193" t="s">
        <v>146</v>
      </c>
      <c r="B19" s="199" t="s">
        <v>147</v>
      </c>
      <c r="C19" s="113">
        <v>13.670291190563951</v>
      </c>
      <c r="D19" s="115">
        <v>2967</v>
      </c>
      <c r="E19" s="114">
        <v>2599</v>
      </c>
      <c r="F19" s="114">
        <v>3307</v>
      </c>
      <c r="G19" s="114">
        <v>2322</v>
      </c>
      <c r="H19" s="140">
        <v>3280</v>
      </c>
      <c r="I19" s="115">
        <v>-313</v>
      </c>
      <c r="J19" s="116">
        <v>-9.5426829268292686</v>
      </c>
    </row>
    <row r="20" spans="1:15" s="287" customFormat="1" ht="24.95" customHeight="1" x14ac:dyDescent="0.2">
      <c r="A20" s="193" t="s">
        <v>148</v>
      </c>
      <c r="B20" s="199" t="s">
        <v>149</v>
      </c>
      <c r="C20" s="113">
        <v>4.5521562845558421</v>
      </c>
      <c r="D20" s="115">
        <v>988</v>
      </c>
      <c r="E20" s="114">
        <v>911</v>
      </c>
      <c r="F20" s="114">
        <v>960</v>
      </c>
      <c r="G20" s="114">
        <v>992</v>
      </c>
      <c r="H20" s="140">
        <v>1031</v>
      </c>
      <c r="I20" s="115">
        <v>-43</v>
      </c>
      <c r="J20" s="116">
        <v>-4.1707080504364695</v>
      </c>
      <c r="K20" s="110"/>
      <c r="L20" s="110"/>
      <c r="M20" s="110"/>
      <c r="N20" s="110"/>
      <c r="O20" s="110"/>
    </row>
    <row r="21" spans="1:15" s="110" customFormat="1" ht="24.95" customHeight="1" x14ac:dyDescent="0.2">
      <c r="A21" s="201" t="s">
        <v>150</v>
      </c>
      <c r="B21" s="202" t="s">
        <v>151</v>
      </c>
      <c r="C21" s="113">
        <v>15.720604496866937</v>
      </c>
      <c r="D21" s="115">
        <v>3412</v>
      </c>
      <c r="E21" s="114">
        <v>3783</v>
      </c>
      <c r="F21" s="114">
        <v>3010</v>
      </c>
      <c r="G21" s="114">
        <v>2563</v>
      </c>
      <c r="H21" s="140">
        <v>2555</v>
      </c>
      <c r="I21" s="115">
        <v>857</v>
      </c>
      <c r="J21" s="116">
        <v>33.542074363992171</v>
      </c>
    </row>
    <row r="22" spans="1:15" s="110" customFormat="1" ht="24.95" customHeight="1" x14ac:dyDescent="0.2">
      <c r="A22" s="201" t="s">
        <v>152</v>
      </c>
      <c r="B22" s="199" t="s">
        <v>153</v>
      </c>
      <c r="C22" s="113">
        <v>1.414485809067453</v>
      </c>
      <c r="D22" s="115">
        <v>307</v>
      </c>
      <c r="E22" s="114">
        <v>189</v>
      </c>
      <c r="F22" s="114">
        <v>277</v>
      </c>
      <c r="G22" s="114">
        <v>167</v>
      </c>
      <c r="H22" s="140">
        <v>238</v>
      </c>
      <c r="I22" s="115">
        <v>69</v>
      </c>
      <c r="J22" s="116">
        <v>28.991596638655462</v>
      </c>
    </row>
    <row r="23" spans="1:15" s="110" customFormat="1" ht="24.95" customHeight="1" x14ac:dyDescent="0.2">
      <c r="A23" s="193" t="s">
        <v>154</v>
      </c>
      <c r="B23" s="199" t="s">
        <v>155</v>
      </c>
      <c r="C23" s="113">
        <v>1.1288241798746774</v>
      </c>
      <c r="D23" s="115">
        <v>245</v>
      </c>
      <c r="E23" s="114">
        <v>175</v>
      </c>
      <c r="F23" s="114">
        <v>221</v>
      </c>
      <c r="G23" s="114">
        <v>167</v>
      </c>
      <c r="H23" s="140">
        <v>362</v>
      </c>
      <c r="I23" s="115">
        <v>-117</v>
      </c>
      <c r="J23" s="116">
        <v>-32.320441988950279</v>
      </c>
    </row>
    <row r="24" spans="1:15" s="110" customFormat="1" ht="24.95" customHeight="1" x14ac:dyDescent="0.2">
      <c r="A24" s="193" t="s">
        <v>156</v>
      </c>
      <c r="B24" s="199" t="s">
        <v>221</v>
      </c>
      <c r="C24" s="113">
        <v>5.2524880206413567</v>
      </c>
      <c r="D24" s="115">
        <v>1140</v>
      </c>
      <c r="E24" s="114">
        <v>847</v>
      </c>
      <c r="F24" s="114">
        <v>1157</v>
      </c>
      <c r="G24" s="114">
        <v>775</v>
      </c>
      <c r="H24" s="140">
        <v>1218</v>
      </c>
      <c r="I24" s="115">
        <v>-78</v>
      </c>
      <c r="J24" s="116">
        <v>-6.4039408866995071</v>
      </c>
    </row>
    <row r="25" spans="1:15" s="110" customFormat="1" ht="24.95" customHeight="1" x14ac:dyDescent="0.2">
      <c r="A25" s="193" t="s">
        <v>222</v>
      </c>
      <c r="B25" s="204" t="s">
        <v>159</v>
      </c>
      <c r="C25" s="113">
        <v>5.6763730187983779</v>
      </c>
      <c r="D25" s="115">
        <v>1232</v>
      </c>
      <c r="E25" s="114">
        <v>1275</v>
      </c>
      <c r="F25" s="114">
        <v>1322</v>
      </c>
      <c r="G25" s="114">
        <v>1131</v>
      </c>
      <c r="H25" s="140">
        <v>1129</v>
      </c>
      <c r="I25" s="115">
        <v>103</v>
      </c>
      <c r="J25" s="116">
        <v>9.12311780336581</v>
      </c>
    </row>
    <row r="26" spans="1:15" s="110" customFormat="1" ht="24.95" customHeight="1" x14ac:dyDescent="0.2">
      <c r="A26" s="201">
        <v>782.78300000000002</v>
      </c>
      <c r="B26" s="203" t="s">
        <v>160</v>
      </c>
      <c r="C26" s="113">
        <v>5.9574272023590122</v>
      </c>
      <c r="D26" s="115">
        <v>1293</v>
      </c>
      <c r="E26" s="114">
        <v>1328</v>
      </c>
      <c r="F26" s="114">
        <v>1415</v>
      </c>
      <c r="G26" s="114">
        <v>1489</v>
      </c>
      <c r="H26" s="140">
        <v>1536</v>
      </c>
      <c r="I26" s="115">
        <v>-243</v>
      </c>
      <c r="J26" s="116">
        <v>-15.8203125</v>
      </c>
    </row>
    <row r="27" spans="1:15" s="110" customFormat="1" ht="24.95" customHeight="1" x14ac:dyDescent="0.2">
      <c r="A27" s="193" t="s">
        <v>161</v>
      </c>
      <c r="B27" s="199" t="s">
        <v>162</v>
      </c>
      <c r="C27" s="113">
        <v>1.9719867305565795</v>
      </c>
      <c r="D27" s="115">
        <v>428</v>
      </c>
      <c r="E27" s="114">
        <v>353</v>
      </c>
      <c r="F27" s="114">
        <v>583</v>
      </c>
      <c r="G27" s="114">
        <v>299</v>
      </c>
      <c r="H27" s="140">
        <v>474</v>
      </c>
      <c r="I27" s="115">
        <v>-46</v>
      </c>
      <c r="J27" s="116">
        <v>-9.7046413502109701</v>
      </c>
    </row>
    <row r="28" spans="1:15" s="110" customFormat="1" ht="24.95" customHeight="1" x14ac:dyDescent="0.2">
      <c r="A28" s="193" t="s">
        <v>163</v>
      </c>
      <c r="B28" s="199" t="s">
        <v>164</v>
      </c>
      <c r="C28" s="113">
        <v>2.2438260228529305</v>
      </c>
      <c r="D28" s="115">
        <v>487</v>
      </c>
      <c r="E28" s="114">
        <v>289</v>
      </c>
      <c r="F28" s="114">
        <v>1010</v>
      </c>
      <c r="G28" s="114">
        <v>391</v>
      </c>
      <c r="H28" s="140">
        <v>475</v>
      </c>
      <c r="I28" s="115">
        <v>12</v>
      </c>
      <c r="J28" s="116">
        <v>2.5263157894736841</v>
      </c>
    </row>
    <row r="29" spans="1:15" s="110" customFormat="1" ht="24.95" customHeight="1" x14ac:dyDescent="0.2">
      <c r="A29" s="193">
        <v>86</v>
      </c>
      <c r="B29" s="199" t="s">
        <v>165</v>
      </c>
      <c r="C29" s="113">
        <v>5.8606708440840398</v>
      </c>
      <c r="D29" s="115">
        <v>1272</v>
      </c>
      <c r="E29" s="114">
        <v>997</v>
      </c>
      <c r="F29" s="114">
        <v>1462</v>
      </c>
      <c r="G29" s="114">
        <v>948</v>
      </c>
      <c r="H29" s="140">
        <v>1302</v>
      </c>
      <c r="I29" s="115">
        <v>-30</v>
      </c>
      <c r="J29" s="116">
        <v>-2.3041474654377878</v>
      </c>
    </row>
    <row r="30" spans="1:15" s="110" customFormat="1" ht="24.95" customHeight="1" x14ac:dyDescent="0.2">
      <c r="A30" s="193">
        <v>87.88</v>
      </c>
      <c r="B30" s="204" t="s">
        <v>166</v>
      </c>
      <c r="C30" s="113">
        <v>4.0914117213416885</v>
      </c>
      <c r="D30" s="115">
        <v>888</v>
      </c>
      <c r="E30" s="114">
        <v>729</v>
      </c>
      <c r="F30" s="114">
        <v>1370</v>
      </c>
      <c r="G30" s="114">
        <v>761</v>
      </c>
      <c r="H30" s="140">
        <v>968</v>
      </c>
      <c r="I30" s="115">
        <v>-80</v>
      </c>
      <c r="J30" s="116">
        <v>-8.2644628099173545</v>
      </c>
    </row>
    <row r="31" spans="1:15" s="110" customFormat="1" ht="24.95" customHeight="1" x14ac:dyDescent="0.2">
      <c r="A31" s="193" t="s">
        <v>167</v>
      </c>
      <c r="B31" s="199" t="s">
        <v>168</v>
      </c>
      <c r="C31" s="113">
        <v>3.2206044968669372</v>
      </c>
      <c r="D31" s="115">
        <v>699</v>
      </c>
      <c r="E31" s="114">
        <v>684</v>
      </c>
      <c r="F31" s="114">
        <v>819</v>
      </c>
      <c r="G31" s="114">
        <v>660</v>
      </c>
      <c r="H31" s="140">
        <v>661</v>
      </c>
      <c r="I31" s="115">
        <v>38</v>
      </c>
      <c r="J31" s="116">
        <v>5.7488653555219367</v>
      </c>
    </row>
    <row r="32" spans="1:15" s="110" customFormat="1" ht="24.95" customHeight="1" x14ac:dyDescent="0.2">
      <c r="A32" s="193"/>
      <c r="B32" s="204" t="s">
        <v>169</v>
      </c>
      <c r="C32" s="113" t="s">
        <v>514</v>
      </c>
      <c r="D32" s="115" t="s">
        <v>514</v>
      </c>
      <c r="E32" s="114" t="s">
        <v>514</v>
      </c>
      <c r="F32" s="114" t="s">
        <v>514</v>
      </c>
      <c r="G32" s="114" t="s">
        <v>514</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1.3638039071138961</v>
      </c>
      <c r="D34" s="115">
        <v>296</v>
      </c>
      <c r="E34" s="114">
        <v>678</v>
      </c>
      <c r="F34" s="114">
        <v>495</v>
      </c>
      <c r="G34" s="114">
        <v>312</v>
      </c>
      <c r="H34" s="140">
        <v>319</v>
      </c>
      <c r="I34" s="115">
        <v>-23</v>
      </c>
      <c r="J34" s="116">
        <v>-7.2100313479623823</v>
      </c>
    </row>
    <row r="35" spans="1:10" s="110" customFormat="1" ht="24.95" customHeight="1" x14ac:dyDescent="0.2">
      <c r="A35" s="292" t="s">
        <v>171</v>
      </c>
      <c r="B35" s="293" t="s">
        <v>172</v>
      </c>
      <c r="C35" s="113">
        <v>27.875046074456321</v>
      </c>
      <c r="D35" s="115">
        <v>6050</v>
      </c>
      <c r="E35" s="114">
        <v>4663</v>
      </c>
      <c r="F35" s="114">
        <v>6307</v>
      </c>
      <c r="G35" s="114">
        <v>4669</v>
      </c>
      <c r="H35" s="140">
        <v>5934</v>
      </c>
      <c r="I35" s="115">
        <v>116</v>
      </c>
      <c r="J35" s="116">
        <v>1.9548365352207617</v>
      </c>
    </row>
    <row r="36" spans="1:10" s="110" customFormat="1" ht="24.95" customHeight="1" x14ac:dyDescent="0.2">
      <c r="A36" s="294" t="s">
        <v>173</v>
      </c>
      <c r="B36" s="295" t="s">
        <v>174</v>
      </c>
      <c r="C36" s="125">
        <v>70.761150018429788</v>
      </c>
      <c r="D36" s="143">
        <v>15358</v>
      </c>
      <c r="E36" s="144">
        <v>14159</v>
      </c>
      <c r="F36" s="144">
        <v>16913</v>
      </c>
      <c r="G36" s="144">
        <v>12665</v>
      </c>
      <c r="H36" s="145">
        <v>15229</v>
      </c>
      <c r="I36" s="143">
        <v>129</v>
      </c>
      <c r="J36" s="146">
        <v>0.84706809376846803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21704</v>
      </c>
      <c r="F11" s="264">
        <v>19500</v>
      </c>
      <c r="G11" s="264">
        <v>23717</v>
      </c>
      <c r="H11" s="264">
        <v>17647</v>
      </c>
      <c r="I11" s="265">
        <v>21482</v>
      </c>
      <c r="J11" s="263">
        <v>222</v>
      </c>
      <c r="K11" s="266">
        <v>1.033423331160972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25.423884998157021</v>
      </c>
      <c r="E13" s="115">
        <v>5518</v>
      </c>
      <c r="F13" s="114">
        <v>6109</v>
      </c>
      <c r="G13" s="114">
        <v>6298</v>
      </c>
      <c r="H13" s="114">
        <v>5055</v>
      </c>
      <c r="I13" s="140">
        <v>5333</v>
      </c>
      <c r="J13" s="115">
        <v>185</v>
      </c>
      <c r="K13" s="116">
        <v>3.4689668104256515</v>
      </c>
    </row>
    <row r="14" spans="1:17" ht="15.95" customHeight="1" x14ac:dyDescent="0.2">
      <c r="A14" s="306" t="s">
        <v>230</v>
      </c>
      <c r="B14" s="307"/>
      <c r="C14" s="308"/>
      <c r="D14" s="113">
        <v>58.758754146701072</v>
      </c>
      <c r="E14" s="115">
        <v>12753</v>
      </c>
      <c r="F14" s="114">
        <v>10800</v>
      </c>
      <c r="G14" s="114">
        <v>14175</v>
      </c>
      <c r="H14" s="114">
        <v>9937</v>
      </c>
      <c r="I14" s="140">
        <v>12776</v>
      </c>
      <c r="J14" s="115">
        <v>-23</v>
      </c>
      <c r="K14" s="116">
        <v>-0.18002504696305574</v>
      </c>
    </row>
    <row r="15" spans="1:17" ht="15.95" customHeight="1" x14ac:dyDescent="0.2">
      <c r="A15" s="306" t="s">
        <v>231</v>
      </c>
      <c r="B15" s="307"/>
      <c r="C15" s="308"/>
      <c r="D15" s="113">
        <v>8.6067084408403982</v>
      </c>
      <c r="E15" s="115">
        <v>1868</v>
      </c>
      <c r="F15" s="114">
        <v>1496</v>
      </c>
      <c r="G15" s="114">
        <v>1595</v>
      </c>
      <c r="H15" s="114">
        <v>1501</v>
      </c>
      <c r="I15" s="140">
        <v>1768</v>
      </c>
      <c r="J15" s="115">
        <v>100</v>
      </c>
      <c r="K15" s="116">
        <v>5.6561085972850682</v>
      </c>
    </row>
    <row r="16" spans="1:17" ht="15.95" customHeight="1" x14ac:dyDescent="0.2">
      <c r="A16" s="306" t="s">
        <v>232</v>
      </c>
      <c r="B16" s="307"/>
      <c r="C16" s="308"/>
      <c r="D16" s="113">
        <v>7.0263545890158499</v>
      </c>
      <c r="E16" s="115">
        <v>1525</v>
      </c>
      <c r="F16" s="114">
        <v>1064</v>
      </c>
      <c r="G16" s="114">
        <v>1585</v>
      </c>
      <c r="H16" s="114">
        <v>1131</v>
      </c>
      <c r="I16" s="140">
        <v>1557</v>
      </c>
      <c r="J16" s="115">
        <v>-32</v>
      </c>
      <c r="K16" s="116">
        <v>-2.0552344251766219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1.2347954294139329</v>
      </c>
      <c r="E18" s="115">
        <v>268</v>
      </c>
      <c r="F18" s="114">
        <v>688</v>
      </c>
      <c r="G18" s="114">
        <v>449</v>
      </c>
      <c r="H18" s="114">
        <v>265</v>
      </c>
      <c r="I18" s="140">
        <v>285</v>
      </c>
      <c r="J18" s="115">
        <v>-17</v>
      </c>
      <c r="K18" s="116">
        <v>-5.9649122807017543</v>
      </c>
    </row>
    <row r="19" spans="1:11" ht="14.1" customHeight="1" x14ac:dyDescent="0.2">
      <c r="A19" s="306" t="s">
        <v>235</v>
      </c>
      <c r="B19" s="307" t="s">
        <v>236</v>
      </c>
      <c r="C19" s="308"/>
      <c r="D19" s="113">
        <v>0.60818282344268337</v>
      </c>
      <c r="E19" s="115">
        <v>132</v>
      </c>
      <c r="F19" s="114">
        <v>440</v>
      </c>
      <c r="G19" s="114">
        <v>311</v>
      </c>
      <c r="H19" s="114">
        <v>158</v>
      </c>
      <c r="I19" s="140">
        <v>127</v>
      </c>
      <c r="J19" s="115">
        <v>5</v>
      </c>
      <c r="K19" s="116">
        <v>3.9370078740157481</v>
      </c>
    </row>
    <row r="20" spans="1:11" ht="14.1" customHeight="1" x14ac:dyDescent="0.2">
      <c r="A20" s="306">
        <v>12</v>
      </c>
      <c r="B20" s="307" t="s">
        <v>237</v>
      </c>
      <c r="C20" s="308"/>
      <c r="D20" s="113">
        <v>0.94913380022115734</v>
      </c>
      <c r="E20" s="115">
        <v>206</v>
      </c>
      <c r="F20" s="114">
        <v>300</v>
      </c>
      <c r="G20" s="114">
        <v>228</v>
      </c>
      <c r="H20" s="114">
        <v>137</v>
      </c>
      <c r="I20" s="140">
        <v>196</v>
      </c>
      <c r="J20" s="115">
        <v>10</v>
      </c>
      <c r="K20" s="116">
        <v>5.1020408163265305</v>
      </c>
    </row>
    <row r="21" spans="1:11" ht="14.1" customHeight="1" x14ac:dyDescent="0.2">
      <c r="A21" s="306">
        <v>21</v>
      </c>
      <c r="B21" s="307" t="s">
        <v>238</v>
      </c>
      <c r="C21" s="308"/>
      <c r="D21" s="113">
        <v>0.32712863988204938</v>
      </c>
      <c r="E21" s="115">
        <v>71</v>
      </c>
      <c r="F21" s="114">
        <v>74</v>
      </c>
      <c r="G21" s="114">
        <v>53</v>
      </c>
      <c r="H21" s="114">
        <v>61</v>
      </c>
      <c r="I21" s="140">
        <v>75</v>
      </c>
      <c r="J21" s="115">
        <v>-4</v>
      </c>
      <c r="K21" s="116">
        <v>-5.333333333333333</v>
      </c>
    </row>
    <row r="22" spans="1:11" ht="14.1" customHeight="1" x14ac:dyDescent="0.2">
      <c r="A22" s="306">
        <v>22</v>
      </c>
      <c r="B22" s="307" t="s">
        <v>239</v>
      </c>
      <c r="C22" s="308"/>
      <c r="D22" s="113">
        <v>1.9765941761887209</v>
      </c>
      <c r="E22" s="115">
        <v>429</v>
      </c>
      <c r="F22" s="114">
        <v>391</v>
      </c>
      <c r="G22" s="114">
        <v>540</v>
      </c>
      <c r="H22" s="114">
        <v>476</v>
      </c>
      <c r="I22" s="140">
        <v>511</v>
      </c>
      <c r="J22" s="115">
        <v>-82</v>
      </c>
      <c r="K22" s="116">
        <v>-16.046966731898237</v>
      </c>
    </row>
    <row r="23" spans="1:11" ht="14.1" customHeight="1" x14ac:dyDescent="0.2">
      <c r="A23" s="306">
        <v>23</v>
      </c>
      <c r="B23" s="307" t="s">
        <v>240</v>
      </c>
      <c r="C23" s="308"/>
      <c r="D23" s="113">
        <v>0.89845189826760041</v>
      </c>
      <c r="E23" s="115">
        <v>195</v>
      </c>
      <c r="F23" s="114">
        <v>183</v>
      </c>
      <c r="G23" s="114">
        <v>319</v>
      </c>
      <c r="H23" s="114">
        <v>183</v>
      </c>
      <c r="I23" s="140">
        <v>198</v>
      </c>
      <c r="J23" s="115">
        <v>-3</v>
      </c>
      <c r="K23" s="116">
        <v>-1.5151515151515151</v>
      </c>
    </row>
    <row r="24" spans="1:11" ht="14.1" customHeight="1" x14ac:dyDescent="0.2">
      <c r="A24" s="306">
        <v>24</v>
      </c>
      <c r="B24" s="307" t="s">
        <v>241</v>
      </c>
      <c r="C24" s="308"/>
      <c r="D24" s="113">
        <v>4.1559159601916695</v>
      </c>
      <c r="E24" s="115">
        <v>902</v>
      </c>
      <c r="F24" s="114">
        <v>693</v>
      </c>
      <c r="G24" s="114">
        <v>928</v>
      </c>
      <c r="H24" s="114">
        <v>771</v>
      </c>
      <c r="I24" s="140">
        <v>962</v>
      </c>
      <c r="J24" s="115">
        <v>-60</v>
      </c>
      <c r="K24" s="116">
        <v>-6.2370062370062369</v>
      </c>
    </row>
    <row r="25" spans="1:11" ht="14.1" customHeight="1" x14ac:dyDescent="0.2">
      <c r="A25" s="306">
        <v>25</v>
      </c>
      <c r="B25" s="307" t="s">
        <v>242</v>
      </c>
      <c r="C25" s="308"/>
      <c r="D25" s="113">
        <v>6.2108367121267971</v>
      </c>
      <c r="E25" s="115">
        <v>1348</v>
      </c>
      <c r="F25" s="114">
        <v>970</v>
      </c>
      <c r="G25" s="114">
        <v>1188</v>
      </c>
      <c r="H25" s="114">
        <v>1045</v>
      </c>
      <c r="I25" s="140">
        <v>1431</v>
      </c>
      <c r="J25" s="115">
        <v>-83</v>
      </c>
      <c r="K25" s="116">
        <v>-5.800139762403913</v>
      </c>
    </row>
    <row r="26" spans="1:11" ht="14.1" customHeight="1" x14ac:dyDescent="0.2">
      <c r="A26" s="306">
        <v>26</v>
      </c>
      <c r="B26" s="307" t="s">
        <v>243</v>
      </c>
      <c r="C26" s="308"/>
      <c r="D26" s="113">
        <v>3.202174714338371</v>
      </c>
      <c r="E26" s="115">
        <v>695</v>
      </c>
      <c r="F26" s="114">
        <v>429</v>
      </c>
      <c r="G26" s="114">
        <v>606</v>
      </c>
      <c r="H26" s="114">
        <v>432</v>
      </c>
      <c r="I26" s="140">
        <v>694</v>
      </c>
      <c r="J26" s="115">
        <v>1</v>
      </c>
      <c r="K26" s="116">
        <v>0.14409221902017291</v>
      </c>
    </row>
    <row r="27" spans="1:11" ht="14.1" customHeight="1" x14ac:dyDescent="0.2">
      <c r="A27" s="306">
        <v>27</v>
      </c>
      <c r="B27" s="307" t="s">
        <v>244</v>
      </c>
      <c r="C27" s="308"/>
      <c r="D27" s="113">
        <v>2.2714706966457796</v>
      </c>
      <c r="E27" s="115">
        <v>493</v>
      </c>
      <c r="F27" s="114">
        <v>334</v>
      </c>
      <c r="G27" s="114">
        <v>429</v>
      </c>
      <c r="H27" s="114">
        <v>377</v>
      </c>
      <c r="I27" s="140">
        <v>474</v>
      </c>
      <c r="J27" s="115">
        <v>19</v>
      </c>
      <c r="K27" s="116">
        <v>4.0084388185654012</v>
      </c>
    </row>
    <row r="28" spans="1:11" ht="14.1" customHeight="1" x14ac:dyDescent="0.2">
      <c r="A28" s="306">
        <v>28</v>
      </c>
      <c r="B28" s="307" t="s">
        <v>245</v>
      </c>
      <c r="C28" s="308"/>
      <c r="D28" s="113">
        <v>0.2718392922963509</v>
      </c>
      <c r="E28" s="115">
        <v>59</v>
      </c>
      <c r="F28" s="114">
        <v>44</v>
      </c>
      <c r="G28" s="114">
        <v>66</v>
      </c>
      <c r="H28" s="114">
        <v>48</v>
      </c>
      <c r="I28" s="140">
        <v>53</v>
      </c>
      <c r="J28" s="115">
        <v>6</v>
      </c>
      <c r="K28" s="116">
        <v>11.320754716981131</v>
      </c>
    </row>
    <row r="29" spans="1:11" ht="14.1" customHeight="1" x14ac:dyDescent="0.2">
      <c r="A29" s="306">
        <v>29</v>
      </c>
      <c r="B29" s="307" t="s">
        <v>246</v>
      </c>
      <c r="C29" s="308"/>
      <c r="D29" s="113">
        <v>7.0171396977515661</v>
      </c>
      <c r="E29" s="115">
        <v>1523</v>
      </c>
      <c r="F29" s="114">
        <v>1561</v>
      </c>
      <c r="G29" s="114">
        <v>1430</v>
      </c>
      <c r="H29" s="114">
        <v>1346</v>
      </c>
      <c r="I29" s="140">
        <v>1285</v>
      </c>
      <c r="J29" s="115">
        <v>238</v>
      </c>
      <c r="K29" s="116">
        <v>18.521400778210118</v>
      </c>
    </row>
    <row r="30" spans="1:11" ht="14.1" customHeight="1" x14ac:dyDescent="0.2">
      <c r="A30" s="306" t="s">
        <v>247</v>
      </c>
      <c r="B30" s="307" t="s">
        <v>248</v>
      </c>
      <c r="C30" s="308"/>
      <c r="D30" s="113">
        <v>2.0733505344636933</v>
      </c>
      <c r="E30" s="115">
        <v>450</v>
      </c>
      <c r="F30" s="114">
        <v>418</v>
      </c>
      <c r="G30" s="114">
        <v>514</v>
      </c>
      <c r="H30" s="114">
        <v>448</v>
      </c>
      <c r="I30" s="140">
        <v>389</v>
      </c>
      <c r="J30" s="115">
        <v>61</v>
      </c>
      <c r="K30" s="116">
        <v>15.681233933161954</v>
      </c>
    </row>
    <row r="31" spans="1:11" ht="14.1" customHeight="1" x14ac:dyDescent="0.2">
      <c r="A31" s="306" t="s">
        <v>249</v>
      </c>
      <c r="B31" s="307" t="s">
        <v>250</v>
      </c>
      <c r="C31" s="308"/>
      <c r="D31" s="113">
        <v>4.9023221525985994</v>
      </c>
      <c r="E31" s="115">
        <v>1064</v>
      </c>
      <c r="F31" s="114">
        <v>1132</v>
      </c>
      <c r="G31" s="114">
        <v>897</v>
      </c>
      <c r="H31" s="114">
        <v>889</v>
      </c>
      <c r="I31" s="140">
        <v>880</v>
      </c>
      <c r="J31" s="115">
        <v>184</v>
      </c>
      <c r="K31" s="116">
        <v>20.90909090909091</v>
      </c>
    </row>
    <row r="32" spans="1:11" ht="14.1" customHeight="1" x14ac:dyDescent="0.2">
      <c r="A32" s="306">
        <v>31</v>
      </c>
      <c r="B32" s="307" t="s">
        <v>251</v>
      </c>
      <c r="C32" s="308"/>
      <c r="D32" s="113">
        <v>0.45152967194987098</v>
      </c>
      <c r="E32" s="115">
        <v>98</v>
      </c>
      <c r="F32" s="114">
        <v>64</v>
      </c>
      <c r="G32" s="114">
        <v>82</v>
      </c>
      <c r="H32" s="114">
        <v>64</v>
      </c>
      <c r="I32" s="140">
        <v>95</v>
      </c>
      <c r="J32" s="115">
        <v>3</v>
      </c>
      <c r="K32" s="116">
        <v>3.1578947368421053</v>
      </c>
    </row>
    <row r="33" spans="1:11" ht="14.1" customHeight="1" x14ac:dyDescent="0.2">
      <c r="A33" s="306">
        <v>32</v>
      </c>
      <c r="B33" s="307" t="s">
        <v>252</v>
      </c>
      <c r="C33" s="308"/>
      <c r="D33" s="113">
        <v>2.2576483597493548</v>
      </c>
      <c r="E33" s="115">
        <v>490</v>
      </c>
      <c r="F33" s="114">
        <v>648</v>
      </c>
      <c r="G33" s="114">
        <v>648</v>
      </c>
      <c r="H33" s="114">
        <v>531</v>
      </c>
      <c r="I33" s="140">
        <v>524</v>
      </c>
      <c r="J33" s="115">
        <v>-34</v>
      </c>
      <c r="K33" s="116">
        <v>-6.4885496183206106</v>
      </c>
    </row>
    <row r="34" spans="1:11" ht="14.1" customHeight="1" x14ac:dyDescent="0.2">
      <c r="A34" s="306">
        <v>33</v>
      </c>
      <c r="B34" s="307" t="s">
        <v>253</v>
      </c>
      <c r="C34" s="308"/>
      <c r="D34" s="113">
        <v>2.2438260228529305</v>
      </c>
      <c r="E34" s="115">
        <v>487</v>
      </c>
      <c r="F34" s="114">
        <v>422</v>
      </c>
      <c r="G34" s="114">
        <v>531</v>
      </c>
      <c r="H34" s="114">
        <v>290</v>
      </c>
      <c r="I34" s="140">
        <v>439</v>
      </c>
      <c r="J34" s="115">
        <v>48</v>
      </c>
      <c r="K34" s="116">
        <v>10.933940774487471</v>
      </c>
    </row>
    <row r="35" spans="1:11" ht="14.1" customHeight="1" x14ac:dyDescent="0.2">
      <c r="A35" s="306">
        <v>34</v>
      </c>
      <c r="B35" s="307" t="s">
        <v>254</v>
      </c>
      <c r="C35" s="308"/>
      <c r="D35" s="113">
        <v>2.216181349060081</v>
      </c>
      <c r="E35" s="115">
        <v>481</v>
      </c>
      <c r="F35" s="114">
        <v>323</v>
      </c>
      <c r="G35" s="114">
        <v>391</v>
      </c>
      <c r="H35" s="114">
        <v>326</v>
      </c>
      <c r="I35" s="140">
        <v>486</v>
      </c>
      <c r="J35" s="115">
        <v>-5</v>
      </c>
      <c r="K35" s="116">
        <v>-1.0288065843621399</v>
      </c>
    </row>
    <row r="36" spans="1:11" ht="14.1" customHeight="1" x14ac:dyDescent="0.2">
      <c r="A36" s="306">
        <v>41</v>
      </c>
      <c r="B36" s="307" t="s">
        <v>255</v>
      </c>
      <c r="C36" s="308"/>
      <c r="D36" s="113">
        <v>0.45152967194987098</v>
      </c>
      <c r="E36" s="115">
        <v>98</v>
      </c>
      <c r="F36" s="114">
        <v>64</v>
      </c>
      <c r="G36" s="114">
        <v>80</v>
      </c>
      <c r="H36" s="114">
        <v>94</v>
      </c>
      <c r="I36" s="140">
        <v>126</v>
      </c>
      <c r="J36" s="115">
        <v>-28</v>
      </c>
      <c r="K36" s="116">
        <v>-22.222222222222221</v>
      </c>
    </row>
    <row r="37" spans="1:11" ht="14.1" customHeight="1" x14ac:dyDescent="0.2">
      <c r="A37" s="306">
        <v>42</v>
      </c>
      <c r="B37" s="307" t="s">
        <v>256</v>
      </c>
      <c r="C37" s="308"/>
      <c r="D37" s="113">
        <v>7.8326575746406196E-2</v>
      </c>
      <c r="E37" s="115">
        <v>17</v>
      </c>
      <c r="F37" s="114">
        <v>13</v>
      </c>
      <c r="G37" s="114">
        <v>24</v>
      </c>
      <c r="H37" s="114">
        <v>22</v>
      </c>
      <c r="I37" s="140" t="s">
        <v>514</v>
      </c>
      <c r="J37" s="115" t="s">
        <v>514</v>
      </c>
      <c r="K37" s="116" t="s">
        <v>514</v>
      </c>
    </row>
    <row r="38" spans="1:11" ht="14.1" customHeight="1" x14ac:dyDescent="0.2">
      <c r="A38" s="306">
        <v>43</v>
      </c>
      <c r="B38" s="307" t="s">
        <v>257</v>
      </c>
      <c r="C38" s="308"/>
      <c r="D38" s="113">
        <v>1.0090305934389974</v>
      </c>
      <c r="E38" s="115">
        <v>219</v>
      </c>
      <c r="F38" s="114">
        <v>140</v>
      </c>
      <c r="G38" s="114">
        <v>254</v>
      </c>
      <c r="H38" s="114">
        <v>133</v>
      </c>
      <c r="I38" s="140">
        <v>176</v>
      </c>
      <c r="J38" s="115">
        <v>43</v>
      </c>
      <c r="K38" s="116">
        <v>24.431818181818183</v>
      </c>
    </row>
    <row r="39" spans="1:11" ht="14.1" customHeight="1" x14ac:dyDescent="0.2">
      <c r="A39" s="306">
        <v>51</v>
      </c>
      <c r="B39" s="307" t="s">
        <v>258</v>
      </c>
      <c r="C39" s="308"/>
      <c r="D39" s="113">
        <v>6.1232952451161076</v>
      </c>
      <c r="E39" s="115">
        <v>1329</v>
      </c>
      <c r="F39" s="114">
        <v>1126</v>
      </c>
      <c r="G39" s="114">
        <v>1445</v>
      </c>
      <c r="H39" s="114">
        <v>1199</v>
      </c>
      <c r="I39" s="140">
        <v>1427</v>
      </c>
      <c r="J39" s="115">
        <v>-98</v>
      </c>
      <c r="K39" s="116">
        <v>-6.867554309740715</v>
      </c>
    </row>
    <row r="40" spans="1:11" ht="14.1" customHeight="1" x14ac:dyDescent="0.2">
      <c r="A40" s="306" t="s">
        <v>259</v>
      </c>
      <c r="B40" s="307" t="s">
        <v>260</v>
      </c>
      <c r="C40" s="308"/>
      <c r="D40" s="113">
        <v>5.5427570954662739</v>
      </c>
      <c r="E40" s="115">
        <v>1203</v>
      </c>
      <c r="F40" s="114">
        <v>1009</v>
      </c>
      <c r="G40" s="114">
        <v>1313</v>
      </c>
      <c r="H40" s="114">
        <v>1027</v>
      </c>
      <c r="I40" s="140">
        <v>1266</v>
      </c>
      <c r="J40" s="115">
        <v>-63</v>
      </c>
      <c r="K40" s="116">
        <v>-4.9763033175355451</v>
      </c>
    </row>
    <row r="41" spans="1:11" ht="14.1" customHeight="1" x14ac:dyDescent="0.2">
      <c r="A41" s="306"/>
      <c r="B41" s="307" t="s">
        <v>261</v>
      </c>
      <c r="C41" s="308"/>
      <c r="D41" s="113">
        <v>4.6074456321415411</v>
      </c>
      <c r="E41" s="115">
        <v>1000</v>
      </c>
      <c r="F41" s="114">
        <v>827</v>
      </c>
      <c r="G41" s="114">
        <v>1099</v>
      </c>
      <c r="H41" s="114">
        <v>852</v>
      </c>
      <c r="I41" s="140">
        <v>1027</v>
      </c>
      <c r="J41" s="115">
        <v>-27</v>
      </c>
      <c r="K41" s="116">
        <v>-2.6290165530671858</v>
      </c>
    </row>
    <row r="42" spans="1:11" ht="14.1" customHeight="1" x14ac:dyDescent="0.2">
      <c r="A42" s="306">
        <v>52</v>
      </c>
      <c r="B42" s="307" t="s">
        <v>262</v>
      </c>
      <c r="C42" s="308"/>
      <c r="D42" s="113">
        <v>3.8103575377810541</v>
      </c>
      <c r="E42" s="115">
        <v>827</v>
      </c>
      <c r="F42" s="114">
        <v>744</v>
      </c>
      <c r="G42" s="114">
        <v>703</v>
      </c>
      <c r="H42" s="114">
        <v>806</v>
      </c>
      <c r="I42" s="140">
        <v>841</v>
      </c>
      <c r="J42" s="115">
        <v>-14</v>
      </c>
      <c r="K42" s="116">
        <v>-1.6646848989298455</v>
      </c>
    </row>
    <row r="43" spans="1:11" ht="14.1" customHeight="1" x14ac:dyDescent="0.2">
      <c r="A43" s="306" t="s">
        <v>263</v>
      </c>
      <c r="B43" s="307" t="s">
        <v>264</v>
      </c>
      <c r="C43" s="308"/>
      <c r="D43" s="113">
        <v>2.8381865093991889</v>
      </c>
      <c r="E43" s="115">
        <v>616</v>
      </c>
      <c r="F43" s="114">
        <v>602</v>
      </c>
      <c r="G43" s="114">
        <v>556</v>
      </c>
      <c r="H43" s="114">
        <v>540</v>
      </c>
      <c r="I43" s="140">
        <v>673</v>
      </c>
      <c r="J43" s="115">
        <v>-57</v>
      </c>
      <c r="K43" s="116">
        <v>-8.4695393759286777</v>
      </c>
    </row>
    <row r="44" spans="1:11" ht="14.1" customHeight="1" x14ac:dyDescent="0.2">
      <c r="A44" s="306">
        <v>53</v>
      </c>
      <c r="B44" s="307" t="s">
        <v>265</v>
      </c>
      <c r="C44" s="308"/>
      <c r="D44" s="113">
        <v>0.61279026907482492</v>
      </c>
      <c r="E44" s="115">
        <v>133</v>
      </c>
      <c r="F44" s="114">
        <v>175</v>
      </c>
      <c r="G44" s="114">
        <v>190</v>
      </c>
      <c r="H44" s="114">
        <v>138</v>
      </c>
      <c r="I44" s="140">
        <v>151</v>
      </c>
      <c r="J44" s="115">
        <v>-18</v>
      </c>
      <c r="K44" s="116">
        <v>-11.920529801324504</v>
      </c>
    </row>
    <row r="45" spans="1:11" ht="14.1" customHeight="1" x14ac:dyDescent="0.2">
      <c r="A45" s="306" t="s">
        <v>266</v>
      </c>
      <c r="B45" s="307" t="s">
        <v>267</v>
      </c>
      <c r="C45" s="308"/>
      <c r="D45" s="113">
        <v>0.58514559528197563</v>
      </c>
      <c r="E45" s="115">
        <v>127</v>
      </c>
      <c r="F45" s="114">
        <v>167</v>
      </c>
      <c r="G45" s="114">
        <v>188</v>
      </c>
      <c r="H45" s="114">
        <v>133</v>
      </c>
      <c r="I45" s="140">
        <v>136</v>
      </c>
      <c r="J45" s="115">
        <v>-9</v>
      </c>
      <c r="K45" s="116">
        <v>-6.617647058823529</v>
      </c>
    </row>
    <row r="46" spans="1:11" ht="14.1" customHeight="1" x14ac:dyDescent="0.2">
      <c r="A46" s="306">
        <v>54</v>
      </c>
      <c r="B46" s="307" t="s">
        <v>268</v>
      </c>
      <c r="C46" s="308"/>
      <c r="D46" s="113">
        <v>4.5199041651308516</v>
      </c>
      <c r="E46" s="115">
        <v>981</v>
      </c>
      <c r="F46" s="114">
        <v>968</v>
      </c>
      <c r="G46" s="114">
        <v>1096</v>
      </c>
      <c r="H46" s="114">
        <v>912</v>
      </c>
      <c r="I46" s="140">
        <v>982</v>
      </c>
      <c r="J46" s="115">
        <v>-1</v>
      </c>
      <c r="K46" s="116">
        <v>-0.10183299389002037</v>
      </c>
    </row>
    <row r="47" spans="1:11" ht="14.1" customHeight="1" x14ac:dyDescent="0.2">
      <c r="A47" s="306">
        <v>61</v>
      </c>
      <c r="B47" s="307" t="s">
        <v>269</v>
      </c>
      <c r="C47" s="308"/>
      <c r="D47" s="113">
        <v>2.2300036859565058</v>
      </c>
      <c r="E47" s="115">
        <v>484</v>
      </c>
      <c r="F47" s="114">
        <v>337</v>
      </c>
      <c r="G47" s="114">
        <v>471</v>
      </c>
      <c r="H47" s="114">
        <v>321</v>
      </c>
      <c r="I47" s="140">
        <v>486</v>
      </c>
      <c r="J47" s="115">
        <v>-2</v>
      </c>
      <c r="K47" s="116">
        <v>-0.41152263374485598</v>
      </c>
    </row>
    <row r="48" spans="1:11" ht="14.1" customHeight="1" x14ac:dyDescent="0.2">
      <c r="A48" s="306">
        <v>62</v>
      </c>
      <c r="B48" s="307" t="s">
        <v>270</v>
      </c>
      <c r="C48" s="308"/>
      <c r="D48" s="113">
        <v>7.9893107261334313</v>
      </c>
      <c r="E48" s="115">
        <v>1734</v>
      </c>
      <c r="F48" s="114">
        <v>1781</v>
      </c>
      <c r="G48" s="114">
        <v>2216</v>
      </c>
      <c r="H48" s="114">
        <v>1437</v>
      </c>
      <c r="I48" s="140">
        <v>1934</v>
      </c>
      <c r="J48" s="115">
        <v>-200</v>
      </c>
      <c r="K48" s="116">
        <v>-10.341261633919338</v>
      </c>
    </row>
    <row r="49" spans="1:11" ht="14.1" customHeight="1" x14ac:dyDescent="0.2">
      <c r="A49" s="306">
        <v>63</v>
      </c>
      <c r="B49" s="307" t="s">
        <v>271</v>
      </c>
      <c r="C49" s="308"/>
      <c r="D49" s="113">
        <v>10.182454847032805</v>
      </c>
      <c r="E49" s="115">
        <v>2210</v>
      </c>
      <c r="F49" s="114">
        <v>2488</v>
      </c>
      <c r="G49" s="114">
        <v>2041</v>
      </c>
      <c r="H49" s="114">
        <v>1722</v>
      </c>
      <c r="I49" s="140">
        <v>1622</v>
      </c>
      <c r="J49" s="115">
        <v>588</v>
      </c>
      <c r="K49" s="116">
        <v>36.251541307028361</v>
      </c>
    </row>
    <row r="50" spans="1:11" ht="14.1" customHeight="1" x14ac:dyDescent="0.2">
      <c r="A50" s="306" t="s">
        <v>272</v>
      </c>
      <c r="B50" s="307" t="s">
        <v>273</v>
      </c>
      <c r="C50" s="308"/>
      <c r="D50" s="113">
        <v>3.2436417250276448</v>
      </c>
      <c r="E50" s="115">
        <v>704</v>
      </c>
      <c r="F50" s="114">
        <v>881</v>
      </c>
      <c r="G50" s="114">
        <v>640</v>
      </c>
      <c r="H50" s="114">
        <v>540</v>
      </c>
      <c r="I50" s="140">
        <v>537</v>
      </c>
      <c r="J50" s="115">
        <v>167</v>
      </c>
      <c r="K50" s="116">
        <v>31.098696461824954</v>
      </c>
    </row>
    <row r="51" spans="1:11" ht="14.1" customHeight="1" x14ac:dyDescent="0.2">
      <c r="A51" s="306" t="s">
        <v>274</v>
      </c>
      <c r="B51" s="307" t="s">
        <v>275</v>
      </c>
      <c r="C51" s="308"/>
      <c r="D51" s="113">
        <v>6.3951345374124582</v>
      </c>
      <c r="E51" s="115">
        <v>1388</v>
      </c>
      <c r="F51" s="114">
        <v>1518</v>
      </c>
      <c r="G51" s="114">
        <v>1308</v>
      </c>
      <c r="H51" s="114">
        <v>1105</v>
      </c>
      <c r="I51" s="140">
        <v>988</v>
      </c>
      <c r="J51" s="115">
        <v>400</v>
      </c>
      <c r="K51" s="116">
        <v>40.48582995951417</v>
      </c>
    </row>
    <row r="52" spans="1:11" ht="14.1" customHeight="1" x14ac:dyDescent="0.2">
      <c r="A52" s="306">
        <v>71</v>
      </c>
      <c r="B52" s="307" t="s">
        <v>276</v>
      </c>
      <c r="C52" s="308"/>
      <c r="D52" s="113">
        <v>8.251935127165499</v>
      </c>
      <c r="E52" s="115">
        <v>1791</v>
      </c>
      <c r="F52" s="114">
        <v>1295</v>
      </c>
      <c r="G52" s="114">
        <v>1731</v>
      </c>
      <c r="H52" s="114">
        <v>1309</v>
      </c>
      <c r="I52" s="140">
        <v>1828</v>
      </c>
      <c r="J52" s="115">
        <v>-37</v>
      </c>
      <c r="K52" s="116">
        <v>-2.0240700218818382</v>
      </c>
    </row>
    <row r="53" spans="1:11" ht="14.1" customHeight="1" x14ac:dyDescent="0.2">
      <c r="A53" s="306" t="s">
        <v>277</v>
      </c>
      <c r="B53" s="307" t="s">
        <v>278</v>
      </c>
      <c r="C53" s="308"/>
      <c r="D53" s="113">
        <v>2.6584961297456688</v>
      </c>
      <c r="E53" s="115">
        <v>577</v>
      </c>
      <c r="F53" s="114">
        <v>468</v>
      </c>
      <c r="G53" s="114">
        <v>631</v>
      </c>
      <c r="H53" s="114">
        <v>415</v>
      </c>
      <c r="I53" s="140">
        <v>574</v>
      </c>
      <c r="J53" s="115">
        <v>3</v>
      </c>
      <c r="K53" s="116">
        <v>0.52264808362369342</v>
      </c>
    </row>
    <row r="54" spans="1:11" ht="14.1" customHeight="1" x14ac:dyDescent="0.2">
      <c r="A54" s="306" t="s">
        <v>279</v>
      </c>
      <c r="B54" s="307" t="s">
        <v>280</v>
      </c>
      <c r="C54" s="308"/>
      <c r="D54" s="113">
        <v>4.8147806855879098</v>
      </c>
      <c r="E54" s="115">
        <v>1045</v>
      </c>
      <c r="F54" s="114">
        <v>730</v>
      </c>
      <c r="G54" s="114">
        <v>982</v>
      </c>
      <c r="H54" s="114">
        <v>769</v>
      </c>
      <c r="I54" s="140">
        <v>1082</v>
      </c>
      <c r="J54" s="115">
        <v>-37</v>
      </c>
      <c r="K54" s="116">
        <v>-3.4195933456561924</v>
      </c>
    </row>
    <row r="55" spans="1:11" ht="14.1" customHeight="1" x14ac:dyDescent="0.2">
      <c r="A55" s="306">
        <v>72</v>
      </c>
      <c r="B55" s="307" t="s">
        <v>281</v>
      </c>
      <c r="C55" s="308"/>
      <c r="D55" s="113">
        <v>2.2346111315886472</v>
      </c>
      <c r="E55" s="115">
        <v>485</v>
      </c>
      <c r="F55" s="114">
        <v>317</v>
      </c>
      <c r="G55" s="114">
        <v>445</v>
      </c>
      <c r="H55" s="114">
        <v>327</v>
      </c>
      <c r="I55" s="140">
        <v>508</v>
      </c>
      <c r="J55" s="115">
        <v>-23</v>
      </c>
      <c r="K55" s="116">
        <v>-4.5275590551181102</v>
      </c>
    </row>
    <row r="56" spans="1:11" ht="14.1" customHeight="1" x14ac:dyDescent="0.2">
      <c r="A56" s="306" t="s">
        <v>282</v>
      </c>
      <c r="B56" s="307" t="s">
        <v>283</v>
      </c>
      <c r="C56" s="308"/>
      <c r="D56" s="113">
        <v>0.87541467010689278</v>
      </c>
      <c r="E56" s="115">
        <v>190</v>
      </c>
      <c r="F56" s="114">
        <v>141</v>
      </c>
      <c r="G56" s="114">
        <v>176</v>
      </c>
      <c r="H56" s="114">
        <v>115</v>
      </c>
      <c r="I56" s="140">
        <v>225</v>
      </c>
      <c r="J56" s="115">
        <v>-35</v>
      </c>
      <c r="K56" s="116">
        <v>-15.555555555555555</v>
      </c>
    </row>
    <row r="57" spans="1:11" ht="14.1" customHeight="1" x14ac:dyDescent="0.2">
      <c r="A57" s="306" t="s">
        <v>284</v>
      </c>
      <c r="B57" s="307" t="s">
        <v>285</v>
      </c>
      <c r="C57" s="308"/>
      <c r="D57" s="113">
        <v>0.74640619240692962</v>
      </c>
      <c r="E57" s="115">
        <v>162</v>
      </c>
      <c r="F57" s="114">
        <v>118</v>
      </c>
      <c r="G57" s="114">
        <v>141</v>
      </c>
      <c r="H57" s="114">
        <v>141</v>
      </c>
      <c r="I57" s="140">
        <v>164</v>
      </c>
      <c r="J57" s="115">
        <v>-2</v>
      </c>
      <c r="K57" s="116">
        <v>-1.2195121951219512</v>
      </c>
    </row>
    <row r="58" spans="1:11" ht="14.1" customHeight="1" x14ac:dyDescent="0.2">
      <c r="A58" s="306">
        <v>73</v>
      </c>
      <c r="B58" s="307" t="s">
        <v>286</v>
      </c>
      <c r="C58" s="308"/>
      <c r="D58" s="113">
        <v>0.98138591964614819</v>
      </c>
      <c r="E58" s="115">
        <v>213</v>
      </c>
      <c r="F58" s="114">
        <v>179</v>
      </c>
      <c r="G58" s="114">
        <v>276</v>
      </c>
      <c r="H58" s="114">
        <v>168</v>
      </c>
      <c r="I58" s="140">
        <v>252</v>
      </c>
      <c r="J58" s="115">
        <v>-39</v>
      </c>
      <c r="K58" s="116">
        <v>-15.476190476190476</v>
      </c>
    </row>
    <row r="59" spans="1:11" ht="14.1" customHeight="1" x14ac:dyDescent="0.2">
      <c r="A59" s="306" t="s">
        <v>287</v>
      </c>
      <c r="B59" s="307" t="s">
        <v>288</v>
      </c>
      <c r="C59" s="308"/>
      <c r="D59" s="113">
        <v>0.8109104312569112</v>
      </c>
      <c r="E59" s="115">
        <v>176</v>
      </c>
      <c r="F59" s="114">
        <v>138</v>
      </c>
      <c r="G59" s="114">
        <v>205</v>
      </c>
      <c r="H59" s="114">
        <v>126</v>
      </c>
      <c r="I59" s="140">
        <v>194</v>
      </c>
      <c r="J59" s="115">
        <v>-18</v>
      </c>
      <c r="K59" s="116">
        <v>-9.2783505154639183</v>
      </c>
    </row>
    <row r="60" spans="1:11" ht="14.1" customHeight="1" x14ac:dyDescent="0.2">
      <c r="A60" s="306">
        <v>81</v>
      </c>
      <c r="B60" s="307" t="s">
        <v>289</v>
      </c>
      <c r="C60" s="308"/>
      <c r="D60" s="113">
        <v>6.3905270917803172</v>
      </c>
      <c r="E60" s="115">
        <v>1387</v>
      </c>
      <c r="F60" s="114">
        <v>1153</v>
      </c>
      <c r="G60" s="114">
        <v>1602</v>
      </c>
      <c r="H60" s="114">
        <v>1014</v>
      </c>
      <c r="I60" s="140">
        <v>1419</v>
      </c>
      <c r="J60" s="115">
        <v>-32</v>
      </c>
      <c r="K60" s="116">
        <v>-2.2551092318534178</v>
      </c>
    </row>
    <row r="61" spans="1:11" ht="14.1" customHeight="1" x14ac:dyDescent="0.2">
      <c r="A61" s="306" t="s">
        <v>290</v>
      </c>
      <c r="B61" s="307" t="s">
        <v>291</v>
      </c>
      <c r="C61" s="308"/>
      <c r="D61" s="113">
        <v>2.3267600442314782</v>
      </c>
      <c r="E61" s="115">
        <v>505</v>
      </c>
      <c r="F61" s="114">
        <v>300</v>
      </c>
      <c r="G61" s="114">
        <v>627</v>
      </c>
      <c r="H61" s="114">
        <v>308</v>
      </c>
      <c r="I61" s="140">
        <v>489</v>
      </c>
      <c r="J61" s="115">
        <v>16</v>
      </c>
      <c r="K61" s="116">
        <v>3.2719836400817996</v>
      </c>
    </row>
    <row r="62" spans="1:11" ht="14.1" customHeight="1" x14ac:dyDescent="0.2">
      <c r="A62" s="306" t="s">
        <v>292</v>
      </c>
      <c r="B62" s="307" t="s">
        <v>293</v>
      </c>
      <c r="C62" s="308"/>
      <c r="D62" s="113">
        <v>1.8568005897530409</v>
      </c>
      <c r="E62" s="115">
        <v>403</v>
      </c>
      <c r="F62" s="114">
        <v>506</v>
      </c>
      <c r="G62" s="114">
        <v>502</v>
      </c>
      <c r="H62" s="114">
        <v>321</v>
      </c>
      <c r="I62" s="140">
        <v>444</v>
      </c>
      <c r="J62" s="115">
        <v>-41</v>
      </c>
      <c r="K62" s="116">
        <v>-9.2342342342342345</v>
      </c>
    </row>
    <row r="63" spans="1:11" ht="14.1" customHeight="1" x14ac:dyDescent="0.2">
      <c r="A63" s="306"/>
      <c r="B63" s="307" t="s">
        <v>294</v>
      </c>
      <c r="C63" s="308"/>
      <c r="D63" s="113">
        <v>1.64485809067453</v>
      </c>
      <c r="E63" s="115">
        <v>357</v>
      </c>
      <c r="F63" s="114">
        <v>439</v>
      </c>
      <c r="G63" s="114">
        <v>446</v>
      </c>
      <c r="H63" s="114">
        <v>281</v>
      </c>
      <c r="I63" s="140">
        <v>395</v>
      </c>
      <c r="J63" s="115">
        <v>-38</v>
      </c>
      <c r="K63" s="116">
        <v>-9.6202531645569618</v>
      </c>
    </row>
    <row r="64" spans="1:11" ht="14.1" customHeight="1" x14ac:dyDescent="0.2">
      <c r="A64" s="306" t="s">
        <v>295</v>
      </c>
      <c r="B64" s="307" t="s">
        <v>296</v>
      </c>
      <c r="C64" s="308"/>
      <c r="D64" s="113">
        <v>0.75562108367121272</v>
      </c>
      <c r="E64" s="115">
        <v>164</v>
      </c>
      <c r="F64" s="114">
        <v>100</v>
      </c>
      <c r="G64" s="114">
        <v>148</v>
      </c>
      <c r="H64" s="114">
        <v>129</v>
      </c>
      <c r="I64" s="140">
        <v>172</v>
      </c>
      <c r="J64" s="115">
        <v>-8</v>
      </c>
      <c r="K64" s="116">
        <v>-4.6511627906976747</v>
      </c>
    </row>
    <row r="65" spans="1:11" ht="14.1" customHeight="1" x14ac:dyDescent="0.2">
      <c r="A65" s="306" t="s">
        <v>297</v>
      </c>
      <c r="B65" s="307" t="s">
        <v>298</v>
      </c>
      <c r="C65" s="308"/>
      <c r="D65" s="113">
        <v>0.6865093991890896</v>
      </c>
      <c r="E65" s="115">
        <v>149</v>
      </c>
      <c r="F65" s="114">
        <v>133</v>
      </c>
      <c r="G65" s="114">
        <v>149</v>
      </c>
      <c r="H65" s="114">
        <v>109</v>
      </c>
      <c r="I65" s="140">
        <v>153</v>
      </c>
      <c r="J65" s="115">
        <v>-4</v>
      </c>
      <c r="K65" s="116">
        <v>-2.6143790849673203</v>
      </c>
    </row>
    <row r="66" spans="1:11" ht="14.1" customHeight="1" x14ac:dyDescent="0.2">
      <c r="A66" s="306">
        <v>82</v>
      </c>
      <c r="B66" s="307" t="s">
        <v>299</v>
      </c>
      <c r="C66" s="308"/>
      <c r="D66" s="113">
        <v>2.5939918908956874</v>
      </c>
      <c r="E66" s="115">
        <v>563</v>
      </c>
      <c r="F66" s="114">
        <v>474</v>
      </c>
      <c r="G66" s="114">
        <v>797</v>
      </c>
      <c r="H66" s="114">
        <v>525</v>
      </c>
      <c r="I66" s="140">
        <v>594</v>
      </c>
      <c r="J66" s="115">
        <v>-31</v>
      </c>
      <c r="K66" s="116">
        <v>-5.2188552188552189</v>
      </c>
    </row>
    <row r="67" spans="1:11" ht="14.1" customHeight="1" x14ac:dyDescent="0.2">
      <c r="A67" s="306" t="s">
        <v>300</v>
      </c>
      <c r="B67" s="307" t="s">
        <v>301</v>
      </c>
      <c r="C67" s="308"/>
      <c r="D67" s="113">
        <v>1.4743826022852931</v>
      </c>
      <c r="E67" s="115">
        <v>320</v>
      </c>
      <c r="F67" s="114">
        <v>288</v>
      </c>
      <c r="G67" s="114">
        <v>483</v>
      </c>
      <c r="H67" s="114">
        <v>318</v>
      </c>
      <c r="I67" s="140">
        <v>375</v>
      </c>
      <c r="J67" s="115">
        <v>-55</v>
      </c>
      <c r="K67" s="116">
        <v>-14.666666666666666</v>
      </c>
    </row>
    <row r="68" spans="1:11" ht="14.1" customHeight="1" x14ac:dyDescent="0.2">
      <c r="A68" s="306" t="s">
        <v>302</v>
      </c>
      <c r="B68" s="307" t="s">
        <v>303</v>
      </c>
      <c r="C68" s="308"/>
      <c r="D68" s="113">
        <v>0.67268706229266495</v>
      </c>
      <c r="E68" s="115">
        <v>146</v>
      </c>
      <c r="F68" s="114">
        <v>119</v>
      </c>
      <c r="G68" s="114">
        <v>162</v>
      </c>
      <c r="H68" s="114">
        <v>113</v>
      </c>
      <c r="I68" s="140">
        <v>118</v>
      </c>
      <c r="J68" s="115">
        <v>28</v>
      </c>
      <c r="K68" s="116">
        <v>23.728813559322035</v>
      </c>
    </row>
    <row r="69" spans="1:11" ht="14.1" customHeight="1" x14ac:dyDescent="0.2">
      <c r="A69" s="306">
        <v>83</v>
      </c>
      <c r="B69" s="307" t="s">
        <v>304</v>
      </c>
      <c r="C69" s="308"/>
      <c r="D69" s="113">
        <v>3.6168448212311093</v>
      </c>
      <c r="E69" s="115">
        <v>785</v>
      </c>
      <c r="F69" s="114">
        <v>616</v>
      </c>
      <c r="G69" s="114">
        <v>1600</v>
      </c>
      <c r="H69" s="114">
        <v>606</v>
      </c>
      <c r="I69" s="140">
        <v>797</v>
      </c>
      <c r="J69" s="115">
        <v>-12</v>
      </c>
      <c r="K69" s="116">
        <v>-1.5056461731493098</v>
      </c>
    </row>
    <row r="70" spans="1:11" ht="14.1" customHeight="1" x14ac:dyDescent="0.2">
      <c r="A70" s="306" t="s">
        <v>305</v>
      </c>
      <c r="B70" s="307" t="s">
        <v>306</v>
      </c>
      <c r="C70" s="308"/>
      <c r="D70" s="113">
        <v>2.769074824917066</v>
      </c>
      <c r="E70" s="115">
        <v>601</v>
      </c>
      <c r="F70" s="114">
        <v>448</v>
      </c>
      <c r="G70" s="114">
        <v>1423</v>
      </c>
      <c r="H70" s="114">
        <v>460</v>
      </c>
      <c r="I70" s="140">
        <v>620</v>
      </c>
      <c r="J70" s="115">
        <v>-19</v>
      </c>
      <c r="K70" s="116">
        <v>-3.064516129032258</v>
      </c>
    </row>
    <row r="71" spans="1:11" ht="14.1" customHeight="1" x14ac:dyDescent="0.2">
      <c r="A71" s="306"/>
      <c r="B71" s="307" t="s">
        <v>307</v>
      </c>
      <c r="C71" s="308"/>
      <c r="D71" s="113">
        <v>1.6264283081459638</v>
      </c>
      <c r="E71" s="115">
        <v>353</v>
      </c>
      <c r="F71" s="114">
        <v>240</v>
      </c>
      <c r="G71" s="114">
        <v>926</v>
      </c>
      <c r="H71" s="114">
        <v>233</v>
      </c>
      <c r="I71" s="140">
        <v>328</v>
      </c>
      <c r="J71" s="115">
        <v>25</v>
      </c>
      <c r="K71" s="116">
        <v>7.6219512195121952</v>
      </c>
    </row>
    <row r="72" spans="1:11" ht="14.1" customHeight="1" x14ac:dyDescent="0.2">
      <c r="A72" s="306">
        <v>84</v>
      </c>
      <c r="B72" s="307" t="s">
        <v>308</v>
      </c>
      <c r="C72" s="308"/>
      <c r="D72" s="113">
        <v>1.3407666789531885</v>
      </c>
      <c r="E72" s="115">
        <v>291</v>
      </c>
      <c r="F72" s="114">
        <v>143</v>
      </c>
      <c r="G72" s="114">
        <v>444</v>
      </c>
      <c r="H72" s="114">
        <v>248</v>
      </c>
      <c r="I72" s="140">
        <v>230</v>
      </c>
      <c r="J72" s="115">
        <v>61</v>
      </c>
      <c r="K72" s="116">
        <v>26.521739130434781</v>
      </c>
    </row>
    <row r="73" spans="1:11" ht="14.1" customHeight="1" x14ac:dyDescent="0.2">
      <c r="A73" s="306" t="s">
        <v>309</v>
      </c>
      <c r="B73" s="307" t="s">
        <v>310</v>
      </c>
      <c r="C73" s="308"/>
      <c r="D73" s="113">
        <v>0.17969037965352008</v>
      </c>
      <c r="E73" s="115">
        <v>39</v>
      </c>
      <c r="F73" s="114">
        <v>18</v>
      </c>
      <c r="G73" s="114">
        <v>213</v>
      </c>
      <c r="H73" s="114">
        <v>12</v>
      </c>
      <c r="I73" s="140">
        <v>28</v>
      </c>
      <c r="J73" s="115">
        <v>11</v>
      </c>
      <c r="K73" s="116">
        <v>39.285714285714285</v>
      </c>
    </row>
    <row r="74" spans="1:11" ht="14.1" customHeight="1" x14ac:dyDescent="0.2">
      <c r="A74" s="306" t="s">
        <v>311</v>
      </c>
      <c r="B74" s="307" t="s">
        <v>312</v>
      </c>
      <c r="C74" s="308"/>
      <c r="D74" s="113">
        <v>0.11057869517139697</v>
      </c>
      <c r="E74" s="115">
        <v>24</v>
      </c>
      <c r="F74" s="114">
        <v>21</v>
      </c>
      <c r="G74" s="114">
        <v>72</v>
      </c>
      <c r="H74" s="114">
        <v>16</v>
      </c>
      <c r="I74" s="140">
        <v>31</v>
      </c>
      <c r="J74" s="115">
        <v>-7</v>
      </c>
      <c r="K74" s="116">
        <v>-22.580645161290324</v>
      </c>
    </row>
    <row r="75" spans="1:11" ht="14.1" customHeight="1" x14ac:dyDescent="0.2">
      <c r="A75" s="306" t="s">
        <v>313</v>
      </c>
      <c r="B75" s="307" t="s">
        <v>314</v>
      </c>
      <c r="C75" s="308"/>
      <c r="D75" s="113">
        <v>0.16126059712495391</v>
      </c>
      <c r="E75" s="115">
        <v>35</v>
      </c>
      <c r="F75" s="114">
        <v>15</v>
      </c>
      <c r="G75" s="114">
        <v>40</v>
      </c>
      <c r="H75" s="114">
        <v>7</v>
      </c>
      <c r="I75" s="140">
        <v>32</v>
      </c>
      <c r="J75" s="115">
        <v>3</v>
      </c>
      <c r="K75" s="116">
        <v>9.375</v>
      </c>
    </row>
    <row r="76" spans="1:11" ht="14.1" customHeight="1" x14ac:dyDescent="0.2">
      <c r="A76" s="306">
        <v>91</v>
      </c>
      <c r="B76" s="307" t="s">
        <v>315</v>
      </c>
      <c r="C76" s="308"/>
      <c r="D76" s="113">
        <v>0.12900847769996315</v>
      </c>
      <c r="E76" s="115">
        <v>28</v>
      </c>
      <c r="F76" s="114">
        <v>21</v>
      </c>
      <c r="G76" s="114">
        <v>26</v>
      </c>
      <c r="H76" s="114">
        <v>26</v>
      </c>
      <c r="I76" s="140">
        <v>32</v>
      </c>
      <c r="J76" s="115">
        <v>-4</v>
      </c>
      <c r="K76" s="116">
        <v>-12.5</v>
      </c>
    </row>
    <row r="77" spans="1:11" ht="14.1" customHeight="1" x14ac:dyDescent="0.2">
      <c r="A77" s="306">
        <v>92</v>
      </c>
      <c r="B77" s="307" t="s">
        <v>316</v>
      </c>
      <c r="C77" s="308"/>
      <c r="D77" s="113">
        <v>0.82473276815333574</v>
      </c>
      <c r="E77" s="115">
        <v>179</v>
      </c>
      <c r="F77" s="114">
        <v>141</v>
      </c>
      <c r="G77" s="114">
        <v>164</v>
      </c>
      <c r="H77" s="114">
        <v>137</v>
      </c>
      <c r="I77" s="140">
        <v>154</v>
      </c>
      <c r="J77" s="115">
        <v>25</v>
      </c>
      <c r="K77" s="116">
        <v>16.233766233766232</v>
      </c>
    </row>
    <row r="78" spans="1:11" ht="14.1" customHeight="1" x14ac:dyDescent="0.2">
      <c r="A78" s="306">
        <v>93</v>
      </c>
      <c r="B78" s="307" t="s">
        <v>317</v>
      </c>
      <c r="C78" s="308"/>
      <c r="D78" s="113">
        <v>0.12900847769996315</v>
      </c>
      <c r="E78" s="115">
        <v>28</v>
      </c>
      <c r="F78" s="114">
        <v>30</v>
      </c>
      <c r="G78" s="114">
        <v>45</v>
      </c>
      <c r="H78" s="114">
        <v>29</v>
      </c>
      <c r="I78" s="140">
        <v>29</v>
      </c>
      <c r="J78" s="115">
        <v>-1</v>
      </c>
      <c r="K78" s="116">
        <v>-3.4482758620689653</v>
      </c>
    </row>
    <row r="79" spans="1:11" ht="14.1" customHeight="1" x14ac:dyDescent="0.2">
      <c r="A79" s="306">
        <v>94</v>
      </c>
      <c r="B79" s="307" t="s">
        <v>318</v>
      </c>
      <c r="C79" s="308"/>
      <c r="D79" s="113">
        <v>0.63122005160339112</v>
      </c>
      <c r="E79" s="115">
        <v>137</v>
      </c>
      <c r="F79" s="114">
        <v>140</v>
      </c>
      <c r="G79" s="114">
        <v>112</v>
      </c>
      <c r="H79" s="114">
        <v>99</v>
      </c>
      <c r="I79" s="140">
        <v>115</v>
      </c>
      <c r="J79" s="115">
        <v>22</v>
      </c>
      <c r="K79" s="116">
        <v>19.130434782608695</v>
      </c>
    </row>
    <row r="80" spans="1:11" ht="14.1" customHeight="1" x14ac:dyDescent="0.2">
      <c r="A80" s="306" t="s">
        <v>319</v>
      </c>
      <c r="B80" s="307" t="s">
        <v>320</v>
      </c>
      <c r="C80" s="308"/>
      <c r="D80" s="113">
        <v>0</v>
      </c>
      <c r="E80" s="115">
        <v>0</v>
      </c>
      <c r="F80" s="114">
        <v>0</v>
      </c>
      <c r="G80" s="114">
        <v>3</v>
      </c>
      <c r="H80" s="114">
        <v>0</v>
      </c>
      <c r="I80" s="140" t="s">
        <v>514</v>
      </c>
      <c r="J80" s="115" t="s">
        <v>514</v>
      </c>
      <c r="K80" s="116" t="s">
        <v>514</v>
      </c>
    </row>
    <row r="81" spans="1:11" ht="14.1" customHeight="1" x14ac:dyDescent="0.2">
      <c r="A81" s="310" t="s">
        <v>321</v>
      </c>
      <c r="B81" s="311" t="s">
        <v>334</v>
      </c>
      <c r="C81" s="312"/>
      <c r="D81" s="125">
        <v>0.18429782528566163</v>
      </c>
      <c r="E81" s="143">
        <v>40</v>
      </c>
      <c r="F81" s="144">
        <v>31</v>
      </c>
      <c r="G81" s="144">
        <v>64</v>
      </c>
      <c r="H81" s="144">
        <v>23</v>
      </c>
      <c r="I81" s="145">
        <v>48</v>
      </c>
      <c r="J81" s="143">
        <v>-8</v>
      </c>
      <c r="K81" s="146">
        <v>-16.666666666666668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217815</v>
      </c>
      <c r="C10" s="114">
        <v>118645</v>
      </c>
      <c r="D10" s="114">
        <v>99170</v>
      </c>
      <c r="E10" s="114">
        <v>170407</v>
      </c>
      <c r="F10" s="114">
        <v>45385</v>
      </c>
      <c r="G10" s="114">
        <v>34251</v>
      </c>
      <c r="H10" s="114">
        <v>52798</v>
      </c>
      <c r="I10" s="115">
        <v>65256</v>
      </c>
      <c r="J10" s="114">
        <v>42540</v>
      </c>
      <c r="K10" s="114">
        <v>22716</v>
      </c>
      <c r="L10" s="423">
        <v>15094</v>
      </c>
      <c r="M10" s="424">
        <v>15628</v>
      </c>
    </row>
    <row r="11" spans="1:13" ht="11.1" customHeight="1" x14ac:dyDescent="0.2">
      <c r="A11" s="422" t="s">
        <v>388</v>
      </c>
      <c r="B11" s="115">
        <v>221849</v>
      </c>
      <c r="C11" s="114">
        <v>121440</v>
      </c>
      <c r="D11" s="114">
        <v>100409</v>
      </c>
      <c r="E11" s="114">
        <v>174046</v>
      </c>
      <c r="F11" s="114">
        <v>45774</v>
      </c>
      <c r="G11" s="114">
        <v>34096</v>
      </c>
      <c r="H11" s="114">
        <v>54372</v>
      </c>
      <c r="I11" s="115">
        <v>66365</v>
      </c>
      <c r="J11" s="114">
        <v>42832</v>
      </c>
      <c r="K11" s="114">
        <v>23533</v>
      </c>
      <c r="L11" s="423">
        <v>15763</v>
      </c>
      <c r="M11" s="424">
        <v>12379</v>
      </c>
    </row>
    <row r="12" spans="1:13" ht="11.1" customHeight="1" x14ac:dyDescent="0.2">
      <c r="A12" s="422" t="s">
        <v>389</v>
      </c>
      <c r="B12" s="115">
        <v>227382</v>
      </c>
      <c r="C12" s="114">
        <v>124683</v>
      </c>
      <c r="D12" s="114">
        <v>102699</v>
      </c>
      <c r="E12" s="114">
        <v>178895</v>
      </c>
      <c r="F12" s="114">
        <v>46407</v>
      </c>
      <c r="G12" s="114">
        <v>37389</v>
      </c>
      <c r="H12" s="114">
        <v>55488</v>
      </c>
      <c r="I12" s="115">
        <v>67006</v>
      </c>
      <c r="J12" s="114">
        <v>42659</v>
      </c>
      <c r="K12" s="114">
        <v>24347</v>
      </c>
      <c r="L12" s="423">
        <v>23323</v>
      </c>
      <c r="M12" s="424">
        <v>18491</v>
      </c>
    </row>
    <row r="13" spans="1:13" s="110" customFormat="1" ht="11.1" customHeight="1" x14ac:dyDescent="0.2">
      <c r="A13" s="422" t="s">
        <v>390</v>
      </c>
      <c r="B13" s="115">
        <v>225294</v>
      </c>
      <c r="C13" s="114">
        <v>123067</v>
      </c>
      <c r="D13" s="114">
        <v>102227</v>
      </c>
      <c r="E13" s="114">
        <v>176392</v>
      </c>
      <c r="F13" s="114">
        <v>46810</v>
      </c>
      <c r="G13" s="114">
        <v>36140</v>
      </c>
      <c r="H13" s="114">
        <v>55892</v>
      </c>
      <c r="I13" s="115">
        <v>67029</v>
      </c>
      <c r="J13" s="114">
        <v>42804</v>
      </c>
      <c r="K13" s="114">
        <v>24225</v>
      </c>
      <c r="L13" s="423">
        <v>14156</v>
      </c>
      <c r="M13" s="424">
        <v>16994</v>
      </c>
    </row>
    <row r="14" spans="1:13" ht="15" customHeight="1" x14ac:dyDescent="0.2">
      <c r="A14" s="422" t="s">
        <v>391</v>
      </c>
      <c r="B14" s="115">
        <v>226065</v>
      </c>
      <c r="C14" s="114">
        <v>123584</v>
      </c>
      <c r="D14" s="114">
        <v>102481</v>
      </c>
      <c r="E14" s="114">
        <v>171093</v>
      </c>
      <c r="F14" s="114">
        <v>53158</v>
      </c>
      <c r="G14" s="114">
        <v>35249</v>
      </c>
      <c r="H14" s="114">
        <v>56851</v>
      </c>
      <c r="I14" s="115">
        <v>66639</v>
      </c>
      <c r="J14" s="114">
        <v>42245</v>
      </c>
      <c r="K14" s="114">
        <v>24394</v>
      </c>
      <c r="L14" s="423">
        <v>17716</v>
      </c>
      <c r="M14" s="424">
        <v>17528</v>
      </c>
    </row>
    <row r="15" spans="1:13" ht="11.1" customHeight="1" x14ac:dyDescent="0.2">
      <c r="A15" s="422" t="s">
        <v>388</v>
      </c>
      <c r="B15" s="115">
        <v>229452</v>
      </c>
      <c r="C15" s="114">
        <v>125789</v>
      </c>
      <c r="D15" s="114">
        <v>103663</v>
      </c>
      <c r="E15" s="114">
        <v>172686</v>
      </c>
      <c r="F15" s="114">
        <v>54982</v>
      </c>
      <c r="G15" s="114">
        <v>35126</v>
      </c>
      <c r="H15" s="114">
        <v>58491</v>
      </c>
      <c r="I15" s="115">
        <v>68004</v>
      </c>
      <c r="J15" s="114">
        <v>42792</v>
      </c>
      <c r="K15" s="114">
        <v>25212</v>
      </c>
      <c r="L15" s="423">
        <v>16762</v>
      </c>
      <c r="M15" s="424">
        <v>13862</v>
      </c>
    </row>
    <row r="16" spans="1:13" ht="11.1" customHeight="1" x14ac:dyDescent="0.2">
      <c r="A16" s="422" t="s">
        <v>389</v>
      </c>
      <c r="B16" s="115">
        <v>234603</v>
      </c>
      <c r="C16" s="114">
        <v>128629</v>
      </c>
      <c r="D16" s="114">
        <v>105974</v>
      </c>
      <c r="E16" s="114">
        <v>177782</v>
      </c>
      <c r="F16" s="114">
        <v>55988</v>
      </c>
      <c r="G16" s="114">
        <v>38437</v>
      </c>
      <c r="H16" s="114">
        <v>59706</v>
      </c>
      <c r="I16" s="115">
        <v>68715</v>
      </c>
      <c r="J16" s="114">
        <v>42647</v>
      </c>
      <c r="K16" s="114">
        <v>26068</v>
      </c>
      <c r="L16" s="423">
        <v>24993</v>
      </c>
      <c r="M16" s="424">
        <v>20916</v>
      </c>
    </row>
    <row r="17" spans="1:13" s="110" customFormat="1" ht="11.1" customHeight="1" x14ac:dyDescent="0.2">
      <c r="A17" s="422" t="s">
        <v>390</v>
      </c>
      <c r="B17" s="115">
        <v>232811</v>
      </c>
      <c r="C17" s="114">
        <v>127317</v>
      </c>
      <c r="D17" s="114">
        <v>105494</v>
      </c>
      <c r="E17" s="114">
        <v>176972</v>
      </c>
      <c r="F17" s="114">
        <v>55694</v>
      </c>
      <c r="G17" s="114">
        <v>37103</v>
      </c>
      <c r="H17" s="114">
        <v>60170</v>
      </c>
      <c r="I17" s="115">
        <v>68823</v>
      </c>
      <c r="J17" s="114">
        <v>42760</v>
      </c>
      <c r="K17" s="114">
        <v>26063</v>
      </c>
      <c r="L17" s="423">
        <v>14578</v>
      </c>
      <c r="M17" s="424">
        <v>17257</v>
      </c>
    </row>
    <row r="18" spans="1:13" ht="15" customHeight="1" x14ac:dyDescent="0.2">
      <c r="A18" s="422" t="s">
        <v>392</v>
      </c>
      <c r="B18" s="115">
        <v>232736</v>
      </c>
      <c r="C18" s="114">
        <v>126867</v>
      </c>
      <c r="D18" s="114">
        <v>105869</v>
      </c>
      <c r="E18" s="114">
        <v>174900</v>
      </c>
      <c r="F18" s="114">
        <v>57610</v>
      </c>
      <c r="G18" s="114">
        <v>36135</v>
      </c>
      <c r="H18" s="114">
        <v>60905</v>
      </c>
      <c r="I18" s="115">
        <v>67831</v>
      </c>
      <c r="J18" s="114">
        <v>42001</v>
      </c>
      <c r="K18" s="114">
        <v>25830</v>
      </c>
      <c r="L18" s="423">
        <v>19529</v>
      </c>
      <c r="M18" s="424">
        <v>19267</v>
      </c>
    </row>
    <row r="19" spans="1:13" ht="11.1" customHeight="1" x14ac:dyDescent="0.2">
      <c r="A19" s="422" t="s">
        <v>388</v>
      </c>
      <c r="B19" s="115">
        <v>235589</v>
      </c>
      <c r="C19" s="114">
        <v>128714</v>
      </c>
      <c r="D19" s="114">
        <v>106875</v>
      </c>
      <c r="E19" s="114">
        <v>176763</v>
      </c>
      <c r="F19" s="114">
        <v>58617</v>
      </c>
      <c r="G19" s="114">
        <v>35799</v>
      </c>
      <c r="H19" s="114">
        <v>62425</v>
      </c>
      <c r="I19" s="115">
        <v>69181</v>
      </c>
      <c r="J19" s="114">
        <v>42667</v>
      </c>
      <c r="K19" s="114">
        <v>26514</v>
      </c>
      <c r="L19" s="423">
        <v>18383</v>
      </c>
      <c r="M19" s="424">
        <v>15894</v>
      </c>
    </row>
    <row r="20" spans="1:13" ht="11.1" customHeight="1" x14ac:dyDescent="0.2">
      <c r="A20" s="422" t="s">
        <v>389</v>
      </c>
      <c r="B20" s="115">
        <v>240277</v>
      </c>
      <c r="C20" s="114">
        <v>131317</v>
      </c>
      <c r="D20" s="114">
        <v>108960</v>
      </c>
      <c r="E20" s="114">
        <v>180932</v>
      </c>
      <c r="F20" s="114">
        <v>59215</v>
      </c>
      <c r="G20" s="114">
        <v>38762</v>
      </c>
      <c r="H20" s="114">
        <v>63604</v>
      </c>
      <c r="I20" s="115">
        <v>69761</v>
      </c>
      <c r="J20" s="114">
        <v>42551</v>
      </c>
      <c r="K20" s="114">
        <v>27210</v>
      </c>
      <c r="L20" s="423">
        <v>24272</v>
      </c>
      <c r="M20" s="424">
        <v>20206</v>
      </c>
    </row>
    <row r="21" spans="1:13" s="110" customFormat="1" ht="11.1" customHeight="1" x14ac:dyDescent="0.2">
      <c r="A21" s="422" t="s">
        <v>390</v>
      </c>
      <c r="B21" s="115">
        <v>237743</v>
      </c>
      <c r="C21" s="114">
        <v>129228</v>
      </c>
      <c r="D21" s="114">
        <v>108515</v>
      </c>
      <c r="E21" s="114">
        <v>179061</v>
      </c>
      <c r="F21" s="114">
        <v>58636</v>
      </c>
      <c r="G21" s="114">
        <v>37426</v>
      </c>
      <c r="H21" s="114">
        <v>63968</v>
      </c>
      <c r="I21" s="115">
        <v>69789</v>
      </c>
      <c r="J21" s="114">
        <v>42539</v>
      </c>
      <c r="K21" s="114">
        <v>27250</v>
      </c>
      <c r="L21" s="423">
        <v>14120</v>
      </c>
      <c r="M21" s="424">
        <v>16958</v>
      </c>
    </row>
    <row r="22" spans="1:13" ht="15" customHeight="1" x14ac:dyDescent="0.2">
      <c r="A22" s="422" t="s">
        <v>393</v>
      </c>
      <c r="B22" s="115">
        <v>237716</v>
      </c>
      <c r="C22" s="114">
        <v>128999</v>
      </c>
      <c r="D22" s="114">
        <v>108717</v>
      </c>
      <c r="E22" s="114">
        <v>178533</v>
      </c>
      <c r="F22" s="114">
        <v>58888</v>
      </c>
      <c r="G22" s="114">
        <v>36263</v>
      </c>
      <c r="H22" s="114">
        <v>64868</v>
      </c>
      <c r="I22" s="115">
        <v>69073</v>
      </c>
      <c r="J22" s="114">
        <v>42116</v>
      </c>
      <c r="K22" s="114">
        <v>26957</v>
      </c>
      <c r="L22" s="423">
        <v>17056</v>
      </c>
      <c r="M22" s="424">
        <v>17467</v>
      </c>
    </row>
    <row r="23" spans="1:13" ht="11.1" customHeight="1" x14ac:dyDescent="0.2">
      <c r="A23" s="422" t="s">
        <v>388</v>
      </c>
      <c r="B23" s="115">
        <v>240345</v>
      </c>
      <c r="C23" s="114">
        <v>130951</v>
      </c>
      <c r="D23" s="114">
        <v>109394</v>
      </c>
      <c r="E23" s="114">
        <v>180481</v>
      </c>
      <c r="F23" s="114">
        <v>59522</v>
      </c>
      <c r="G23" s="114">
        <v>35793</v>
      </c>
      <c r="H23" s="114">
        <v>66483</v>
      </c>
      <c r="I23" s="115">
        <v>70306</v>
      </c>
      <c r="J23" s="114">
        <v>42676</v>
      </c>
      <c r="K23" s="114">
        <v>27630</v>
      </c>
      <c r="L23" s="423">
        <v>16281</v>
      </c>
      <c r="M23" s="424">
        <v>14039</v>
      </c>
    </row>
    <row r="24" spans="1:13" ht="11.1" customHeight="1" x14ac:dyDescent="0.2">
      <c r="A24" s="422" t="s">
        <v>389</v>
      </c>
      <c r="B24" s="115">
        <v>244993</v>
      </c>
      <c r="C24" s="114">
        <v>133588</v>
      </c>
      <c r="D24" s="114">
        <v>111405</v>
      </c>
      <c r="E24" s="114">
        <v>182560</v>
      </c>
      <c r="F24" s="114">
        <v>60373</v>
      </c>
      <c r="G24" s="114">
        <v>38511</v>
      </c>
      <c r="H24" s="114">
        <v>67631</v>
      </c>
      <c r="I24" s="115">
        <v>71432</v>
      </c>
      <c r="J24" s="114">
        <v>42873</v>
      </c>
      <c r="K24" s="114">
        <v>28559</v>
      </c>
      <c r="L24" s="423">
        <v>24475</v>
      </c>
      <c r="M24" s="424">
        <v>20622</v>
      </c>
    </row>
    <row r="25" spans="1:13" s="110" customFormat="1" ht="11.1" customHeight="1" x14ac:dyDescent="0.2">
      <c r="A25" s="422" t="s">
        <v>390</v>
      </c>
      <c r="B25" s="115">
        <v>242223</v>
      </c>
      <c r="C25" s="114">
        <v>131547</v>
      </c>
      <c r="D25" s="114">
        <v>110676</v>
      </c>
      <c r="E25" s="114">
        <v>179889</v>
      </c>
      <c r="F25" s="114">
        <v>60245</v>
      </c>
      <c r="G25" s="114">
        <v>37099</v>
      </c>
      <c r="H25" s="114">
        <v>67930</v>
      </c>
      <c r="I25" s="115">
        <v>71500</v>
      </c>
      <c r="J25" s="114">
        <v>43084</v>
      </c>
      <c r="K25" s="114">
        <v>28416</v>
      </c>
      <c r="L25" s="423">
        <v>14371</v>
      </c>
      <c r="M25" s="424">
        <v>17233</v>
      </c>
    </row>
    <row r="26" spans="1:13" ht="15" customHeight="1" x14ac:dyDescent="0.2">
      <c r="A26" s="422" t="s">
        <v>394</v>
      </c>
      <c r="B26" s="115">
        <v>242937</v>
      </c>
      <c r="C26" s="114">
        <v>132171</v>
      </c>
      <c r="D26" s="114">
        <v>110766</v>
      </c>
      <c r="E26" s="114">
        <v>179993</v>
      </c>
      <c r="F26" s="114">
        <v>60867</v>
      </c>
      <c r="G26" s="114">
        <v>36046</v>
      </c>
      <c r="H26" s="114">
        <v>68922</v>
      </c>
      <c r="I26" s="115">
        <v>70780</v>
      </c>
      <c r="J26" s="114">
        <v>42591</v>
      </c>
      <c r="K26" s="114">
        <v>28189</v>
      </c>
      <c r="L26" s="423">
        <v>17878</v>
      </c>
      <c r="M26" s="424">
        <v>17396</v>
      </c>
    </row>
    <row r="27" spans="1:13" ht="11.1" customHeight="1" x14ac:dyDescent="0.2">
      <c r="A27" s="422" t="s">
        <v>388</v>
      </c>
      <c r="B27" s="115">
        <v>246117</v>
      </c>
      <c r="C27" s="114">
        <v>134131</v>
      </c>
      <c r="D27" s="114">
        <v>111986</v>
      </c>
      <c r="E27" s="114">
        <v>182230</v>
      </c>
      <c r="F27" s="114">
        <v>61802</v>
      </c>
      <c r="G27" s="114">
        <v>35785</v>
      </c>
      <c r="H27" s="114">
        <v>70671</v>
      </c>
      <c r="I27" s="115">
        <v>72390</v>
      </c>
      <c r="J27" s="114">
        <v>43327</v>
      </c>
      <c r="K27" s="114">
        <v>29063</v>
      </c>
      <c r="L27" s="423">
        <v>17030</v>
      </c>
      <c r="M27" s="424">
        <v>14176</v>
      </c>
    </row>
    <row r="28" spans="1:13" ht="11.1" customHeight="1" x14ac:dyDescent="0.2">
      <c r="A28" s="422" t="s">
        <v>389</v>
      </c>
      <c r="B28" s="115">
        <v>250277</v>
      </c>
      <c r="C28" s="114">
        <v>136340</v>
      </c>
      <c r="D28" s="114">
        <v>113937</v>
      </c>
      <c r="E28" s="114">
        <v>187206</v>
      </c>
      <c r="F28" s="114">
        <v>62817</v>
      </c>
      <c r="G28" s="114">
        <v>38394</v>
      </c>
      <c r="H28" s="114">
        <v>71473</v>
      </c>
      <c r="I28" s="115">
        <v>73104</v>
      </c>
      <c r="J28" s="114">
        <v>43325</v>
      </c>
      <c r="K28" s="114">
        <v>29779</v>
      </c>
      <c r="L28" s="423">
        <v>24668</v>
      </c>
      <c r="M28" s="424">
        <v>21057</v>
      </c>
    </row>
    <row r="29" spans="1:13" s="110" customFormat="1" ht="11.1" customHeight="1" x14ac:dyDescent="0.2">
      <c r="A29" s="422" t="s">
        <v>390</v>
      </c>
      <c r="B29" s="115">
        <v>247796</v>
      </c>
      <c r="C29" s="114">
        <v>134426</v>
      </c>
      <c r="D29" s="114">
        <v>113370</v>
      </c>
      <c r="E29" s="114">
        <v>184808</v>
      </c>
      <c r="F29" s="114">
        <v>62959</v>
      </c>
      <c r="G29" s="114">
        <v>36907</v>
      </c>
      <c r="H29" s="114">
        <v>71867</v>
      </c>
      <c r="I29" s="115">
        <v>73110</v>
      </c>
      <c r="J29" s="114">
        <v>43619</v>
      </c>
      <c r="K29" s="114">
        <v>29491</v>
      </c>
      <c r="L29" s="423">
        <v>14755</v>
      </c>
      <c r="M29" s="424">
        <v>17300</v>
      </c>
    </row>
    <row r="30" spans="1:13" ht="15" customHeight="1" x14ac:dyDescent="0.2">
      <c r="A30" s="422" t="s">
        <v>395</v>
      </c>
      <c r="B30" s="115">
        <v>248633</v>
      </c>
      <c r="C30" s="114">
        <v>134675</v>
      </c>
      <c r="D30" s="114">
        <v>113958</v>
      </c>
      <c r="E30" s="114">
        <v>184392</v>
      </c>
      <c r="F30" s="114">
        <v>64213</v>
      </c>
      <c r="G30" s="114">
        <v>35953</v>
      </c>
      <c r="H30" s="114">
        <v>72834</v>
      </c>
      <c r="I30" s="115">
        <v>71602</v>
      </c>
      <c r="J30" s="114">
        <v>42604</v>
      </c>
      <c r="K30" s="114">
        <v>28998</v>
      </c>
      <c r="L30" s="423">
        <v>20848</v>
      </c>
      <c r="M30" s="424">
        <v>20172</v>
      </c>
    </row>
    <row r="31" spans="1:13" ht="11.1" customHeight="1" x14ac:dyDescent="0.2">
      <c r="A31" s="422" t="s">
        <v>388</v>
      </c>
      <c r="B31" s="115">
        <v>251386</v>
      </c>
      <c r="C31" s="114">
        <v>136665</v>
      </c>
      <c r="D31" s="114">
        <v>114721</v>
      </c>
      <c r="E31" s="114">
        <v>186127</v>
      </c>
      <c r="F31" s="114">
        <v>65239</v>
      </c>
      <c r="G31" s="114">
        <v>35444</v>
      </c>
      <c r="H31" s="114">
        <v>74463</v>
      </c>
      <c r="I31" s="115">
        <v>72716</v>
      </c>
      <c r="J31" s="114">
        <v>42956</v>
      </c>
      <c r="K31" s="114">
        <v>29760</v>
      </c>
      <c r="L31" s="423">
        <v>18765</v>
      </c>
      <c r="M31" s="424">
        <v>16151</v>
      </c>
    </row>
    <row r="32" spans="1:13" ht="11.1" customHeight="1" x14ac:dyDescent="0.2">
      <c r="A32" s="422" t="s">
        <v>389</v>
      </c>
      <c r="B32" s="115">
        <v>256712</v>
      </c>
      <c r="C32" s="114">
        <v>139795</v>
      </c>
      <c r="D32" s="114">
        <v>116917</v>
      </c>
      <c r="E32" s="114">
        <v>190298</v>
      </c>
      <c r="F32" s="114">
        <v>66399</v>
      </c>
      <c r="G32" s="114">
        <v>38542</v>
      </c>
      <c r="H32" s="114">
        <v>75574</v>
      </c>
      <c r="I32" s="115">
        <v>73040</v>
      </c>
      <c r="J32" s="114">
        <v>42381</v>
      </c>
      <c r="K32" s="114">
        <v>30659</v>
      </c>
      <c r="L32" s="423">
        <v>26098</v>
      </c>
      <c r="M32" s="424">
        <v>21503</v>
      </c>
    </row>
    <row r="33" spans="1:13" s="110" customFormat="1" ht="11.1" customHeight="1" x14ac:dyDescent="0.2">
      <c r="A33" s="422" t="s">
        <v>390</v>
      </c>
      <c r="B33" s="115">
        <v>254177</v>
      </c>
      <c r="C33" s="114">
        <v>137788</v>
      </c>
      <c r="D33" s="114">
        <v>116389</v>
      </c>
      <c r="E33" s="114">
        <v>187609</v>
      </c>
      <c r="F33" s="114">
        <v>66555</v>
      </c>
      <c r="G33" s="114">
        <v>37102</v>
      </c>
      <c r="H33" s="114">
        <v>75608</v>
      </c>
      <c r="I33" s="115">
        <v>72775</v>
      </c>
      <c r="J33" s="114">
        <v>42455</v>
      </c>
      <c r="K33" s="114">
        <v>30320</v>
      </c>
      <c r="L33" s="423">
        <v>15504</v>
      </c>
      <c r="M33" s="424">
        <v>18203</v>
      </c>
    </row>
    <row r="34" spans="1:13" ht="15" customHeight="1" x14ac:dyDescent="0.2">
      <c r="A34" s="422" t="s">
        <v>396</v>
      </c>
      <c r="B34" s="115">
        <v>255175</v>
      </c>
      <c r="C34" s="114">
        <v>138223</v>
      </c>
      <c r="D34" s="114">
        <v>116952</v>
      </c>
      <c r="E34" s="114">
        <v>187820</v>
      </c>
      <c r="F34" s="114">
        <v>67349</v>
      </c>
      <c r="G34" s="114">
        <v>36116</v>
      </c>
      <c r="H34" s="114">
        <v>76799</v>
      </c>
      <c r="I34" s="115">
        <v>72364</v>
      </c>
      <c r="J34" s="114">
        <v>42005</v>
      </c>
      <c r="K34" s="114">
        <v>30359</v>
      </c>
      <c r="L34" s="423">
        <v>19267</v>
      </c>
      <c r="M34" s="424">
        <v>18446</v>
      </c>
    </row>
    <row r="35" spans="1:13" ht="11.1" customHeight="1" x14ac:dyDescent="0.2">
      <c r="A35" s="422" t="s">
        <v>388</v>
      </c>
      <c r="B35" s="115">
        <v>257528</v>
      </c>
      <c r="C35" s="114">
        <v>139921</v>
      </c>
      <c r="D35" s="114">
        <v>117607</v>
      </c>
      <c r="E35" s="114">
        <v>189067</v>
      </c>
      <c r="F35" s="114">
        <v>68457</v>
      </c>
      <c r="G35" s="114">
        <v>35379</v>
      </c>
      <c r="H35" s="114">
        <v>78387</v>
      </c>
      <c r="I35" s="115">
        <v>73652</v>
      </c>
      <c r="J35" s="114">
        <v>42300</v>
      </c>
      <c r="K35" s="114">
        <v>31352</v>
      </c>
      <c r="L35" s="423">
        <v>18472</v>
      </c>
      <c r="M35" s="424">
        <v>16067</v>
      </c>
    </row>
    <row r="36" spans="1:13" ht="11.1" customHeight="1" x14ac:dyDescent="0.2">
      <c r="A36" s="422" t="s">
        <v>389</v>
      </c>
      <c r="B36" s="115">
        <v>262334</v>
      </c>
      <c r="C36" s="114">
        <v>143016</v>
      </c>
      <c r="D36" s="114">
        <v>119318</v>
      </c>
      <c r="E36" s="114">
        <v>193089</v>
      </c>
      <c r="F36" s="114">
        <v>69242</v>
      </c>
      <c r="G36" s="114">
        <v>38381</v>
      </c>
      <c r="H36" s="114">
        <v>79422</v>
      </c>
      <c r="I36" s="115">
        <v>74413</v>
      </c>
      <c r="J36" s="114">
        <v>42052</v>
      </c>
      <c r="K36" s="114">
        <v>32361</v>
      </c>
      <c r="L36" s="423">
        <v>26653</v>
      </c>
      <c r="M36" s="424">
        <v>21919</v>
      </c>
    </row>
    <row r="37" spans="1:13" s="110" customFormat="1" ht="11.1" customHeight="1" x14ac:dyDescent="0.2">
      <c r="A37" s="422" t="s">
        <v>390</v>
      </c>
      <c r="B37" s="115">
        <v>260291</v>
      </c>
      <c r="C37" s="114">
        <v>141454</v>
      </c>
      <c r="D37" s="114">
        <v>118837</v>
      </c>
      <c r="E37" s="114">
        <v>190912</v>
      </c>
      <c r="F37" s="114">
        <v>69379</v>
      </c>
      <c r="G37" s="114">
        <v>37161</v>
      </c>
      <c r="H37" s="114">
        <v>79855</v>
      </c>
      <c r="I37" s="115">
        <v>74231</v>
      </c>
      <c r="J37" s="114">
        <v>42051</v>
      </c>
      <c r="K37" s="114">
        <v>32180</v>
      </c>
      <c r="L37" s="423">
        <v>16013</v>
      </c>
      <c r="M37" s="424">
        <v>18051</v>
      </c>
    </row>
    <row r="38" spans="1:13" ht="15" customHeight="1" x14ac:dyDescent="0.2">
      <c r="A38" s="425" t="s">
        <v>397</v>
      </c>
      <c r="B38" s="115">
        <v>261365</v>
      </c>
      <c r="C38" s="114">
        <v>142214</v>
      </c>
      <c r="D38" s="114">
        <v>119151</v>
      </c>
      <c r="E38" s="114">
        <v>191337</v>
      </c>
      <c r="F38" s="114">
        <v>70028</v>
      </c>
      <c r="G38" s="114">
        <v>36217</v>
      </c>
      <c r="H38" s="114">
        <v>81023</v>
      </c>
      <c r="I38" s="115">
        <v>73947</v>
      </c>
      <c r="J38" s="114">
        <v>41740</v>
      </c>
      <c r="K38" s="114">
        <v>32207</v>
      </c>
      <c r="L38" s="423">
        <v>20937</v>
      </c>
      <c r="M38" s="424">
        <v>19793</v>
      </c>
    </row>
    <row r="39" spans="1:13" ht="11.1" customHeight="1" x14ac:dyDescent="0.2">
      <c r="A39" s="422" t="s">
        <v>388</v>
      </c>
      <c r="B39" s="115">
        <v>263932</v>
      </c>
      <c r="C39" s="114">
        <v>143793</v>
      </c>
      <c r="D39" s="114">
        <v>120139</v>
      </c>
      <c r="E39" s="114">
        <v>192809</v>
      </c>
      <c r="F39" s="114">
        <v>71123</v>
      </c>
      <c r="G39" s="114">
        <v>35641</v>
      </c>
      <c r="H39" s="114">
        <v>82730</v>
      </c>
      <c r="I39" s="115">
        <v>75768</v>
      </c>
      <c r="J39" s="114">
        <v>42394</v>
      </c>
      <c r="K39" s="114">
        <v>33374</v>
      </c>
      <c r="L39" s="423">
        <v>18486</v>
      </c>
      <c r="M39" s="424">
        <v>16112</v>
      </c>
    </row>
    <row r="40" spans="1:13" ht="11.1" customHeight="1" x14ac:dyDescent="0.2">
      <c r="A40" s="425" t="s">
        <v>389</v>
      </c>
      <c r="B40" s="115">
        <v>268933</v>
      </c>
      <c r="C40" s="114">
        <v>147089</v>
      </c>
      <c r="D40" s="114">
        <v>121844</v>
      </c>
      <c r="E40" s="114">
        <v>197180</v>
      </c>
      <c r="F40" s="114">
        <v>71753</v>
      </c>
      <c r="G40" s="114">
        <v>38862</v>
      </c>
      <c r="H40" s="114">
        <v>83659</v>
      </c>
      <c r="I40" s="115">
        <v>75859</v>
      </c>
      <c r="J40" s="114">
        <v>41944</v>
      </c>
      <c r="K40" s="114">
        <v>33915</v>
      </c>
      <c r="L40" s="423">
        <v>27218</v>
      </c>
      <c r="M40" s="424">
        <v>22655</v>
      </c>
    </row>
    <row r="41" spans="1:13" s="110" customFormat="1" ht="11.1" customHeight="1" x14ac:dyDescent="0.2">
      <c r="A41" s="422" t="s">
        <v>390</v>
      </c>
      <c r="B41" s="115">
        <v>267653</v>
      </c>
      <c r="C41" s="114">
        <v>146121</v>
      </c>
      <c r="D41" s="114">
        <v>121532</v>
      </c>
      <c r="E41" s="114">
        <v>195652</v>
      </c>
      <c r="F41" s="114">
        <v>72001</v>
      </c>
      <c r="G41" s="114">
        <v>37961</v>
      </c>
      <c r="H41" s="114">
        <v>84071</v>
      </c>
      <c r="I41" s="115">
        <v>76069</v>
      </c>
      <c r="J41" s="114">
        <v>42275</v>
      </c>
      <c r="K41" s="114">
        <v>33794</v>
      </c>
      <c r="L41" s="423">
        <v>17717</v>
      </c>
      <c r="M41" s="424">
        <v>19249</v>
      </c>
    </row>
    <row r="42" spans="1:13" ht="15" customHeight="1" x14ac:dyDescent="0.2">
      <c r="A42" s="422" t="s">
        <v>398</v>
      </c>
      <c r="B42" s="115">
        <v>269186</v>
      </c>
      <c r="C42" s="114">
        <v>146894</v>
      </c>
      <c r="D42" s="114">
        <v>122292</v>
      </c>
      <c r="E42" s="114">
        <v>196273</v>
      </c>
      <c r="F42" s="114">
        <v>72913</v>
      </c>
      <c r="G42" s="114">
        <v>36881</v>
      </c>
      <c r="H42" s="114">
        <v>85186</v>
      </c>
      <c r="I42" s="115">
        <v>75759</v>
      </c>
      <c r="J42" s="114">
        <v>41763</v>
      </c>
      <c r="K42" s="114">
        <v>33996</v>
      </c>
      <c r="L42" s="423">
        <v>21804</v>
      </c>
      <c r="M42" s="424">
        <v>20452</v>
      </c>
    </row>
    <row r="43" spans="1:13" ht="11.1" customHeight="1" x14ac:dyDescent="0.2">
      <c r="A43" s="422" t="s">
        <v>388</v>
      </c>
      <c r="B43" s="115">
        <v>271978</v>
      </c>
      <c r="C43" s="114">
        <v>148751</v>
      </c>
      <c r="D43" s="114">
        <v>123227</v>
      </c>
      <c r="E43" s="114">
        <v>198101</v>
      </c>
      <c r="F43" s="114">
        <v>73877</v>
      </c>
      <c r="G43" s="114">
        <v>36331</v>
      </c>
      <c r="H43" s="114">
        <v>86913</v>
      </c>
      <c r="I43" s="115">
        <v>77491</v>
      </c>
      <c r="J43" s="114">
        <v>42343</v>
      </c>
      <c r="K43" s="114">
        <v>35148</v>
      </c>
      <c r="L43" s="423">
        <v>20714</v>
      </c>
      <c r="M43" s="424">
        <v>18213</v>
      </c>
    </row>
    <row r="44" spans="1:13" ht="11.1" customHeight="1" x14ac:dyDescent="0.2">
      <c r="A44" s="422" t="s">
        <v>389</v>
      </c>
      <c r="B44" s="115">
        <v>277549</v>
      </c>
      <c r="C44" s="114">
        <v>152145</v>
      </c>
      <c r="D44" s="114">
        <v>125404</v>
      </c>
      <c r="E44" s="114">
        <v>202649</v>
      </c>
      <c r="F44" s="114">
        <v>74900</v>
      </c>
      <c r="G44" s="114">
        <v>39542</v>
      </c>
      <c r="H44" s="114">
        <v>88205</v>
      </c>
      <c r="I44" s="115">
        <v>77504</v>
      </c>
      <c r="J44" s="114">
        <v>41748</v>
      </c>
      <c r="K44" s="114">
        <v>35756</v>
      </c>
      <c r="L44" s="423">
        <v>28404</v>
      </c>
      <c r="M44" s="424">
        <v>24110</v>
      </c>
    </row>
    <row r="45" spans="1:13" s="110" customFormat="1" ht="11.1" customHeight="1" x14ac:dyDescent="0.2">
      <c r="A45" s="422" t="s">
        <v>390</v>
      </c>
      <c r="B45" s="115">
        <v>276321</v>
      </c>
      <c r="C45" s="114">
        <v>151182</v>
      </c>
      <c r="D45" s="114">
        <v>125139</v>
      </c>
      <c r="E45" s="114">
        <v>201286</v>
      </c>
      <c r="F45" s="114">
        <v>75035</v>
      </c>
      <c r="G45" s="114">
        <v>38467</v>
      </c>
      <c r="H45" s="114">
        <v>88497</v>
      </c>
      <c r="I45" s="115">
        <v>77180</v>
      </c>
      <c r="J45" s="114">
        <v>41763</v>
      </c>
      <c r="K45" s="114">
        <v>35417</v>
      </c>
      <c r="L45" s="423">
        <v>18622</v>
      </c>
      <c r="M45" s="424">
        <v>20211</v>
      </c>
    </row>
    <row r="46" spans="1:13" ht="15" customHeight="1" x14ac:dyDescent="0.2">
      <c r="A46" s="422" t="s">
        <v>399</v>
      </c>
      <c r="B46" s="115">
        <v>276419</v>
      </c>
      <c r="C46" s="114">
        <v>151180</v>
      </c>
      <c r="D46" s="114">
        <v>125239</v>
      </c>
      <c r="E46" s="114">
        <v>201012</v>
      </c>
      <c r="F46" s="114">
        <v>75407</v>
      </c>
      <c r="G46" s="114">
        <v>37384</v>
      </c>
      <c r="H46" s="114">
        <v>89217</v>
      </c>
      <c r="I46" s="115">
        <v>77148</v>
      </c>
      <c r="J46" s="114">
        <v>41459</v>
      </c>
      <c r="K46" s="114">
        <v>35689</v>
      </c>
      <c r="L46" s="423">
        <v>21377</v>
      </c>
      <c r="M46" s="424">
        <v>21482</v>
      </c>
    </row>
    <row r="47" spans="1:13" ht="11.1" customHeight="1" x14ac:dyDescent="0.2">
      <c r="A47" s="422" t="s">
        <v>388</v>
      </c>
      <c r="B47" s="115">
        <v>277927</v>
      </c>
      <c r="C47" s="114">
        <v>152371</v>
      </c>
      <c r="D47" s="114">
        <v>125556</v>
      </c>
      <c r="E47" s="114">
        <v>201827</v>
      </c>
      <c r="F47" s="114">
        <v>76100</v>
      </c>
      <c r="G47" s="114">
        <v>36756</v>
      </c>
      <c r="H47" s="114">
        <v>90360</v>
      </c>
      <c r="I47" s="115">
        <v>77945</v>
      </c>
      <c r="J47" s="114">
        <v>41789</v>
      </c>
      <c r="K47" s="114">
        <v>36156</v>
      </c>
      <c r="L47" s="423">
        <v>19230</v>
      </c>
      <c r="M47" s="424">
        <v>17647</v>
      </c>
    </row>
    <row r="48" spans="1:13" ht="11.1" customHeight="1" x14ac:dyDescent="0.2">
      <c r="A48" s="422" t="s">
        <v>389</v>
      </c>
      <c r="B48" s="115">
        <v>282817</v>
      </c>
      <c r="C48" s="114">
        <v>154936</v>
      </c>
      <c r="D48" s="114">
        <v>127881</v>
      </c>
      <c r="E48" s="114">
        <v>205406</v>
      </c>
      <c r="F48" s="114">
        <v>77411</v>
      </c>
      <c r="G48" s="114">
        <v>39699</v>
      </c>
      <c r="H48" s="114">
        <v>91402</v>
      </c>
      <c r="I48" s="115">
        <v>78294</v>
      </c>
      <c r="J48" s="114">
        <v>41176</v>
      </c>
      <c r="K48" s="114">
        <v>37118</v>
      </c>
      <c r="L48" s="423">
        <v>27380</v>
      </c>
      <c r="M48" s="424">
        <v>23717</v>
      </c>
    </row>
    <row r="49" spans="1:17" s="110" customFormat="1" ht="11.1" customHeight="1" x14ac:dyDescent="0.2">
      <c r="A49" s="422" t="s">
        <v>390</v>
      </c>
      <c r="B49" s="115">
        <v>279933</v>
      </c>
      <c r="C49" s="114">
        <v>152598</v>
      </c>
      <c r="D49" s="114">
        <v>127335</v>
      </c>
      <c r="E49" s="114">
        <v>202461</v>
      </c>
      <c r="F49" s="114">
        <v>77472</v>
      </c>
      <c r="G49" s="114">
        <v>38504</v>
      </c>
      <c r="H49" s="114">
        <v>91243</v>
      </c>
      <c r="I49" s="115">
        <v>77700</v>
      </c>
      <c r="J49" s="114">
        <v>41120</v>
      </c>
      <c r="K49" s="114">
        <v>36580</v>
      </c>
      <c r="L49" s="423">
        <v>16614</v>
      </c>
      <c r="M49" s="424">
        <v>19500</v>
      </c>
    </row>
    <row r="50" spans="1:17" ht="15" customHeight="1" x14ac:dyDescent="0.2">
      <c r="A50" s="422" t="s">
        <v>400</v>
      </c>
      <c r="B50" s="143">
        <v>279123</v>
      </c>
      <c r="C50" s="144">
        <v>152206</v>
      </c>
      <c r="D50" s="144">
        <v>126917</v>
      </c>
      <c r="E50" s="144">
        <v>201419</v>
      </c>
      <c r="F50" s="144">
        <v>77704</v>
      </c>
      <c r="G50" s="144">
        <v>37082</v>
      </c>
      <c r="H50" s="144">
        <v>91578</v>
      </c>
      <c r="I50" s="143">
        <v>74962</v>
      </c>
      <c r="J50" s="144">
        <v>39760</v>
      </c>
      <c r="K50" s="144">
        <v>35202</v>
      </c>
      <c r="L50" s="426">
        <v>20409</v>
      </c>
      <c r="M50" s="427">
        <v>21704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0.97822508582984524</v>
      </c>
      <c r="C6" s="480">
        <f>'Tabelle 3.3'!J11</f>
        <v>-2.8335148027168557</v>
      </c>
      <c r="D6" s="481">
        <f t="shared" ref="D6:E9" si="0">IF(OR(AND(B6&gt;=-50,B6&lt;=50),ISNUMBER(B6)=FALSE),B6,"")</f>
        <v>0.97822508582984524</v>
      </c>
      <c r="E6" s="481">
        <f t="shared" si="0"/>
        <v>-2.8335148027168557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0.97822508582984524</v>
      </c>
      <c r="C14" s="480">
        <f>'Tabelle 3.3'!J11</f>
        <v>-2.8335148027168557</v>
      </c>
      <c r="D14" s="481">
        <f>IF(OR(AND(B14&gt;=-50,B14&lt;=50),ISNUMBER(B14)=FALSE),B14,"")</f>
        <v>0.97822508582984524</v>
      </c>
      <c r="E14" s="481">
        <f>IF(OR(AND(C14&gt;=-50,C14&lt;=50),ISNUMBER(C14)=FALSE),C14,"")</f>
        <v>-2.8335148027168557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0.87840961627369396</v>
      </c>
      <c r="C15" s="480">
        <f>'Tabelle 3.3'!J12</f>
        <v>10.400416016640666</v>
      </c>
      <c r="D15" s="481">
        <f t="shared" ref="D15:E45" si="3">IF(OR(AND(B15&gt;=-50,B15&lt;=50),ISNUMBER(B15)=FALSE),B15,"")</f>
        <v>0.87840961627369396</v>
      </c>
      <c r="E15" s="481">
        <f t="shared" si="3"/>
        <v>10.400416016640666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3.6535859269282813</v>
      </c>
      <c r="C16" s="480">
        <f>'Tabelle 3.3'!J13</f>
        <v>2.2988505747126435</v>
      </c>
      <c r="D16" s="481">
        <f t="shared" si="3"/>
        <v>3.6535859269282813</v>
      </c>
      <c r="E16" s="481">
        <f t="shared" si="3"/>
        <v>2.2988505747126435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0.44294786322854751</v>
      </c>
      <c r="C17" s="480">
        <f>'Tabelle 3.3'!J14</f>
        <v>-4.7270827892400105</v>
      </c>
      <c r="D17" s="481">
        <f t="shared" si="3"/>
        <v>0.44294786322854751</v>
      </c>
      <c r="E17" s="481">
        <f t="shared" si="3"/>
        <v>-4.7270827892400105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1.3384061417215845</v>
      </c>
      <c r="C18" s="480">
        <f>'Tabelle 3.3'!J15</f>
        <v>-1.8938112952316537</v>
      </c>
      <c r="D18" s="481">
        <f t="shared" si="3"/>
        <v>1.3384061417215845</v>
      </c>
      <c r="E18" s="481">
        <f t="shared" si="3"/>
        <v>-1.8938112952316537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0.60522044901271299</v>
      </c>
      <c r="C19" s="480">
        <f>'Tabelle 3.3'!J16</f>
        <v>-8.295454545454545</v>
      </c>
      <c r="D19" s="481">
        <f t="shared" si="3"/>
        <v>0.60522044901271299</v>
      </c>
      <c r="E19" s="481">
        <f t="shared" si="3"/>
        <v>-8.295454545454545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-1.1143775210227662</v>
      </c>
      <c r="C20" s="480">
        <f>'Tabelle 3.3'!J17</f>
        <v>-1.1854360711261642</v>
      </c>
      <c r="D20" s="481">
        <f t="shared" si="3"/>
        <v>-1.1143775210227662</v>
      </c>
      <c r="E20" s="481">
        <f t="shared" si="3"/>
        <v>-1.1854360711261642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4.4811090500829831</v>
      </c>
      <c r="C21" s="480">
        <f>'Tabelle 3.3'!J18</f>
        <v>4.5568352528793188</v>
      </c>
      <c r="D21" s="481">
        <f t="shared" si="3"/>
        <v>4.4811090500829831</v>
      </c>
      <c r="E21" s="481">
        <f t="shared" si="3"/>
        <v>4.5568352528793188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1.8431926924749891</v>
      </c>
      <c r="C22" s="480">
        <f>'Tabelle 3.3'!J19</f>
        <v>-1.810733306022122</v>
      </c>
      <c r="D22" s="481">
        <f t="shared" si="3"/>
        <v>1.8431926924749891</v>
      </c>
      <c r="E22" s="481">
        <f t="shared" si="3"/>
        <v>-1.810733306022122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3.5138198622373356</v>
      </c>
      <c r="C23" s="480">
        <f>'Tabelle 3.3'!J20</f>
        <v>-2.4715356845320744</v>
      </c>
      <c r="D23" s="481">
        <f t="shared" si="3"/>
        <v>3.5138198622373356</v>
      </c>
      <c r="E23" s="481">
        <f t="shared" si="3"/>
        <v>-2.4715356845320744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-2.9948342378866148</v>
      </c>
      <c r="C24" s="480">
        <f>'Tabelle 3.3'!J21</f>
        <v>-9.4067298816816312</v>
      </c>
      <c r="D24" s="481">
        <f t="shared" si="3"/>
        <v>-2.9948342378866148</v>
      </c>
      <c r="E24" s="481">
        <f t="shared" si="3"/>
        <v>-9.4067298816816312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2.8335625859697386</v>
      </c>
      <c r="C25" s="480">
        <f>'Tabelle 3.3'!J22</f>
        <v>-6.76056338028169</v>
      </c>
      <c r="D25" s="481">
        <f t="shared" si="3"/>
        <v>2.8335625859697386</v>
      </c>
      <c r="E25" s="481">
        <f t="shared" si="3"/>
        <v>-6.76056338028169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0.40265753976243207</v>
      </c>
      <c r="C26" s="480">
        <f>'Tabelle 3.3'!J23</f>
        <v>4.6398046398046402</v>
      </c>
      <c r="D26" s="481">
        <f t="shared" si="3"/>
        <v>0.40265753976243207</v>
      </c>
      <c r="E26" s="481">
        <f t="shared" si="3"/>
        <v>4.6398046398046402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2.4530426023582392</v>
      </c>
      <c r="C27" s="480">
        <f>'Tabelle 3.3'!J24</f>
        <v>0.11790907899908293</v>
      </c>
      <c r="D27" s="481">
        <f t="shared" si="3"/>
        <v>2.4530426023582392</v>
      </c>
      <c r="E27" s="481">
        <f t="shared" si="3"/>
        <v>0.11790907899908293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-6.452462470371346</v>
      </c>
      <c r="C28" s="480">
        <f>'Tabelle 3.3'!J25</f>
        <v>-7.2364411943936622</v>
      </c>
      <c r="D28" s="481">
        <f t="shared" si="3"/>
        <v>-6.452462470371346</v>
      </c>
      <c r="E28" s="481">
        <f t="shared" si="3"/>
        <v>-7.2364411943936622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-20.524965462798502</v>
      </c>
      <c r="C29" s="480">
        <f>'Tabelle 3.3'!J26</f>
        <v>-34.5</v>
      </c>
      <c r="D29" s="481">
        <f t="shared" si="3"/>
        <v>-20.524965462798502</v>
      </c>
      <c r="E29" s="481">
        <f t="shared" si="3"/>
        <v>-34.5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4.5899991624089118</v>
      </c>
      <c r="C30" s="480">
        <f>'Tabelle 3.3'!J27</f>
        <v>0.46598322460391428</v>
      </c>
      <c r="D30" s="481">
        <f t="shared" si="3"/>
        <v>4.5899991624089118</v>
      </c>
      <c r="E30" s="481">
        <f t="shared" si="3"/>
        <v>0.46598322460391428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-0.29858849077090122</v>
      </c>
      <c r="C31" s="480">
        <f>'Tabelle 3.3'!J28</f>
        <v>-4.7498416719442682</v>
      </c>
      <c r="D31" s="481">
        <f t="shared" si="3"/>
        <v>-0.29858849077090122</v>
      </c>
      <c r="E31" s="481">
        <f t="shared" si="3"/>
        <v>-4.7498416719442682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2.8763032430450046</v>
      </c>
      <c r="C32" s="480">
        <f>'Tabelle 3.3'!J29</f>
        <v>-2.3218390804597702</v>
      </c>
      <c r="D32" s="481">
        <f t="shared" si="3"/>
        <v>2.8763032430450046</v>
      </c>
      <c r="E32" s="481">
        <f t="shared" si="3"/>
        <v>-2.3218390804597702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4.1749240322367553</v>
      </c>
      <c r="C33" s="480">
        <f>'Tabelle 3.3'!J30</f>
        <v>4.6267496111975115</v>
      </c>
      <c r="D33" s="481">
        <f t="shared" si="3"/>
        <v>4.1749240322367553</v>
      </c>
      <c r="E33" s="481">
        <f t="shared" si="3"/>
        <v>4.6267496111975115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-1.4948859166011015</v>
      </c>
      <c r="C34" s="480">
        <f>'Tabelle 3.3'!J31</f>
        <v>-2.2484472049689441</v>
      </c>
      <c r="D34" s="481">
        <f t="shared" si="3"/>
        <v>-1.4948859166011015</v>
      </c>
      <c r="E34" s="481">
        <f t="shared" si="3"/>
        <v>-2.2484472049689441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0.87840961627369396</v>
      </c>
      <c r="C37" s="480">
        <f>'Tabelle 3.3'!J34</f>
        <v>10.400416016640666</v>
      </c>
      <c r="D37" s="481">
        <f t="shared" si="3"/>
        <v>0.87840961627369396</v>
      </c>
      <c r="E37" s="481">
        <f t="shared" si="3"/>
        <v>10.400416016640666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1.2824039971955732</v>
      </c>
      <c r="C38" s="480">
        <f>'Tabelle 3.3'!J35</f>
        <v>-1.2777511579619869</v>
      </c>
      <c r="D38" s="481">
        <f t="shared" si="3"/>
        <v>1.2824039971955732</v>
      </c>
      <c r="E38" s="481">
        <f t="shared" si="3"/>
        <v>-1.2777511579619869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0.76869278901796712</v>
      </c>
      <c r="C39" s="480">
        <f>'Tabelle 3.3'!J36</f>
        <v>-3.5533723545079026</v>
      </c>
      <c r="D39" s="481">
        <f t="shared" si="3"/>
        <v>0.76869278901796712</v>
      </c>
      <c r="E39" s="481">
        <f t="shared" si="3"/>
        <v>-3.5533723545079026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0.76869278901796712</v>
      </c>
      <c r="C45" s="480">
        <f>'Tabelle 3.3'!J36</f>
        <v>-3.5533723545079026</v>
      </c>
      <c r="D45" s="481">
        <f t="shared" si="3"/>
        <v>0.76869278901796712</v>
      </c>
      <c r="E45" s="481">
        <f t="shared" si="3"/>
        <v>-3.5533723545079026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242937</v>
      </c>
      <c r="C51" s="487">
        <v>42591</v>
      </c>
      <c r="D51" s="487">
        <v>28189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246117</v>
      </c>
      <c r="C52" s="487">
        <v>43327</v>
      </c>
      <c r="D52" s="487">
        <v>29063</v>
      </c>
      <c r="E52" s="488">
        <f t="shared" ref="E52:G70" si="11">IF($A$51=37802,IF(COUNTBLANK(B$51:B$70)&gt;0,#N/A,B52/B$51*100),IF(COUNTBLANK(B$51:B$75)&gt;0,#N/A,B52/B$51*100))</f>
        <v>101.30898134084146</v>
      </c>
      <c r="F52" s="488">
        <f t="shared" si="11"/>
        <v>101.72806461458994</v>
      </c>
      <c r="G52" s="488">
        <f t="shared" si="11"/>
        <v>103.10050019511156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250277</v>
      </c>
      <c r="C53" s="487">
        <v>43325</v>
      </c>
      <c r="D53" s="487">
        <v>29779</v>
      </c>
      <c r="E53" s="488">
        <f t="shared" si="11"/>
        <v>103.02135944709944</v>
      </c>
      <c r="F53" s="488">
        <f t="shared" si="11"/>
        <v>101.72336878683291</v>
      </c>
      <c r="G53" s="488">
        <f t="shared" si="11"/>
        <v>105.64049806662172</v>
      </c>
      <c r="H53" s="489">
        <f>IF(ISERROR(L53)=TRUE,IF(MONTH(A53)=MONTH(MAX(A$51:A$75)),A53,""),"")</f>
        <v>41883</v>
      </c>
      <c r="I53" s="488">
        <f t="shared" si="12"/>
        <v>103.02135944709944</v>
      </c>
      <c r="J53" s="488">
        <f t="shared" si="10"/>
        <v>101.72336878683291</v>
      </c>
      <c r="K53" s="488">
        <f t="shared" si="10"/>
        <v>105.64049806662172</v>
      </c>
      <c r="L53" s="488" t="e">
        <f t="shared" si="13"/>
        <v>#N/A</v>
      </c>
    </row>
    <row r="54" spans="1:14" ht="15" customHeight="1" x14ac:dyDescent="0.2">
      <c r="A54" s="490" t="s">
        <v>463</v>
      </c>
      <c r="B54" s="487">
        <v>247796</v>
      </c>
      <c r="C54" s="487">
        <v>43619</v>
      </c>
      <c r="D54" s="487">
        <v>29491</v>
      </c>
      <c r="E54" s="488">
        <f t="shared" si="11"/>
        <v>102.00010702363164</v>
      </c>
      <c r="F54" s="488">
        <f t="shared" si="11"/>
        <v>102.41365546711747</v>
      </c>
      <c r="G54" s="488">
        <f t="shared" si="11"/>
        <v>104.61882294512044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248633</v>
      </c>
      <c r="C55" s="487">
        <v>42604</v>
      </c>
      <c r="D55" s="487">
        <v>28998</v>
      </c>
      <c r="E55" s="488">
        <f t="shared" si="11"/>
        <v>102.34464079164557</v>
      </c>
      <c r="F55" s="488">
        <f t="shared" si="11"/>
        <v>100.03052288042073</v>
      </c>
      <c r="G55" s="488">
        <f t="shared" si="11"/>
        <v>102.86991379616161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251386</v>
      </c>
      <c r="C56" s="487">
        <v>42956</v>
      </c>
      <c r="D56" s="487">
        <v>29760</v>
      </c>
      <c r="E56" s="488">
        <f t="shared" si="11"/>
        <v>103.4778563989841</v>
      </c>
      <c r="F56" s="488">
        <f t="shared" si="11"/>
        <v>100.85698856565941</v>
      </c>
      <c r="G56" s="488">
        <f t="shared" si="11"/>
        <v>105.57309588846712</v>
      </c>
      <c r="H56" s="489" t="str">
        <f t="shared" si="14"/>
        <v/>
      </c>
      <c r="I56" s="488" t="str">
        <f t="shared" si="12"/>
        <v/>
      </c>
      <c r="J56" s="488" t="str">
        <f t="shared" si="10"/>
        <v/>
      </c>
      <c r="K56" s="488" t="str">
        <f t="shared" si="10"/>
        <v/>
      </c>
      <c r="L56" s="488" t="e">
        <f t="shared" si="13"/>
        <v>#N/A</v>
      </c>
    </row>
    <row r="57" spans="1:14" ht="15" customHeight="1" x14ac:dyDescent="0.2">
      <c r="A57" s="490">
        <v>42248</v>
      </c>
      <c r="B57" s="487">
        <v>256712</v>
      </c>
      <c r="C57" s="487">
        <v>42381</v>
      </c>
      <c r="D57" s="487">
        <v>30659</v>
      </c>
      <c r="E57" s="488">
        <f t="shared" si="11"/>
        <v>105.6701943302173</v>
      </c>
      <c r="F57" s="488">
        <f t="shared" si="11"/>
        <v>99.506938085511024</v>
      </c>
      <c r="G57" s="488">
        <f t="shared" si="11"/>
        <v>108.76228316009791</v>
      </c>
      <c r="H57" s="489">
        <f t="shared" si="14"/>
        <v>42248</v>
      </c>
      <c r="I57" s="488">
        <f t="shared" si="12"/>
        <v>105.6701943302173</v>
      </c>
      <c r="J57" s="488">
        <f t="shared" si="10"/>
        <v>99.506938085511024</v>
      </c>
      <c r="K57" s="488">
        <f t="shared" si="10"/>
        <v>108.76228316009791</v>
      </c>
      <c r="L57" s="488" t="e">
        <f t="shared" si="13"/>
        <v>#N/A</v>
      </c>
    </row>
    <row r="58" spans="1:14" ht="15" customHeight="1" x14ac:dyDescent="0.2">
      <c r="A58" s="490" t="s">
        <v>466</v>
      </c>
      <c r="B58" s="487">
        <v>254177</v>
      </c>
      <c r="C58" s="487">
        <v>42455</v>
      </c>
      <c r="D58" s="487">
        <v>30320</v>
      </c>
      <c r="E58" s="488">
        <f t="shared" si="11"/>
        <v>104.62671392171632</v>
      </c>
      <c r="F58" s="488">
        <f t="shared" si="11"/>
        <v>99.680683712521429</v>
      </c>
      <c r="G58" s="488">
        <f t="shared" si="11"/>
        <v>107.55968640249742</v>
      </c>
      <c r="H58" s="489" t="str">
        <f t="shared" si="14"/>
        <v/>
      </c>
      <c r="I58" s="488" t="str">
        <f t="shared" si="12"/>
        <v/>
      </c>
      <c r="J58" s="488" t="str">
        <f t="shared" si="10"/>
        <v/>
      </c>
      <c r="K58" s="488" t="str">
        <f t="shared" si="10"/>
        <v/>
      </c>
      <c r="L58" s="488" t="e">
        <f t="shared" si="13"/>
        <v>#N/A</v>
      </c>
    </row>
    <row r="59" spans="1:14" ht="15" customHeight="1" x14ac:dyDescent="0.2">
      <c r="A59" s="490" t="s">
        <v>467</v>
      </c>
      <c r="B59" s="487">
        <v>255175</v>
      </c>
      <c r="C59" s="487">
        <v>42005</v>
      </c>
      <c r="D59" s="487">
        <v>30359</v>
      </c>
      <c r="E59" s="488">
        <f t="shared" si="11"/>
        <v>105.03752001547726</v>
      </c>
      <c r="F59" s="488">
        <f t="shared" si="11"/>
        <v>98.624122467187902</v>
      </c>
      <c r="G59" s="488">
        <f t="shared" si="11"/>
        <v>107.69803824186739</v>
      </c>
      <c r="H59" s="489" t="str">
        <f t="shared" si="14"/>
        <v/>
      </c>
      <c r="I59" s="488" t="str">
        <f t="shared" si="12"/>
        <v/>
      </c>
      <c r="J59" s="488" t="str">
        <f t="shared" si="10"/>
        <v/>
      </c>
      <c r="K59" s="488" t="str">
        <f t="shared" si="10"/>
        <v/>
      </c>
      <c r="L59" s="488" t="e">
        <f t="shared" si="13"/>
        <v>#N/A</v>
      </c>
    </row>
    <row r="60" spans="1:14" ht="15" customHeight="1" x14ac:dyDescent="0.2">
      <c r="A60" s="490" t="s">
        <v>468</v>
      </c>
      <c r="B60" s="487">
        <v>257528</v>
      </c>
      <c r="C60" s="487">
        <v>42300</v>
      </c>
      <c r="D60" s="487">
        <v>31352</v>
      </c>
      <c r="E60" s="488">
        <f t="shared" si="11"/>
        <v>106.00608388182944</v>
      </c>
      <c r="F60" s="488">
        <f t="shared" si="11"/>
        <v>99.316757061350984</v>
      </c>
      <c r="G60" s="488">
        <f t="shared" si="11"/>
        <v>111.2206889212104</v>
      </c>
      <c r="H60" s="489" t="str">
        <f t="shared" si="14"/>
        <v/>
      </c>
      <c r="I60" s="488" t="str">
        <f t="shared" si="12"/>
        <v/>
      </c>
      <c r="J60" s="488" t="str">
        <f t="shared" si="10"/>
        <v/>
      </c>
      <c r="K60" s="488" t="str">
        <f t="shared" si="10"/>
        <v/>
      </c>
      <c r="L60" s="488" t="e">
        <f t="shared" si="13"/>
        <v>#N/A</v>
      </c>
    </row>
    <row r="61" spans="1:14" ht="15" customHeight="1" x14ac:dyDescent="0.2">
      <c r="A61" s="490">
        <v>42614</v>
      </c>
      <c r="B61" s="487">
        <v>262334</v>
      </c>
      <c r="C61" s="487">
        <v>42052</v>
      </c>
      <c r="D61" s="487">
        <v>32361</v>
      </c>
      <c r="E61" s="488">
        <f t="shared" si="11"/>
        <v>107.9843745497804</v>
      </c>
      <c r="F61" s="488">
        <f t="shared" si="11"/>
        <v>98.734474419478289</v>
      </c>
      <c r="G61" s="488">
        <f t="shared" si="11"/>
        <v>114.80009932952571</v>
      </c>
      <c r="H61" s="489">
        <f t="shared" si="14"/>
        <v>42614</v>
      </c>
      <c r="I61" s="488">
        <f t="shared" si="12"/>
        <v>107.9843745497804</v>
      </c>
      <c r="J61" s="488">
        <f t="shared" si="10"/>
        <v>98.734474419478289</v>
      </c>
      <c r="K61" s="488">
        <f t="shared" si="10"/>
        <v>114.80009932952571</v>
      </c>
      <c r="L61" s="488" t="e">
        <f t="shared" si="13"/>
        <v>#N/A</v>
      </c>
    </row>
    <row r="62" spans="1:14" ht="15" customHeight="1" x14ac:dyDescent="0.2">
      <c r="A62" s="490" t="s">
        <v>469</v>
      </c>
      <c r="B62" s="487">
        <v>260291</v>
      </c>
      <c r="C62" s="487">
        <v>42051</v>
      </c>
      <c r="D62" s="487">
        <v>32180</v>
      </c>
      <c r="E62" s="488">
        <f t="shared" si="11"/>
        <v>107.14341578269264</v>
      </c>
      <c r="F62" s="488">
        <f t="shared" si="11"/>
        <v>98.732126505599766</v>
      </c>
      <c r="G62" s="488">
        <f t="shared" si="11"/>
        <v>114.15800489552663</v>
      </c>
      <c r="H62" s="489" t="str">
        <f t="shared" si="14"/>
        <v/>
      </c>
      <c r="I62" s="488" t="str">
        <f t="shared" si="12"/>
        <v/>
      </c>
      <c r="J62" s="488" t="str">
        <f t="shared" si="10"/>
        <v/>
      </c>
      <c r="K62" s="488" t="str">
        <f t="shared" si="10"/>
        <v/>
      </c>
      <c r="L62" s="488" t="e">
        <f t="shared" si="13"/>
        <v>#N/A</v>
      </c>
    </row>
    <row r="63" spans="1:14" ht="15" customHeight="1" x14ac:dyDescent="0.2">
      <c r="A63" s="490" t="s">
        <v>470</v>
      </c>
      <c r="B63" s="487">
        <v>261365</v>
      </c>
      <c r="C63" s="487">
        <v>41740</v>
      </c>
      <c r="D63" s="487">
        <v>32207</v>
      </c>
      <c r="E63" s="488">
        <f t="shared" si="11"/>
        <v>107.58550570724097</v>
      </c>
      <c r="F63" s="488">
        <f t="shared" si="11"/>
        <v>98.001925289380381</v>
      </c>
      <c r="G63" s="488">
        <f t="shared" si="11"/>
        <v>114.25378693816737</v>
      </c>
      <c r="H63" s="489" t="str">
        <f t="shared" si="14"/>
        <v/>
      </c>
      <c r="I63" s="488" t="str">
        <f t="shared" si="12"/>
        <v/>
      </c>
      <c r="J63" s="488" t="str">
        <f t="shared" si="10"/>
        <v/>
      </c>
      <c r="K63" s="488" t="str">
        <f t="shared" si="10"/>
        <v/>
      </c>
      <c r="L63" s="488" t="e">
        <f t="shared" si="13"/>
        <v>#N/A</v>
      </c>
    </row>
    <row r="64" spans="1:14" ht="15" customHeight="1" x14ac:dyDescent="0.2">
      <c r="A64" s="490" t="s">
        <v>471</v>
      </c>
      <c r="B64" s="487">
        <v>263932</v>
      </c>
      <c r="C64" s="487">
        <v>42394</v>
      </c>
      <c r="D64" s="487">
        <v>33374</v>
      </c>
      <c r="E64" s="488">
        <f t="shared" si="11"/>
        <v>108.64215825502086</v>
      </c>
      <c r="F64" s="488">
        <f t="shared" si="11"/>
        <v>99.537460965931771</v>
      </c>
      <c r="G64" s="488">
        <f t="shared" si="11"/>
        <v>118.39369967008409</v>
      </c>
      <c r="H64" s="489" t="str">
        <f t="shared" si="14"/>
        <v/>
      </c>
      <c r="I64" s="488" t="str">
        <f t="shared" si="12"/>
        <v/>
      </c>
      <c r="J64" s="488" t="str">
        <f t="shared" si="10"/>
        <v/>
      </c>
      <c r="K64" s="488" t="str">
        <f t="shared" si="10"/>
        <v/>
      </c>
      <c r="L64" s="488" t="e">
        <f t="shared" si="13"/>
        <v>#N/A</v>
      </c>
    </row>
    <row r="65" spans="1:12" ht="15" customHeight="1" x14ac:dyDescent="0.2">
      <c r="A65" s="490">
        <v>42979</v>
      </c>
      <c r="B65" s="487">
        <v>268933</v>
      </c>
      <c r="C65" s="487">
        <v>41944</v>
      </c>
      <c r="D65" s="487">
        <v>33915</v>
      </c>
      <c r="E65" s="488">
        <f t="shared" si="11"/>
        <v>110.70071664670265</v>
      </c>
      <c r="F65" s="488">
        <f t="shared" si="11"/>
        <v>98.480899720598245</v>
      </c>
      <c r="G65" s="488">
        <f t="shared" si="11"/>
        <v>120.31288800595976</v>
      </c>
      <c r="H65" s="489">
        <f t="shared" si="14"/>
        <v>42979</v>
      </c>
      <c r="I65" s="488">
        <f t="shared" si="12"/>
        <v>110.70071664670265</v>
      </c>
      <c r="J65" s="488">
        <f t="shared" si="10"/>
        <v>98.480899720598245</v>
      </c>
      <c r="K65" s="488">
        <f t="shared" si="10"/>
        <v>120.31288800595976</v>
      </c>
      <c r="L65" s="488" t="e">
        <f t="shared" si="13"/>
        <v>#N/A</v>
      </c>
    </row>
    <row r="66" spans="1:12" ht="15" customHeight="1" x14ac:dyDescent="0.2">
      <c r="A66" s="490" t="s">
        <v>472</v>
      </c>
      <c r="B66" s="487">
        <v>267653</v>
      </c>
      <c r="C66" s="487">
        <v>42275</v>
      </c>
      <c r="D66" s="487">
        <v>33794</v>
      </c>
      <c r="E66" s="488">
        <f t="shared" si="11"/>
        <v>110.17383107554633</v>
      </c>
      <c r="F66" s="488">
        <f t="shared" si="11"/>
        <v>99.258059214388012</v>
      </c>
      <c r="G66" s="488">
        <f t="shared" si="11"/>
        <v>119.8836425556068</v>
      </c>
      <c r="H66" s="489" t="str">
        <f t="shared" si="14"/>
        <v/>
      </c>
      <c r="I66" s="488" t="str">
        <f t="shared" si="12"/>
        <v/>
      </c>
      <c r="J66" s="488" t="str">
        <f t="shared" si="10"/>
        <v/>
      </c>
      <c r="K66" s="488" t="str">
        <f t="shared" si="10"/>
        <v/>
      </c>
      <c r="L66" s="488" t="e">
        <f t="shared" si="13"/>
        <v>#N/A</v>
      </c>
    </row>
    <row r="67" spans="1:12" ht="15" customHeight="1" x14ac:dyDescent="0.2">
      <c r="A67" s="490" t="s">
        <v>473</v>
      </c>
      <c r="B67" s="487">
        <v>269186</v>
      </c>
      <c r="C67" s="487">
        <v>41763</v>
      </c>
      <c r="D67" s="487">
        <v>33996</v>
      </c>
      <c r="E67" s="488">
        <f t="shared" si="11"/>
        <v>110.80485887287649</v>
      </c>
      <c r="F67" s="488">
        <f t="shared" si="11"/>
        <v>98.05592730858632</v>
      </c>
      <c r="G67" s="488">
        <f t="shared" si="11"/>
        <v>120.60023413388201</v>
      </c>
      <c r="H67" s="489" t="str">
        <f t="shared" si="14"/>
        <v/>
      </c>
      <c r="I67" s="488" t="str">
        <f t="shared" si="12"/>
        <v/>
      </c>
      <c r="J67" s="488" t="str">
        <f t="shared" si="12"/>
        <v/>
      </c>
      <c r="K67" s="488" t="str">
        <f t="shared" si="12"/>
        <v/>
      </c>
      <c r="L67" s="488" t="e">
        <f t="shared" si="13"/>
        <v>#N/A</v>
      </c>
    </row>
    <row r="68" spans="1:12" ht="15" customHeight="1" x14ac:dyDescent="0.2">
      <c r="A68" s="490" t="s">
        <v>474</v>
      </c>
      <c r="B68" s="487">
        <v>271978</v>
      </c>
      <c r="C68" s="487">
        <v>42343</v>
      </c>
      <c r="D68" s="487">
        <v>35148</v>
      </c>
      <c r="E68" s="488">
        <f t="shared" si="11"/>
        <v>111.95412802496121</v>
      </c>
      <c r="F68" s="488">
        <f t="shared" si="11"/>
        <v>99.417717358127305</v>
      </c>
      <c r="G68" s="488">
        <f t="shared" si="11"/>
        <v>124.68693461988718</v>
      </c>
      <c r="H68" s="489" t="str">
        <f t="shared" si="14"/>
        <v/>
      </c>
      <c r="I68" s="488" t="str">
        <f t="shared" si="12"/>
        <v/>
      </c>
      <c r="J68" s="488" t="str">
        <f t="shared" si="12"/>
        <v/>
      </c>
      <c r="K68" s="488" t="str">
        <f t="shared" si="12"/>
        <v/>
      </c>
      <c r="L68" s="488" t="e">
        <f t="shared" si="13"/>
        <v>#N/A</v>
      </c>
    </row>
    <row r="69" spans="1:12" ht="15" customHeight="1" x14ac:dyDescent="0.2">
      <c r="A69" s="490">
        <v>43344</v>
      </c>
      <c r="B69" s="487">
        <v>277549</v>
      </c>
      <c r="C69" s="487">
        <v>41748</v>
      </c>
      <c r="D69" s="487">
        <v>35756</v>
      </c>
      <c r="E69" s="488">
        <f t="shared" si="11"/>
        <v>114.24731514754853</v>
      </c>
      <c r="F69" s="488">
        <f t="shared" si="11"/>
        <v>98.02070860040854</v>
      </c>
      <c r="G69" s="488">
        <f t="shared" si="11"/>
        <v>126.84380432083438</v>
      </c>
      <c r="H69" s="489">
        <f t="shared" si="14"/>
        <v>43344</v>
      </c>
      <c r="I69" s="488">
        <f t="shared" si="12"/>
        <v>114.24731514754853</v>
      </c>
      <c r="J69" s="488">
        <f t="shared" si="12"/>
        <v>98.02070860040854</v>
      </c>
      <c r="K69" s="488">
        <f t="shared" si="12"/>
        <v>126.84380432083438</v>
      </c>
      <c r="L69" s="488" t="e">
        <f t="shared" si="13"/>
        <v>#N/A</v>
      </c>
    </row>
    <row r="70" spans="1:12" ht="15" customHeight="1" x14ac:dyDescent="0.2">
      <c r="A70" s="490" t="s">
        <v>475</v>
      </c>
      <c r="B70" s="487">
        <v>276321</v>
      </c>
      <c r="C70" s="487">
        <v>41763</v>
      </c>
      <c r="D70" s="487">
        <v>35417</v>
      </c>
      <c r="E70" s="488">
        <f t="shared" si="11"/>
        <v>113.74183430272046</v>
      </c>
      <c r="F70" s="488">
        <f t="shared" si="11"/>
        <v>98.05592730858632</v>
      </c>
      <c r="G70" s="488">
        <f t="shared" si="11"/>
        <v>125.64120756323389</v>
      </c>
      <c r="H70" s="489" t="str">
        <f t="shared" si="14"/>
        <v/>
      </c>
      <c r="I70" s="488" t="str">
        <f t="shared" si="12"/>
        <v/>
      </c>
      <c r="J70" s="488" t="str">
        <f t="shared" si="12"/>
        <v/>
      </c>
      <c r="K70" s="488" t="str">
        <f t="shared" si="12"/>
        <v/>
      </c>
      <c r="L70" s="488" t="e">
        <f t="shared" si="13"/>
        <v>#N/A</v>
      </c>
    </row>
    <row r="71" spans="1:12" ht="15" customHeight="1" x14ac:dyDescent="0.2">
      <c r="A71" s="490" t="s">
        <v>476</v>
      </c>
      <c r="B71" s="487">
        <v>276419</v>
      </c>
      <c r="C71" s="487">
        <v>41459</v>
      </c>
      <c r="D71" s="487">
        <v>35689</v>
      </c>
      <c r="E71" s="491">
        <f t="shared" ref="E71:G75" si="15">IF($A$51=37802,IF(COUNTBLANK(B$51:B$70)&gt;0,#N/A,IF(ISBLANK(B71)=FALSE,B71/B$51*100,#N/A)),IF(COUNTBLANK(B$51:B$75)&gt;0,#N/A,B71/B$51*100))</f>
        <v>113.78217397926211</v>
      </c>
      <c r="F71" s="491">
        <f t="shared" si="15"/>
        <v>97.34216148951657</v>
      </c>
      <c r="G71" s="491">
        <f t="shared" si="15"/>
        <v>126.60612295576288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277927</v>
      </c>
      <c r="C72" s="487">
        <v>41789</v>
      </c>
      <c r="D72" s="487">
        <v>36156</v>
      </c>
      <c r="E72" s="491">
        <f t="shared" si="15"/>
        <v>114.40291104278064</v>
      </c>
      <c r="F72" s="491">
        <f t="shared" si="15"/>
        <v>98.116973069427814</v>
      </c>
      <c r="G72" s="491">
        <f t="shared" si="15"/>
        <v>128.26279754514172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282817</v>
      </c>
      <c r="C73" s="487">
        <v>41176</v>
      </c>
      <c r="D73" s="487">
        <v>37118</v>
      </c>
      <c r="E73" s="491">
        <f t="shared" si="15"/>
        <v>116.41577857633871</v>
      </c>
      <c r="F73" s="491">
        <f t="shared" si="15"/>
        <v>96.677701861895699</v>
      </c>
      <c r="G73" s="491">
        <f t="shared" si="15"/>
        <v>131.67547624960091</v>
      </c>
      <c r="H73" s="492">
        <f>IF(A$51=37802,IF(ISERROR(L73)=TRUE,IF(ISBLANK(A73)=FALSE,IF(MONTH(A73)=MONTH(MAX(A$51:A$75)),A73,""),""),""),IF(ISERROR(L73)=TRUE,IF(MONTH(A73)=MONTH(MAX(A$51:A$75)),A73,""),""))</f>
        <v>43709</v>
      </c>
      <c r="I73" s="488">
        <f t="shared" si="12"/>
        <v>116.41577857633871</v>
      </c>
      <c r="J73" s="488">
        <f t="shared" si="12"/>
        <v>96.677701861895699</v>
      </c>
      <c r="K73" s="488">
        <f t="shared" si="12"/>
        <v>131.67547624960091</v>
      </c>
      <c r="L73" s="488" t="e">
        <f t="shared" si="13"/>
        <v>#N/A</v>
      </c>
    </row>
    <row r="74" spans="1:12" ht="15" customHeight="1" x14ac:dyDescent="0.2">
      <c r="A74" s="490" t="s">
        <v>478</v>
      </c>
      <c r="B74" s="487">
        <v>279933</v>
      </c>
      <c r="C74" s="487">
        <v>41120</v>
      </c>
      <c r="D74" s="487">
        <v>36580</v>
      </c>
      <c r="E74" s="491">
        <f t="shared" si="15"/>
        <v>115.22863952382716</v>
      </c>
      <c r="F74" s="491">
        <f t="shared" si="15"/>
        <v>96.546218684698644</v>
      </c>
      <c r="G74" s="491">
        <f t="shared" si="15"/>
        <v>129.76693036290752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279123</v>
      </c>
      <c r="C75" s="493">
        <v>39760</v>
      </c>
      <c r="D75" s="493">
        <v>35202</v>
      </c>
      <c r="E75" s="491">
        <f t="shared" si="15"/>
        <v>114.89521974832981</v>
      </c>
      <c r="F75" s="491">
        <f t="shared" si="15"/>
        <v>93.353055809912888</v>
      </c>
      <c r="G75" s="491">
        <f t="shared" si="15"/>
        <v>124.87849870516867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116.41577857633871</v>
      </c>
      <c r="J77" s="488">
        <f>IF(J75&lt;&gt;"",J75,IF(J74&lt;&gt;"",J74,IF(J73&lt;&gt;"",J73,IF(J72&lt;&gt;"",J72,IF(J71&lt;&gt;"",J71,IF(J70&lt;&gt;"",J70,""))))))</f>
        <v>96.677701861895699</v>
      </c>
      <c r="K77" s="488">
        <f>IF(K75&lt;&gt;"",K75,IF(K74&lt;&gt;"",K74,IF(K73&lt;&gt;"",K73,IF(K72&lt;&gt;"",K72,IF(K71&lt;&gt;"",K71,IF(K70&lt;&gt;"",K70,""))))))</f>
        <v>131.67547624960091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+16,4%</v>
      </c>
      <c r="J79" s="488" t="str">
        <f>"GeB - ausschließlich: "&amp;IF(J77&gt;100,"+","")&amp;TEXT(J77-100,"0,0")&amp;"%"</f>
        <v>GeB - ausschließlich: -3,3%</v>
      </c>
      <c r="K79" s="488" t="str">
        <f>"GeB - im Nebenjob: "&amp;IF(K77&gt;100,"+","")&amp;TEXT(K77-100,"0,0")&amp;"%"</f>
        <v>GeB - im Nebenjob: +31,7%</v>
      </c>
    </row>
    <row r="81" spans="9:9" ht="15" customHeight="1" x14ac:dyDescent="0.2">
      <c r="I81" s="488" t="str">
        <f>IF(ISERROR(HLOOKUP(1,I$78:K$79,2,FALSE)),"",HLOOKUP(1,I$78:K$79,2,FALSE))</f>
        <v>GeB - im Nebenjob: +31,7%</v>
      </c>
    </row>
    <row r="82" spans="9:9" ht="15" customHeight="1" x14ac:dyDescent="0.2">
      <c r="I82" s="488" t="str">
        <f>IF(ISERROR(HLOOKUP(2,I$78:K$79,2,FALSE)),"",HLOOKUP(2,I$78:K$79,2,FALSE))</f>
        <v>SvB: +16,4%</v>
      </c>
    </row>
    <row r="83" spans="9:9" ht="15" customHeight="1" x14ac:dyDescent="0.2">
      <c r="I83" s="488" t="str">
        <f>IF(ISERROR(HLOOKUP(3,I$78:K$79,2,FALSE)),"",HLOOKUP(3,I$78:K$79,2,FALSE))</f>
        <v>GeB - ausschließlich: -3,3%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279123</v>
      </c>
      <c r="E12" s="114">
        <v>279933</v>
      </c>
      <c r="F12" s="114">
        <v>282817</v>
      </c>
      <c r="G12" s="114">
        <v>277927</v>
      </c>
      <c r="H12" s="114">
        <v>276419</v>
      </c>
      <c r="I12" s="115">
        <v>2704</v>
      </c>
      <c r="J12" s="116">
        <v>0.97822508582984524</v>
      </c>
      <c r="N12" s="117"/>
    </row>
    <row r="13" spans="1:15" s="110" customFormat="1" ht="13.5" customHeight="1" x14ac:dyDescent="0.2">
      <c r="A13" s="118" t="s">
        <v>105</v>
      </c>
      <c r="B13" s="119" t="s">
        <v>106</v>
      </c>
      <c r="C13" s="113">
        <v>54.5300817202452</v>
      </c>
      <c r="D13" s="114">
        <v>152206</v>
      </c>
      <c r="E13" s="114">
        <v>152598</v>
      </c>
      <c r="F13" s="114">
        <v>154936</v>
      </c>
      <c r="G13" s="114">
        <v>152371</v>
      </c>
      <c r="H13" s="114">
        <v>151180</v>
      </c>
      <c r="I13" s="115">
        <v>1026</v>
      </c>
      <c r="J13" s="116">
        <v>0.67866119857123963</v>
      </c>
    </row>
    <row r="14" spans="1:15" s="110" customFormat="1" ht="13.5" customHeight="1" x14ac:dyDescent="0.2">
      <c r="A14" s="120"/>
      <c r="B14" s="119" t="s">
        <v>107</v>
      </c>
      <c r="C14" s="113">
        <v>45.4699182797548</v>
      </c>
      <c r="D14" s="114">
        <v>126917</v>
      </c>
      <c r="E14" s="114">
        <v>127335</v>
      </c>
      <c r="F14" s="114">
        <v>127881</v>
      </c>
      <c r="G14" s="114">
        <v>125556</v>
      </c>
      <c r="H14" s="114">
        <v>125239</v>
      </c>
      <c r="I14" s="115">
        <v>1678</v>
      </c>
      <c r="J14" s="116">
        <v>1.3398382293055677</v>
      </c>
    </row>
    <row r="15" spans="1:15" s="110" customFormat="1" ht="13.5" customHeight="1" x14ac:dyDescent="0.2">
      <c r="A15" s="118" t="s">
        <v>105</v>
      </c>
      <c r="B15" s="121" t="s">
        <v>108</v>
      </c>
      <c r="C15" s="113">
        <v>13.285182518101339</v>
      </c>
      <c r="D15" s="114">
        <v>37082</v>
      </c>
      <c r="E15" s="114">
        <v>38504</v>
      </c>
      <c r="F15" s="114">
        <v>39699</v>
      </c>
      <c r="G15" s="114">
        <v>36756</v>
      </c>
      <c r="H15" s="114">
        <v>37384</v>
      </c>
      <c r="I15" s="115">
        <v>-302</v>
      </c>
      <c r="J15" s="116">
        <v>-0.80783222769099083</v>
      </c>
    </row>
    <row r="16" spans="1:15" s="110" customFormat="1" ht="13.5" customHeight="1" x14ac:dyDescent="0.2">
      <c r="A16" s="118"/>
      <c r="B16" s="121" t="s">
        <v>109</v>
      </c>
      <c r="C16" s="113">
        <v>65.997069392346745</v>
      </c>
      <c r="D16" s="114">
        <v>184213</v>
      </c>
      <c r="E16" s="114">
        <v>184148</v>
      </c>
      <c r="F16" s="114">
        <v>186142</v>
      </c>
      <c r="G16" s="114">
        <v>185335</v>
      </c>
      <c r="H16" s="114">
        <v>184401</v>
      </c>
      <c r="I16" s="115">
        <v>-188</v>
      </c>
      <c r="J16" s="116">
        <v>-0.10195172477372683</v>
      </c>
    </row>
    <row r="17" spans="1:10" s="110" customFormat="1" ht="13.5" customHeight="1" x14ac:dyDescent="0.2">
      <c r="A17" s="118"/>
      <c r="B17" s="121" t="s">
        <v>110</v>
      </c>
      <c r="C17" s="113">
        <v>19.534757078420625</v>
      </c>
      <c r="D17" s="114">
        <v>54526</v>
      </c>
      <c r="E17" s="114">
        <v>53988</v>
      </c>
      <c r="F17" s="114">
        <v>53667</v>
      </c>
      <c r="G17" s="114">
        <v>52660</v>
      </c>
      <c r="H17" s="114">
        <v>51628</v>
      </c>
      <c r="I17" s="115">
        <v>2898</v>
      </c>
      <c r="J17" s="116">
        <v>5.6132331293096769</v>
      </c>
    </row>
    <row r="18" spans="1:10" s="110" customFormat="1" ht="13.5" customHeight="1" x14ac:dyDescent="0.2">
      <c r="A18" s="120"/>
      <c r="B18" s="121" t="s">
        <v>111</v>
      </c>
      <c r="C18" s="113">
        <v>1.1829910111312933</v>
      </c>
      <c r="D18" s="114">
        <v>3302</v>
      </c>
      <c r="E18" s="114">
        <v>3293</v>
      </c>
      <c r="F18" s="114">
        <v>3309</v>
      </c>
      <c r="G18" s="114">
        <v>3176</v>
      </c>
      <c r="H18" s="114">
        <v>3006</v>
      </c>
      <c r="I18" s="115">
        <v>296</v>
      </c>
      <c r="J18" s="116">
        <v>9.8469727212242191</v>
      </c>
    </row>
    <row r="19" spans="1:10" s="110" customFormat="1" ht="13.5" customHeight="1" x14ac:dyDescent="0.2">
      <c r="A19" s="120"/>
      <c r="B19" s="121" t="s">
        <v>112</v>
      </c>
      <c r="C19" s="113">
        <v>0.29592688527996619</v>
      </c>
      <c r="D19" s="114">
        <v>826</v>
      </c>
      <c r="E19" s="114">
        <v>764</v>
      </c>
      <c r="F19" s="114">
        <v>845</v>
      </c>
      <c r="G19" s="114">
        <v>749</v>
      </c>
      <c r="H19" s="114">
        <v>678</v>
      </c>
      <c r="I19" s="115">
        <v>148</v>
      </c>
      <c r="J19" s="116">
        <v>21.828908554572273</v>
      </c>
    </row>
    <row r="20" spans="1:10" s="110" customFormat="1" ht="13.5" customHeight="1" x14ac:dyDescent="0.2">
      <c r="A20" s="118" t="s">
        <v>113</v>
      </c>
      <c r="B20" s="122" t="s">
        <v>114</v>
      </c>
      <c r="C20" s="113">
        <v>72.161376884026041</v>
      </c>
      <c r="D20" s="114">
        <v>201419</v>
      </c>
      <c r="E20" s="114">
        <v>202461</v>
      </c>
      <c r="F20" s="114">
        <v>205406</v>
      </c>
      <c r="G20" s="114">
        <v>201827</v>
      </c>
      <c r="H20" s="114">
        <v>201012</v>
      </c>
      <c r="I20" s="115">
        <v>407</v>
      </c>
      <c r="J20" s="116">
        <v>0.20247547410104869</v>
      </c>
    </row>
    <row r="21" spans="1:10" s="110" customFormat="1" ht="13.5" customHeight="1" x14ac:dyDescent="0.2">
      <c r="A21" s="120"/>
      <c r="B21" s="122" t="s">
        <v>115</v>
      </c>
      <c r="C21" s="113">
        <v>27.838623115973963</v>
      </c>
      <c r="D21" s="114">
        <v>77704</v>
      </c>
      <c r="E21" s="114">
        <v>77472</v>
      </c>
      <c r="F21" s="114">
        <v>77411</v>
      </c>
      <c r="G21" s="114">
        <v>76100</v>
      </c>
      <c r="H21" s="114">
        <v>75407</v>
      </c>
      <c r="I21" s="115">
        <v>2297</v>
      </c>
      <c r="J21" s="116">
        <v>3.0461363003434694</v>
      </c>
    </row>
    <row r="22" spans="1:10" s="110" customFormat="1" ht="13.5" customHeight="1" x14ac:dyDescent="0.2">
      <c r="A22" s="118" t="s">
        <v>113</v>
      </c>
      <c r="B22" s="122" t="s">
        <v>116</v>
      </c>
      <c r="C22" s="113">
        <v>86.118664531407305</v>
      </c>
      <c r="D22" s="114">
        <v>240377</v>
      </c>
      <c r="E22" s="114">
        <v>241568</v>
      </c>
      <c r="F22" s="114">
        <v>243449</v>
      </c>
      <c r="G22" s="114">
        <v>239648</v>
      </c>
      <c r="H22" s="114">
        <v>239172</v>
      </c>
      <c r="I22" s="115">
        <v>1205</v>
      </c>
      <c r="J22" s="116">
        <v>0.50382151756894622</v>
      </c>
    </row>
    <row r="23" spans="1:10" s="110" customFormat="1" ht="13.5" customHeight="1" x14ac:dyDescent="0.2">
      <c r="A23" s="123"/>
      <c r="B23" s="124" t="s">
        <v>117</v>
      </c>
      <c r="C23" s="125">
        <v>13.863422218878416</v>
      </c>
      <c r="D23" s="114">
        <v>38696</v>
      </c>
      <c r="E23" s="114">
        <v>38316</v>
      </c>
      <c r="F23" s="114">
        <v>39314</v>
      </c>
      <c r="G23" s="114">
        <v>38219</v>
      </c>
      <c r="H23" s="114">
        <v>37191</v>
      </c>
      <c r="I23" s="115">
        <v>1505</v>
      </c>
      <c r="J23" s="116">
        <v>4.0466779597214382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74962</v>
      </c>
      <c r="E26" s="114">
        <v>77700</v>
      </c>
      <c r="F26" s="114">
        <v>78294</v>
      </c>
      <c r="G26" s="114">
        <v>77945</v>
      </c>
      <c r="H26" s="140">
        <v>77148</v>
      </c>
      <c r="I26" s="115">
        <v>-2186</v>
      </c>
      <c r="J26" s="116">
        <v>-2.8335148027168557</v>
      </c>
    </row>
    <row r="27" spans="1:10" s="110" customFormat="1" ht="13.5" customHeight="1" x14ac:dyDescent="0.2">
      <c r="A27" s="118" t="s">
        <v>105</v>
      </c>
      <c r="B27" s="119" t="s">
        <v>106</v>
      </c>
      <c r="C27" s="113">
        <v>38.831674715189031</v>
      </c>
      <c r="D27" s="115">
        <v>29109</v>
      </c>
      <c r="E27" s="114">
        <v>30072</v>
      </c>
      <c r="F27" s="114">
        <v>30335</v>
      </c>
      <c r="G27" s="114">
        <v>30078</v>
      </c>
      <c r="H27" s="140">
        <v>29720</v>
      </c>
      <c r="I27" s="115">
        <v>-611</v>
      </c>
      <c r="J27" s="116">
        <v>-2.0558546433378195</v>
      </c>
    </row>
    <row r="28" spans="1:10" s="110" customFormat="1" ht="13.5" customHeight="1" x14ac:dyDescent="0.2">
      <c r="A28" s="120"/>
      <c r="B28" s="119" t="s">
        <v>107</v>
      </c>
      <c r="C28" s="113">
        <v>61.168325284810969</v>
      </c>
      <c r="D28" s="115">
        <v>45853</v>
      </c>
      <c r="E28" s="114">
        <v>47628</v>
      </c>
      <c r="F28" s="114">
        <v>47959</v>
      </c>
      <c r="G28" s="114">
        <v>47867</v>
      </c>
      <c r="H28" s="140">
        <v>47428</v>
      </c>
      <c r="I28" s="115">
        <v>-1575</v>
      </c>
      <c r="J28" s="116">
        <v>-3.3208231424474994</v>
      </c>
    </row>
    <row r="29" spans="1:10" s="110" customFormat="1" ht="13.5" customHeight="1" x14ac:dyDescent="0.2">
      <c r="A29" s="118" t="s">
        <v>105</v>
      </c>
      <c r="B29" s="121" t="s">
        <v>108</v>
      </c>
      <c r="C29" s="113">
        <v>13.72562098129719</v>
      </c>
      <c r="D29" s="115">
        <v>10289</v>
      </c>
      <c r="E29" s="114">
        <v>10958</v>
      </c>
      <c r="F29" s="114">
        <v>11157</v>
      </c>
      <c r="G29" s="114">
        <v>11279</v>
      </c>
      <c r="H29" s="140">
        <v>10754</v>
      </c>
      <c r="I29" s="115">
        <v>-465</v>
      </c>
      <c r="J29" s="116">
        <v>-4.3239724753580067</v>
      </c>
    </row>
    <row r="30" spans="1:10" s="110" customFormat="1" ht="13.5" customHeight="1" x14ac:dyDescent="0.2">
      <c r="A30" s="118"/>
      <c r="B30" s="121" t="s">
        <v>109</v>
      </c>
      <c r="C30" s="113">
        <v>51.55278674528428</v>
      </c>
      <c r="D30" s="115">
        <v>38645</v>
      </c>
      <c r="E30" s="114">
        <v>40122</v>
      </c>
      <c r="F30" s="114">
        <v>40397</v>
      </c>
      <c r="G30" s="114">
        <v>40180</v>
      </c>
      <c r="H30" s="140">
        <v>40325</v>
      </c>
      <c r="I30" s="115">
        <v>-1680</v>
      </c>
      <c r="J30" s="116">
        <v>-4.1661500309981401</v>
      </c>
    </row>
    <row r="31" spans="1:10" s="110" customFormat="1" ht="13.5" customHeight="1" x14ac:dyDescent="0.2">
      <c r="A31" s="118"/>
      <c r="B31" s="121" t="s">
        <v>110</v>
      </c>
      <c r="C31" s="113">
        <v>18.341292921747019</v>
      </c>
      <c r="D31" s="115">
        <v>13749</v>
      </c>
      <c r="E31" s="114">
        <v>14050</v>
      </c>
      <c r="F31" s="114">
        <v>14067</v>
      </c>
      <c r="G31" s="114">
        <v>14012</v>
      </c>
      <c r="H31" s="140">
        <v>13953</v>
      </c>
      <c r="I31" s="115">
        <v>-204</v>
      </c>
      <c r="J31" s="116">
        <v>-1.4620511717910127</v>
      </c>
    </row>
    <row r="32" spans="1:10" s="110" customFormat="1" ht="13.5" customHeight="1" x14ac:dyDescent="0.2">
      <c r="A32" s="120"/>
      <c r="B32" s="121" t="s">
        <v>111</v>
      </c>
      <c r="C32" s="113">
        <v>16.380299351671514</v>
      </c>
      <c r="D32" s="115">
        <v>12279</v>
      </c>
      <c r="E32" s="114">
        <v>12570</v>
      </c>
      <c r="F32" s="114">
        <v>12673</v>
      </c>
      <c r="G32" s="114">
        <v>12474</v>
      </c>
      <c r="H32" s="140">
        <v>12116</v>
      </c>
      <c r="I32" s="115">
        <v>163</v>
      </c>
      <c r="J32" s="116">
        <v>1.345328491251238</v>
      </c>
    </row>
    <row r="33" spans="1:10" s="110" customFormat="1" ht="13.5" customHeight="1" x14ac:dyDescent="0.2">
      <c r="A33" s="120"/>
      <c r="B33" s="121" t="s">
        <v>112</v>
      </c>
      <c r="C33" s="113">
        <v>1.4660761452469251</v>
      </c>
      <c r="D33" s="115">
        <v>1099</v>
      </c>
      <c r="E33" s="114">
        <v>1136</v>
      </c>
      <c r="F33" s="114">
        <v>1221</v>
      </c>
      <c r="G33" s="114">
        <v>1038</v>
      </c>
      <c r="H33" s="140">
        <v>940</v>
      </c>
      <c r="I33" s="115">
        <v>159</v>
      </c>
      <c r="J33" s="116">
        <v>16.914893617021278</v>
      </c>
    </row>
    <row r="34" spans="1:10" s="110" customFormat="1" ht="13.5" customHeight="1" x14ac:dyDescent="0.2">
      <c r="A34" s="118" t="s">
        <v>113</v>
      </c>
      <c r="B34" s="122" t="s">
        <v>116</v>
      </c>
      <c r="C34" s="113">
        <v>88.592887062778473</v>
      </c>
      <c r="D34" s="115">
        <v>66411</v>
      </c>
      <c r="E34" s="114">
        <v>68871</v>
      </c>
      <c r="F34" s="114">
        <v>69447</v>
      </c>
      <c r="G34" s="114">
        <v>69264</v>
      </c>
      <c r="H34" s="140">
        <v>68449</v>
      </c>
      <c r="I34" s="115">
        <v>-2038</v>
      </c>
      <c r="J34" s="116">
        <v>-2.9773992315446538</v>
      </c>
    </row>
    <row r="35" spans="1:10" s="110" customFormat="1" ht="13.5" customHeight="1" x14ac:dyDescent="0.2">
      <c r="A35" s="118"/>
      <c r="B35" s="119" t="s">
        <v>117</v>
      </c>
      <c r="C35" s="113">
        <v>11.341746484885675</v>
      </c>
      <c r="D35" s="115">
        <v>8502</v>
      </c>
      <c r="E35" s="114">
        <v>8777</v>
      </c>
      <c r="F35" s="114">
        <v>8794</v>
      </c>
      <c r="G35" s="114">
        <v>8632</v>
      </c>
      <c r="H35" s="140">
        <v>8644</v>
      </c>
      <c r="I35" s="115">
        <v>-142</v>
      </c>
      <c r="J35" s="116">
        <v>-1.6427579824155483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39760</v>
      </c>
      <c r="E37" s="114">
        <v>41120</v>
      </c>
      <c r="F37" s="114">
        <v>41176</v>
      </c>
      <c r="G37" s="114">
        <v>41789</v>
      </c>
      <c r="H37" s="140">
        <v>41459</v>
      </c>
      <c r="I37" s="115">
        <v>-1699</v>
      </c>
      <c r="J37" s="116">
        <v>-4.098024554379025</v>
      </c>
    </row>
    <row r="38" spans="1:10" s="110" customFormat="1" ht="13.5" customHeight="1" x14ac:dyDescent="0.2">
      <c r="A38" s="118" t="s">
        <v>105</v>
      </c>
      <c r="B38" s="119" t="s">
        <v>106</v>
      </c>
      <c r="C38" s="113">
        <v>34.899396378269614</v>
      </c>
      <c r="D38" s="115">
        <v>13876</v>
      </c>
      <c r="E38" s="114">
        <v>14218</v>
      </c>
      <c r="F38" s="114">
        <v>14258</v>
      </c>
      <c r="G38" s="114">
        <v>14538</v>
      </c>
      <c r="H38" s="140">
        <v>14445</v>
      </c>
      <c r="I38" s="115">
        <v>-569</v>
      </c>
      <c r="J38" s="116">
        <v>-3.9390792661820697</v>
      </c>
    </row>
    <row r="39" spans="1:10" s="110" customFormat="1" ht="13.5" customHeight="1" x14ac:dyDescent="0.2">
      <c r="A39" s="120"/>
      <c r="B39" s="119" t="s">
        <v>107</v>
      </c>
      <c r="C39" s="113">
        <v>65.100603621730386</v>
      </c>
      <c r="D39" s="115">
        <v>25884</v>
      </c>
      <c r="E39" s="114">
        <v>26902</v>
      </c>
      <c r="F39" s="114">
        <v>26918</v>
      </c>
      <c r="G39" s="114">
        <v>27251</v>
      </c>
      <c r="H39" s="140">
        <v>27014</v>
      </c>
      <c r="I39" s="115">
        <v>-1130</v>
      </c>
      <c r="J39" s="116">
        <v>-4.1830162138150593</v>
      </c>
    </row>
    <row r="40" spans="1:10" s="110" customFormat="1" ht="13.5" customHeight="1" x14ac:dyDescent="0.2">
      <c r="A40" s="118" t="s">
        <v>105</v>
      </c>
      <c r="B40" s="121" t="s">
        <v>108</v>
      </c>
      <c r="C40" s="113">
        <v>15.354627766599597</v>
      </c>
      <c r="D40" s="115">
        <v>6105</v>
      </c>
      <c r="E40" s="114">
        <v>6389</v>
      </c>
      <c r="F40" s="114">
        <v>6399</v>
      </c>
      <c r="G40" s="114">
        <v>6872</v>
      </c>
      <c r="H40" s="140">
        <v>6387</v>
      </c>
      <c r="I40" s="115">
        <v>-282</v>
      </c>
      <c r="J40" s="116">
        <v>-4.4152184124001881</v>
      </c>
    </row>
    <row r="41" spans="1:10" s="110" customFormat="1" ht="13.5" customHeight="1" x14ac:dyDescent="0.2">
      <c r="A41" s="118"/>
      <c r="B41" s="121" t="s">
        <v>109</v>
      </c>
      <c r="C41" s="113">
        <v>35.055331991951711</v>
      </c>
      <c r="D41" s="115">
        <v>13938</v>
      </c>
      <c r="E41" s="114">
        <v>14554</v>
      </c>
      <c r="F41" s="114">
        <v>14503</v>
      </c>
      <c r="G41" s="114">
        <v>14730</v>
      </c>
      <c r="H41" s="140">
        <v>15071</v>
      </c>
      <c r="I41" s="115">
        <v>-1133</v>
      </c>
      <c r="J41" s="116">
        <v>-7.5177493198858736</v>
      </c>
    </row>
    <row r="42" spans="1:10" s="110" customFormat="1" ht="13.5" customHeight="1" x14ac:dyDescent="0.2">
      <c r="A42" s="118"/>
      <c r="B42" s="121" t="s">
        <v>110</v>
      </c>
      <c r="C42" s="113">
        <v>19.582494969818914</v>
      </c>
      <c r="D42" s="115">
        <v>7786</v>
      </c>
      <c r="E42" s="114">
        <v>7965</v>
      </c>
      <c r="F42" s="114">
        <v>7983</v>
      </c>
      <c r="G42" s="114">
        <v>8077</v>
      </c>
      <c r="H42" s="140">
        <v>8215</v>
      </c>
      <c r="I42" s="115">
        <v>-429</v>
      </c>
      <c r="J42" s="116">
        <v>-5.2221545952525865</v>
      </c>
    </row>
    <row r="43" spans="1:10" s="110" customFormat="1" ht="13.5" customHeight="1" x14ac:dyDescent="0.2">
      <c r="A43" s="120"/>
      <c r="B43" s="121" t="s">
        <v>111</v>
      </c>
      <c r="C43" s="113">
        <v>30.00754527162978</v>
      </c>
      <c r="D43" s="115">
        <v>11931</v>
      </c>
      <c r="E43" s="114">
        <v>12212</v>
      </c>
      <c r="F43" s="114">
        <v>12291</v>
      </c>
      <c r="G43" s="114">
        <v>12110</v>
      </c>
      <c r="H43" s="140">
        <v>11786</v>
      </c>
      <c r="I43" s="115">
        <v>145</v>
      </c>
      <c r="J43" s="116">
        <v>1.2302732054980485</v>
      </c>
    </row>
    <row r="44" spans="1:10" s="110" customFormat="1" ht="13.5" customHeight="1" x14ac:dyDescent="0.2">
      <c r="A44" s="120"/>
      <c r="B44" s="121" t="s">
        <v>112</v>
      </c>
      <c r="C44" s="113">
        <v>2.5679074446680081</v>
      </c>
      <c r="D44" s="115">
        <v>1021</v>
      </c>
      <c r="E44" s="114">
        <v>1055</v>
      </c>
      <c r="F44" s="114">
        <v>1129</v>
      </c>
      <c r="G44" s="114">
        <v>960</v>
      </c>
      <c r="H44" s="140">
        <v>878</v>
      </c>
      <c r="I44" s="115">
        <v>143</v>
      </c>
      <c r="J44" s="116">
        <v>16.287015945330296</v>
      </c>
    </row>
    <row r="45" spans="1:10" s="110" customFormat="1" ht="13.5" customHeight="1" x14ac:dyDescent="0.2">
      <c r="A45" s="118" t="s">
        <v>113</v>
      </c>
      <c r="B45" s="122" t="s">
        <v>116</v>
      </c>
      <c r="C45" s="113">
        <v>89.99245472837022</v>
      </c>
      <c r="D45" s="115">
        <v>35781</v>
      </c>
      <c r="E45" s="114">
        <v>36985</v>
      </c>
      <c r="F45" s="114">
        <v>37111</v>
      </c>
      <c r="G45" s="114">
        <v>37730</v>
      </c>
      <c r="H45" s="140">
        <v>37265</v>
      </c>
      <c r="I45" s="115">
        <v>-1484</v>
      </c>
      <c r="J45" s="116">
        <v>-3.9822890111364551</v>
      </c>
    </row>
    <row r="46" spans="1:10" s="110" customFormat="1" ht="13.5" customHeight="1" x14ac:dyDescent="0.2">
      <c r="A46" s="118"/>
      <c r="B46" s="119" t="s">
        <v>117</v>
      </c>
      <c r="C46" s="113">
        <v>9.8843058350100605</v>
      </c>
      <c r="D46" s="115">
        <v>3930</v>
      </c>
      <c r="E46" s="114">
        <v>4083</v>
      </c>
      <c r="F46" s="114">
        <v>4013</v>
      </c>
      <c r="G46" s="114">
        <v>4011</v>
      </c>
      <c r="H46" s="140">
        <v>4140</v>
      </c>
      <c r="I46" s="115">
        <v>-210</v>
      </c>
      <c r="J46" s="116">
        <v>-5.0724637681159424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35202</v>
      </c>
      <c r="E48" s="114">
        <v>36580</v>
      </c>
      <c r="F48" s="114">
        <v>37118</v>
      </c>
      <c r="G48" s="114">
        <v>36156</v>
      </c>
      <c r="H48" s="140">
        <v>35689</v>
      </c>
      <c r="I48" s="115">
        <v>-487</v>
      </c>
      <c r="J48" s="116">
        <v>-1.3645661128078679</v>
      </c>
    </row>
    <row r="49" spans="1:12" s="110" customFormat="1" ht="13.5" customHeight="1" x14ac:dyDescent="0.2">
      <c r="A49" s="118" t="s">
        <v>105</v>
      </c>
      <c r="B49" s="119" t="s">
        <v>106</v>
      </c>
      <c r="C49" s="113">
        <v>43.273109482415769</v>
      </c>
      <c r="D49" s="115">
        <v>15233</v>
      </c>
      <c r="E49" s="114">
        <v>15854</v>
      </c>
      <c r="F49" s="114">
        <v>16077</v>
      </c>
      <c r="G49" s="114">
        <v>15540</v>
      </c>
      <c r="H49" s="140">
        <v>15275</v>
      </c>
      <c r="I49" s="115">
        <v>-42</v>
      </c>
      <c r="J49" s="116">
        <v>-0.27495908346972175</v>
      </c>
    </row>
    <row r="50" spans="1:12" s="110" customFormat="1" ht="13.5" customHeight="1" x14ac:dyDescent="0.2">
      <c r="A50" s="120"/>
      <c r="B50" s="119" t="s">
        <v>107</v>
      </c>
      <c r="C50" s="113">
        <v>56.726890517584231</v>
      </c>
      <c r="D50" s="115">
        <v>19969</v>
      </c>
      <c r="E50" s="114">
        <v>20726</v>
      </c>
      <c r="F50" s="114">
        <v>21041</v>
      </c>
      <c r="G50" s="114">
        <v>20616</v>
      </c>
      <c r="H50" s="140">
        <v>20414</v>
      </c>
      <c r="I50" s="115">
        <v>-445</v>
      </c>
      <c r="J50" s="116">
        <v>-2.1798765553051829</v>
      </c>
    </row>
    <row r="51" spans="1:12" s="110" customFormat="1" ht="13.5" customHeight="1" x14ac:dyDescent="0.2">
      <c r="A51" s="118" t="s">
        <v>105</v>
      </c>
      <c r="B51" s="121" t="s">
        <v>108</v>
      </c>
      <c r="C51" s="113">
        <v>11.885688313164025</v>
      </c>
      <c r="D51" s="115">
        <v>4184</v>
      </c>
      <c r="E51" s="114">
        <v>4569</v>
      </c>
      <c r="F51" s="114">
        <v>4758</v>
      </c>
      <c r="G51" s="114">
        <v>4407</v>
      </c>
      <c r="H51" s="140">
        <v>4367</v>
      </c>
      <c r="I51" s="115">
        <v>-183</v>
      </c>
      <c r="J51" s="116">
        <v>-4.190519807648271</v>
      </c>
    </row>
    <row r="52" spans="1:12" s="110" customFormat="1" ht="13.5" customHeight="1" x14ac:dyDescent="0.2">
      <c r="A52" s="118"/>
      <c r="B52" s="121" t="s">
        <v>109</v>
      </c>
      <c r="C52" s="113">
        <v>70.186353048122271</v>
      </c>
      <c r="D52" s="115">
        <v>24707</v>
      </c>
      <c r="E52" s="114">
        <v>25568</v>
      </c>
      <c r="F52" s="114">
        <v>25894</v>
      </c>
      <c r="G52" s="114">
        <v>25450</v>
      </c>
      <c r="H52" s="140">
        <v>25254</v>
      </c>
      <c r="I52" s="115">
        <v>-547</v>
      </c>
      <c r="J52" s="116">
        <v>-2.1659935059792508</v>
      </c>
    </row>
    <row r="53" spans="1:12" s="110" customFormat="1" ht="13.5" customHeight="1" x14ac:dyDescent="0.2">
      <c r="A53" s="118"/>
      <c r="B53" s="121" t="s">
        <v>110</v>
      </c>
      <c r="C53" s="113">
        <v>16.939378444406568</v>
      </c>
      <c r="D53" s="115">
        <v>5963</v>
      </c>
      <c r="E53" s="114">
        <v>6085</v>
      </c>
      <c r="F53" s="114">
        <v>6084</v>
      </c>
      <c r="G53" s="114">
        <v>5935</v>
      </c>
      <c r="H53" s="140">
        <v>5738</v>
      </c>
      <c r="I53" s="115">
        <v>225</v>
      </c>
      <c r="J53" s="116">
        <v>3.9212269083304285</v>
      </c>
    </row>
    <row r="54" spans="1:12" s="110" customFormat="1" ht="13.5" customHeight="1" x14ac:dyDescent="0.2">
      <c r="A54" s="120"/>
      <c r="B54" s="121" t="s">
        <v>111</v>
      </c>
      <c r="C54" s="113">
        <v>0.98858019430714161</v>
      </c>
      <c r="D54" s="115">
        <v>348</v>
      </c>
      <c r="E54" s="114">
        <v>358</v>
      </c>
      <c r="F54" s="114">
        <v>382</v>
      </c>
      <c r="G54" s="114">
        <v>364</v>
      </c>
      <c r="H54" s="140">
        <v>330</v>
      </c>
      <c r="I54" s="115">
        <v>18</v>
      </c>
      <c r="J54" s="116">
        <v>5.4545454545454541</v>
      </c>
    </row>
    <row r="55" spans="1:12" s="110" customFormat="1" ht="13.5" customHeight="1" x14ac:dyDescent="0.2">
      <c r="A55" s="120"/>
      <c r="B55" s="121" t="s">
        <v>112</v>
      </c>
      <c r="C55" s="113">
        <v>0.22157831941366968</v>
      </c>
      <c r="D55" s="115">
        <v>78</v>
      </c>
      <c r="E55" s="114">
        <v>81</v>
      </c>
      <c r="F55" s="114">
        <v>92</v>
      </c>
      <c r="G55" s="114">
        <v>78</v>
      </c>
      <c r="H55" s="140">
        <v>62</v>
      </c>
      <c r="I55" s="115">
        <v>16</v>
      </c>
      <c r="J55" s="116">
        <v>25.806451612903224</v>
      </c>
    </row>
    <row r="56" spans="1:12" s="110" customFormat="1" ht="13.5" customHeight="1" x14ac:dyDescent="0.2">
      <c r="A56" s="118" t="s">
        <v>113</v>
      </c>
      <c r="B56" s="122" t="s">
        <v>116</v>
      </c>
      <c r="C56" s="113">
        <v>87.012101585137202</v>
      </c>
      <c r="D56" s="115">
        <v>30630</v>
      </c>
      <c r="E56" s="114">
        <v>31886</v>
      </c>
      <c r="F56" s="114">
        <v>32336</v>
      </c>
      <c r="G56" s="114">
        <v>31534</v>
      </c>
      <c r="H56" s="140">
        <v>31184</v>
      </c>
      <c r="I56" s="115">
        <v>-554</v>
      </c>
      <c r="J56" s="116">
        <v>-1.7765520779887121</v>
      </c>
    </row>
    <row r="57" spans="1:12" s="110" customFormat="1" ht="13.5" customHeight="1" x14ac:dyDescent="0.2">
      <c r="A57" s="142"/>
      <c r="B57" s="124" t="s">
        <v>117</v>
      </c>
      <c r="C57" s="125">
        <v>12.987898414862793</v>
      </c>
      <c r="D57" s="143">
        <v>4572</v>
      </c>
      <c r="E57" s="144">
        <v>4694</v>
      </c>
      <c r="F57" s="144">
        <v>4781</v>
      </c>
      <c r="G57" s="144">
        <v>4621</v>
      </c>
      <c r="H57" s="145">
        <v>4504</v>
      </c>
      <c r="I57" s="143">
        <v>68</v>
      </c>
      <c r="J57" s="146">
        <v>1.5097690941385435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279123</v>
      </c>
      <c r="E12" s="236">
        <v>279933</v>
      </c>
      <c r="F12" s="114">
        <v>282817</v>
      </c>
      <c r="G12" s="114">
        <v>277927</v>
      </c>
      <c r="H12" s="140">
        <v>276419</v>
      </c>
      <c r="I12" s="115">
        <v>2704</v>
      </c>
      <c r="J12" s="116">
        <v>0.97822508582984524</v>
      </c>
    </row>
    <row r="13" spans="1:15" s="110" customFormat="1" ht="12" customHeight="1" x14ac:dyDescent="0.2">
      <c r="A13" s="118" t="s">
        <v>105</v>
      </c>
      <c r="B13" s="119" t="s">
        <v>106</v>
      </c>
      <c r="C13" s="113">
        <v>54.5300817202452</v>
      </c>
      <c r="D13" s="115">
        <v>152206</v>
      </c>
      <c r="E13" s="114">
        <v>152598</v>
      </c>
      <c r="F13" s="114">
        <v>154936</v>
      </c>
      <c r="G13" s="114">
        <v>152371</v>
      </c>
      <c r="H13" s="140">
        <v>151180</v>
      </c>
      <c r="I13" s="115">
        <v>1026</v>
      </c>
      <c r="J13" s="116">
        <v>0.67866119857123963</v>
      </c>
    </row>
    <row r="14" spans="1:15" s="110" customFormat="1" ht="12" customHeight="1" x14ac:dyDescent="0.2">
      <c r="A14" s="118"/>
      <c r="B14" s="119" t="s">
        <v>107</v>
      </c>
      <c r="C14" s="113">
        <v>45.4699182797548</v>
      </c>
      <c r="D14" s="115">
        <v>126917</v>
      </c>
      <c r="E14" s="114">
        <v>127335</v>
      </c>
      <c r="F14" s="114">
        <v>127881</v>
      </c>
      <c r="G14" s="114">
        <v>125556</v>
      </c>
      <c r="H14" s="140">
        <v>125239</v>
      </c>
      <c r="I14" s="115">
        <v>1678</v>
      </c>
      <c r="J14" s="116">
        <v>1.3398382293055677</v>
      </c>
    </row>
    <row r="15" spans="1:15" s="110" customFormat="1" ht="12" customHeight="1" x14ac:dyDescent="0.2">
      <c r="A15" s="118" t="s">
        <v>105</v>
      </c>
      <c r="B15" s="121" t="s">
        <v>108</v>
      </c>
      <c r="C15" s="113">
        <v>13.285182518101339</v>
      </c>
      <c r="D15" s="115">
        <v>37082</v>
      </c>
      <c r="E15" s="114">
        <v>38504</v>
      </c>
      <c r="F15" s="114">
        <v>39699</v>
      </c>
      <c r="G15" s="114">
        <v>36756</v>
      </c>
      <c r="H15" s="140">
        <v>37384</v>
      </c>
      <c r="I15" s="115">
        <v>-302</v>
      </c>
      <c r="J15" s="116">
        <v>-0.80783222769099083</v>
      </c>
    </row>
    <row r="16" spans="1:15" s="110" customFormat="1" ht="12" customHeight="1" x14ac:dyDescent="0.2">
      <c r="A16" s="118"/>
      <c r="B16" s="121" t="s">
        <v>109</v>
      </c>
      <c r="C16" s="113">
        <v>65.997069392346745</v>
      </c>
      <c r="D16" s="115">
        <v>184213</v>
      </c>
      <c r="E16" s="114">
        <v>184148</v>
      </c>
      <c r="F16" s="114">
        <v>186142</v>
      </c>
      <c r="G16" s="114">
        <v>185335</v>
      </c>
      <c r="H16" s="140">
        <v>184401</v>
      </c>
      <c r="I16" s="115">
        <v>-188</v>
      </c>
      <c r="J16" s="116">
        <v>-0.10195172477372683</v>
      </c>
    </row>
    <row r="17" spans="1:10" s="110" customFormat="1" ht="12" customHeight="1" x14ac:dyDescent="0.2">
      <c r="A17" s="118"/>
      <c r="B17" s="121" t="s">
        <v>110</v>
      </c>
      <c r="C17" s="113">
        <v>19.534757078420625</v>
      </c>
      <c r="D17" s="115">
        <v>54526</v>
      </c>
      <c r="E17" s="114">
        <v>53988</v>
      </c>
      <c r="F17" s="114">
        <v>53667</v>
      </c>
      <c r="G17" s="114">
        <v>52660</v>
      </c>
      <c r="H17" s="140">
        <v>51628</v>
      </c>
      <c r="I17" s="115">
        <v>2898</v>
      </c>
      <c r="J17" s="116">
        <v>5.6132331293096769</v>
      </c>
    </row>
    <row r="18" spans="1:10" s="110" customFormat="1" ht="12" customHeight="1" x14ac:dyDescent="0.2">
      <c r="A18" s="120"/>
      <c r="B18" s="121" t="s">
        <v>111</v>
      </c>
      <c r="C18" s="113">
        <v>1.1829910111312933</v>
      </c>
      <c r="D18" s="115">
        <v>3302</v>
      </c>
      <c r="E18" s="114">
        <v>3293</v>
      </c>
      <c r="F18" s="114">
        <v>3309</v>
      </c>
      <c r="G18" s="114">
        <v>3176</v>
      </c>
      <c r="H18" s="140">
        <v>3006</v>
      </c>
      <c r="I18" s="115">
        <v>296</v>
      </c>
      <c r="J18" s="116">
        <v>9.8469727212242191</v>
      </c>
    </row>
    <row r="19" spans="1:10" s="110" customFormat="1" ht="12" customHeight="1" x14ac:dyDescent="0.2">
      <c r="A19" s="120"/>
      <c r="B19" s="121" t="s">
        <v>112</v>
      </c>
      <c r="C19" s="113">
        <v>0.29592688527996619</v>
      </c>
      <c r="D19" s="115">
        <v>826</v>
      </c>
      <c r="E19" s="114">
        <v>764</v>
      </c>
      <c r="F19" s="114">
        <v>845</v>
      </c>
      <c r="G19" s="114">
        <v>749</v>
      </c>
      <c r="H19" s="140">
        <v>678</v>
      </c>
      <c r="I19" s="115">
        <v>148</v>
      </c>
      <c r="J19" s="116">
        <v>21.828908554572273</v>
      </c>
    </row>
    <row r="20" spans="1:10" s="110" customFormat="1" ht="12" customHeight="1" x14ac:dyDescent="0.2">
      <c r="A20" s="118" t="s">
        <v>113</v>
      </c>
      <c r="B20" s="119" t="s">
        <v>181</v>
      </c>
      <c r="C20" s="113">
        <v>72.161376884026041</v>
      </c>
      <c r="D20" s="115">
        <v>201419</v>
      </c>
      <c r="E20" s="114">
        <v>202461</v>
      </c>
      <c r="F20" s="114">
        <v>205406</v>
      </c>
      <c r="G20" s="114">
        <v>201827</v>
      </c>
      <c r="H20" s="140">
        <v>201012</v>
      </c>
      <c r="I20" s="115">
        <v>407</v>
      </c>
      <c r="J20" s="116">
        <v>0.20247547410104869</v>
      </c>
    </row>
    <row r="21" spans="1:10" s="110" customFormat="1" ht="12" customHeight="1" x14ac:dyDescent="0.2">
      <c r="A21" s="118"/>
      <c r="B21" s="119" t="s">
        <v>182</v>
      </c>
      <c r="C21" s="113">
        <v>27.838623115973963</v>
      </c>
      <c r="D21" s="115">
        <v>77704</v>
      </c>
      <c r="E21" s="114">
        <v>77472</v>
      </c>
      <c r="F21" s="114">
        <v>77411</v>
      </c>
      <c r="G21" s="114">
        <v>76100</v>
      </c>
      <c r="H21" s="140">
        <v>75407</v>
      </c>
      <c r="I21" s="115">
        <v>2297</v>
      </c>
      <c r="J21" s="116">
        <v>3.0461363003434694</v>
      </c>
    </row>
    <row r="22" spans="1:10" s="110" customFormat="1" ht="12" customHeight="1" x14ac:dyDescent="0.2">
      <c r="A22" s="118" t="s">
        <v>113</v>
      </c>
      <c r="B22" s="119" t="s">
        <v>116</v>
      </c>
      <c r="C22" s="113">
        <v>86.118664531407305</v>
      </c>
      <c r="D22" s="115">
        <v>240377</v>
      </c>
      <c r="E22" s="114">
        <v>241568</v>
      </c>
      <c r="F22" s="114">
        <v>243449</v>
      </c>
      <c r="G22" s="114">
        <v>239648</v>
      </c>
      <c r="H22" s="140">
        <v>239172</v>
      </c>
      <c r="I22" s="115">
        <v>1205</v>
      </c>
      <c r="J22" s="116">
        <v>0.50382151756894622</v>
      </c>
    </row>
    <row r="23" spans="1:10" s="110" customFormat="1" ht="12" customHeight="1" x14ac:dyDescent="0.2">
      <c r="A23" s="118"/>
      <c r="B23" s="119" t="s">
        <v>117</v>
      </c>
      <c r="C23" s="113">
        <v>13.863422218878416</v>
      </c>
      <c r="D23" s="115">
        <v>38696</v>
      </c>
      <c r="E23" s="114">
        <v>38316</v>
      </c>
      <c r="F23" s="114">
        <v>39314</v>
      </c>
      <c r="G23" s="114">
        <v>38219</v>
      </c>
      <c r="H23" s="140">
        <v>37191</v>
      </c>
      <c r="I23" s="115">
        <v>1505</v>
      </c>
      <c r="J23" s="116">
        <v>4.0466779597214382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286215</v>
      </c>
      <c r="E64" s="236">
        <v>286973</v>
      </c>
      <c r="F64" s="236">
        <v>288971</v>
      </c>
      <c r="G64" s="236">
        <v>284047</v>
      </c>
      <c r="H64" s="140">
        <v>282170</v>
      </c>
      <c r="I64" s="115">
        <v>4045</v>
      </c>
      <c r="J64" s="116">
        <v>1.4335329765744056</v>
      </c>
    </row>
    <row r="65" spans="1:12" s="110" customFormat="1" ht="12" customHeight="1" x14ac:dyDescent="0.2">
      <c r="A65" s="118" t="s">
        <v>105</v>
      </c>
      <c r="B65" s="119" t="s">
        <v>106</v>
      </c>
      <c r="C65" s="113">
        <v>54.004157713606901</v>
      </c>
      <c r="D65" s="235">
        <v>154568</v>
      </c>
      <c r="E65" s="236">
        <v>154966</v>
      </c>
      <c r="F65" s="236">
        <v>156680</v>
      </c>
      <c r="G65" s="236">
        <v>154027</v>
      </c>
      <c r="H65" s="140">
        <v>152729</v>
      </c>
      <c r="I65" s="115">
        <v>1839</v>
      </c>
      <c r="J65" s="116">
        <v>1.2040935251327516</v>
      </c>
    </row>
    <row r="66" spans="1:12" s="110" customFormat="1" ht="12" customHeight="1" x14ac:dyDescent="0.2">
      <c r="A66" s="118"/>
      <c r="B66" s="119" t="s">
        <v>107</v>
      </c>
      <c r="C66" s="113">
        <v>45.995842286393099</v>
      </c>
      <c r="D66" s="235">
        <v>131647</v>
      </c>
      <c r="E66" s="236">
        <v>132007</v>
      </c>
      <c r="F66" s="236">
        <v>132291</v>
      </c>
      <c r="G66" s="236">
        <v>130020</v>
      </c>
      <c r="H66" s="140">
        <v>129441</v>
      </c>
      <c r="I66" s="115">
        <v>2206</v>
      </c>
      <c r="J66" s="116">
        <v>1.7042513577614511</v>
      </c>
    </row>
    <row r="67" spans="1:12" s="110" customFormat="1" ht="12" customHeight="1" x14ac:dyDescent="0.2">
      <c r="A67" s="118" t="s">
        <v>105</v>
      </c>
      <c r="B67" s="121" t="s">
        <v>108</v>
      </c>
      <c r="C67" s="113">
        <v>13.061509704243313</v>
      </c>
      <c r="D67" s="235">
        <v>37384</v>
      </c>
      <c r="E67" s="236">
        <v>38823</v>
      </c>
      <c r="F67" s="236">
        <v>39895</v>
      </c>
      <c r="G67" s="236">
        <v>37073</v>
      </c>
      <c r="H67" s="140">
        <v>37741</v>
      </c>
      <c r="I67" s="115">
        <v>-357</v>
      </c>
      <c r="J67" s="116">
        <v>-0.94592088179963441</v>
      </c>
    </row>
    <row r="68" spans="1:12" s="110" customFormat="1" ht="12" customHeight="1" x14ac:dyDescent="0.2">
      <c r="A68" s="118"/>
      <c r="B68" s="121" t="s">
        <v>109</v>
      </c>
      <c r="C68" s="113">
        <v>65.983963104659082</v>
      </c>
      <c r="D68" s="235">
        <v>188856</v>
      </c>
      <c r="E68" s="236">
        <v>188869</v>
      </c>
      <c r="F68" s="236">
        <v>190186</v>
      </c>
      <c r="G68" s="236">
        <v>189246</v>
      </c>
      <c r="H68" s="140">
        <v>187998</v>
      </c>
      <c r="I68" s="115">
        <v>858</v>
      </c>
      <c r="J68" s="116">
        <v>0.45638783391312676</v>
      </c>
    </row>
    <row r="69" spans="1:12" s="110" customFormat="1" ht="12" customHeight="1" x14ac:dyDescent="0.2">
      <c r="A69" s="118"/>
      <c r="B69" s="121" t="s">
        <v>110</v>
      </c>
      <c r="C69" s="113">
        <v>19.742850654228466</v>
      </c>
      <c r="D69" s="235">
        <v>56507</v>
      </c>
      <c r="E69" s="236">
        <v>55827</v>
      </c>
      <c r="F69" s="236">
        <v>55442</v>
      </c>
      <c r="G69" s="236">
        <v>54409</v>
      </c>
      <c r="H69" s="140">
        <v>53305</v>
      </c>
      <c r="I69" s="115">
        <v>3202</v>
      </c>
      <c r="J69" s="116">
        <v>6.0069411875058627</v>
      </c>
    </row>
    <row r="70" spans="1:12" s="110" customFormat="1" ht="12" customHeight="1" x14ac:dyDescent="0.2">
      <c r="A70" s="120"/>
      <c r="B70" s="121" t="s">
        <v>111</v>
      </c>
      <c r="C70" s="113">
        <v>1.2116765368691369</v>
      </c>
      <c r="D70" s="235">
        <v>3468</v>
      </c>
      <c r="E70" s="236">
        <v>3454</v>
      </c>
      <c r="F70" s="236">
        <v>3448</v>
      </c>
      <c r="G70" s="236">
        <v>3319</v>
      </c>
      <c r="H70" s="140">
        <v>3126</v>
      </c>
      <c r="I70" s="115">
        <v>342</v>
      </c>
      <c r="J70" s="116">
        <v>10.940499040307103</v>
      </c>
    </row>
    <row r="71" spans="1:12" s="110" customFormat="1" ht="12" customHeight="1" x14ac:dyDescent="0.2">
      <c r="A71" s="120"/>
      <c r="B71" s="121" t="s">
        <v>112</v>
      </c>
      <c r="C71" s="113">
        <v>0.30501546040563909</v>
      </c>
      <c r="D71" s="235">
        <v>873</v>
      </c>
      <c r="E71" s="236">
        <v>838</v>
      </c>
      <c r="F71" s="236">
        <v>891</v>
      </c>
      <c r="G71" s="236">
        <v>784</v>
      </c>
      <c r="H71" s="140">
        <v>686</v>
      </c>
      <c r="I71" s="115">
        <v>187</v>
      </c>
      <c r="J71" s="116">
        <v>27.259475218658892</v>
      </c>
    </row>
    <row r="72" spans="1:12" s="110" customFormat="1" ht="12" customHeight="1" x14ac:dyDescent="0.2">
      <c r="A72" s="118" t="s">
        <v>113</v>
      </c>
      <c r="B72" s="119" t="s">
        <v>181</v>
      </c>
      <c r="C72" s="113">
        <v>71.743968694862261</v>
      </c>
      <c r="D72" s="235">
        <v>205342</v>
      </c>
      <c r="E72" s="236">
        <v>206547</v>
      </c>
      <c r="F72" s="236">
        <v>208866</v>
      </c>
      <c r="G72" s="236">
        <v>205167</v>
      </c>
      <c r="H72" s="140">
        <v>204279</v>
      </c>
      <c r="I72" s="115">
        <v>1063</v>
      </c>
      <c r="J72" s="116">
        <v>0.52036675331287108</v>
      </c>
    </row>
    <row r="73" spans="1:12" s="110" customFormat="1" ht="12" customHeight="1" x14ac:dyDescent="0.2">
      <c r="A73" s="118"/>
      <c r="B73" s="119" t="s">
        <v>182</v>
      </c>
      <c r="C73" s="113">
        <v>28.256031305137746</v>
      </c>
      <c r="D73" s="115">
        <v>80873</v>
      </c>
      <c r="E73" s="114">
        <v>80426</v>
      </c>
      <c r="F73" s="114">
        <v>80105</v>
      </c>
      <c r="G73" s="114">
        <v>78880</v>
      </c>
      <c r="H73" s="140">
        <v>77891</v>
      </c>
      <c r="I73" s="115">
        <v>2982</v>
      </c>
      <c r="J73" s="116">
        <v>3.8284269042636505</v>
      </c>
    </row>
    <row r="74" spans="1:12" s="110" customFormat="1" ht="12" customHeight="1" x14ac:dyDescent="0.2">
      <c r="A74" s="118" t="s">
        <v>113</v>
      </c>
      <c r="B74" s="119" t="s">
        <v>116</v>
      </c>
      <c r="C74" s="113">
        <v>86.663172789686072</v>
      </c>
      <c r="D74" s="115">
        <v>248043</v>
      </c>
      <c r="E74" s="114">
        <v>249251</v>
      </c>
      <c r="F74" s="114">
        <v>250586</v>
      </c>
      <c r="G74" s="114">
        <v>246739</v>
      </c>
      <c r="H74" s="140">
        <v>246147</v>
      </c>
      <c r="I74" s="115">
        <v>1896</v>
      </c>
      <c r="J74" s="116">
        <v>0.77027142317395703</v>
      </c>
    </row>
    <row r="75" spans="1:12" s="110" customFormat="1" ht="12" customHeight="1" x14ac:dyDescent="0.2">
      <c r="A75" s="142"/>
      <c r="B75" s="124" t="s">
        <v>117</v>
      </c>
      <c r="C75" s="125">
        <v>13.319707213109027</v>
      </c>
      <c r="D75" s="143">
        <v>38123</v>
      </c>
      <c r="E75" s="144">
        <v>37674</v>
      </c>
      <c r="F75" s="144">
        <v>38333</v>
      </c>
      <c r="G75" s="144">
        <v>37244</v>
      </c>
      <c r="H75" s="145">
        <v>35958</v>
      </c>
      <c r="I75" s="143">
        <v>2165</v>
      </c>
      <c r="J75" s="146">
        <v>6.0209132877245679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279123</v>
      </c>
      <c r="G11" s="114">
        <v>279933</v>
      </c>
      <c r="H11" s="114">
        <v>282817</v>
      </c>
      <c r="I11" s="114">
        <v>277927</v>
      </c>
      <c r="J11" s="140">
        <v>276419</v>
      </c>
      <c r="K11" s="114">
        <v>2704</v>
      </c>
      <c r="L11" s="116">
        <v>0.97822508582984524</v>
      </c>
    </row>
    <row r="12" spans="1:17" s="110" customFormat="1" ht="24.95" customHeight="1" x14ac:dyDescent="0.2">
      <c r="A12" s="604" t="s">
        <v>185</v>
      </c>
      <c r="B12" s="605"/>
      <c r="C12" s="605"/>
      <c r="D12" s="606"/>
      <c r="E12" s="113">
        <v>54.5300817202452</v>
      </c>
      <c r="F12" s="115">
        <v>152206</v>
      </c>
      <c r="G12" s="114">
        <v>152598</v>
      </c>
      <c r="H12" s="114">
        <v>154936</v>
      </c>
      <c r="I12" s="114">
        <v>152371</v>
      </c>
      <c r="J12" s="140">
        <v>151180</v>
      </c>
      <c r="K12" s="114">
        <v>1026</v>
      </c>
      <c r="L12" s="116">
        <v>0.67866119857123963</v>
      </c>
    </row>
    <row r="13" spans="1:17" s="110" customFormat="1" ht="15" customHeight="1" x14ac:dyDescent="0.2">
      <c r="A13" s="120"/>
      <c r="B13" s="612" t="s">
        <v>107</v>
      </c>
      <c r="C13" s="612"/>
      <c r="E13" s="113">
        <v>45.4699182797548</v>
      </c>
      <c r="F13" s="115">
        <v>126917</v>
      </c>
      <c r="G13" s="114">
        <v>127335</v>
      </c>
      <c r="H13" s="114">
        <v>127881</v>
      </c>
      <c r="I13" s="114">
        <v>125556</v>
      </c>
      <c r="J13" s="140">
        <v>125239</v>
      </c>
      <c r="K13" s="114">
        <v>1678</v>
      </c>
      <c r="L13" s="116">
        <v>1.3398382293055677</v>
      </c>
    </row>
    <row r="14" spans="1:17" s="110" customFormat="1" ht="24.95" customHeight="1" x14ac:dyDescent="0.2">
      <c r="A14" s="604" t="s">
        <v>186</v>
      </c>
      <c r="B14" s="605"/>
      <c r="C14" s="605"/>
      <c r="D14" s="606"/>
      <c r="E14" s="113">
        <v>13.285182518101339</v>
      </c>
      <c r="F14" s="115">
        <v>37082</v>
      </c>
      <c r="G14" s="114">
        <v>38504</v>
      </c>
      <c r="H14" s="114">
        <v>39699</v>
      </c>
      <c r="I14" s="114">
        <v>36756</v>
      </c>
      <c r="J14" s="140">
        <v>37384</v>
      </c>
      <c r="K14" s="114">
        <v>-302</v>
      </c>
      <c r="L14" s="116">
        <v>-0.80783222769099083</v>
      </c>
    </row>
    <row r="15" spans="1:17" s="110" customFormat="1" ht="15" customHeight="1" x14ac:dyDescent="0.2">
      <c r="A15" s="120"/>
      <c r="B15" s="119"/>
      <c r="C15" s="258" t="s">
        <v>106</v>
      </c>
      <c r="E15" s="113">
        <v>57.057332398468262</v>
      </c>
      <c r="F15" s="115">
        <v>21158</v>
      </c>
      <c r="G15" s="114">
        <v>21965</v>
      </c>
      <c r="H15" s="114">
        <v>22818</v>
      </c>
      <c r="I15" s="114">
        <v>21103</v>
      </c>
      <c r="J15" s="140">
        <v>21437</v>
      </c>
      <c r="K15" s="114">
        <v>-279</v>
      </c>
      <c r="L15" s="116">
        <v>-1.3014880813546672</v>
      </c>
    </row>
    <row r="16" spans="1:17" s="110" customFormat="1" ht="15" customHeight="1" x14ac:dyDescent="0.2">
      <c r="A16" s="120"/>
      <c r="B16" s="119"/>
      <c r="C16" s="258" t="s">
        <v>107</v>
      </c>
      <c r="E16" s="113">
        <v>42.942667601531738</v>
      </c>
      <c r="F16" s="115">
        <v>15924</v>
      </c>
      <c r="G16" s="114">
        <v>16539</v>
      </c>
      <c r="H16" s="114">
        <v>16881</v>
      </c>
      <c r="I16" s="114">
        <v>15653</v>
      </c>
      <c r="J16" s="140">
        <v>15947</v>
      </c>
      <c r="K16" s="114">
        <v>-23</v>
      </c>
      <c r="L16" s="116">
        <v>-0.14422775443657115</v>
      </c>
    </row>
    <row r="17" spans="1:12" s="110" customFormat="1" ht="15" customHeight="1" x14ac:dyDescent="0.2">
      <c r="A17" s="120"/>
      <c r="B17" s="121" t="s">
        <v>109</v>
      </c>
      <c r="C17" s="258"/>
      <c r="E17" s="113">
        <v>65.997069392346745</v>
      </c>
      <c r="F17" s="115">
        <v>184213</v>
      </c>
      <c r="G17" s="114">
        <v>184148</v>
      </c>
      <c r="H17" s="114">
        <v>186142</v>
      </c>
      <c r="I17" s="114">
        <v>185335</v>
      </c>
      <c r="J17" s="140">
        <v>184401</v>
      </c>
      <c r="K17" s="114">
        <v>-188</v>
      </c>
      <c r="L17" s="116">
        <v>-0.10195172477372683</v>
      </c>
    </row>
    <row r="18" spans="1:12" s="110" customFormat="1" ht="15" customHeight="1" x14ac:dyDescent="0.2">
      <c r="A18" s="120"/>
      <c r="B18" s="119"/>
      <c r="C18" s="258" t="s">
        <v>106</v>
      </c>
      <c r="E18" s="113">
        <v>54.790921379055767</v>
      </c>
      <c r="F18" s="115">
        <v>100932</v>
      </c>
      <c r="G18" s="114">
        <v>100807</v>
      </c>
      <c r="H18" s="114">
        <v>102339</v>
      </c>
      <c r="I18" s="114">
        <v>102103</v>
      </c>
      <c r="J18" s="140">
        <v>101333</v>
      </c>
      <c r="K18" s="114">
        <v>-401</v>
      </c>
      <c r="L18" s="116">
        <v>-0.39572498593745375</v>
      </c>
    </row>
    <row r="19" spans="1:12" s="110" customFormat="1" ht="15" customHeight="1" x14ac:dyDescent="0.2">
      <c r="A19" s="120"/>
      <c r="B19" s="119"/>
      <c r="C19" s="258" t="s">
        <v>107</v>
      </c>
      <c r="E19" s="113">
        <v>45.209078620944233</v>
      </c>
      <c r="F19" s="115">
        <v>83281</v>
      </c>
      <c r="G19" s="114">
        <v>83341</v>
      </c>
      <c r="H19" s="114">
        <v>83803</v>
      </c>
      <c r="I19" s="114">
        <v>83232</v>
      </c>
      <c r="J19" s="140">
        <v>83068</v>
      </c>
      <c r="K19" s="114">
        <v>213</v>
      </c>
      <c r="L19" s="116">
        <v>0.25641642991284247</v>
      </c>
    </row>
    <row r="20" spans="1:12" s="110" customFormat="1" ht="15" customHeight="1" x14ac:dyDescent="0.2">
      <c r="A20" s="120"/>
      <c r="B20" s="121" t="s">
        <v>110</v>
      </c>
      <c r="C20" s="258"/>
      <c r="E20" s="113">
        <v>19.534757078420625</v>
      </c>
      <c r="F20" s="115">
        <v>54526</v>
      </c>
      <c r="G20" s="114">
        <v>53988</v>
      </c>
      <c r="H20" s="114">
        <v>53667</v>
      </c>
      <c r="I20" s="114">
        <v>52660</v>
      </c>
      <c r="J20" s="140">
        <v>51628</v>
      </c>
      <c r="K20" s="114">
        <v>2898</v>
      </c>
      <c r="L20" s="116">
        <v>5.6132331293096769</v>
      </c>
    </row>
    <row r="21" spans="1:12" s="110" customFormat="1" ht="15" customHeight="1" x14ac:dyDescent="0.2">
      <c r="A21" s="120"/>
      <c r="B21" s="119"/>
      <c r="C21" s="258" t="s">
        <v>106</v>
      </c>
      <c r="E21" s="113">
        <v>51.66892858452848</v>
      </c>
      <c r="F21" s="115">
        <v>28173</v>
      </c>
      <c r="G21" s="114">
        <v>27863</v>
      </c>
      <c r="H21" s="114">
        <v>27789</v>
      </c>
      <c r="I21" s="114">
        <v>27228</v>
      </c>
      <c r="J21" s="140">
        <v>26577</v>
      </c>
      <c r="K21" s="114">
        <v>1596</v>
      </c>
      <c r="L21" s="116">
        <v>6.0051924596455581</v>
      </c>
    </row>
    <row r="22" spans="1:12" s="110" customFormat="1" ht="15" customHeight="1" x14ac:dyDescent="0.2">
      <c r="A22" s="120"/>
      <c r="B22" s="119"/>
      <c r="C22" s="258" t="s">
        <v>107</v>
      </c>
      <c r="E22" s="113">
        <v>48.33107141547152</v>
      </c>
      <c r="F22" s="115">
        <v>26353</v>
      </c>
      <c r="G22" s="114">
        <v>26125</v>
      </c>
      <c r="H22" s="114">
        <v>25878</v>
      </c>
      <c r="I22" s="114">
        <v>25432</v>
      </c>
      <c r="J22" s="140">
        <v>25051</v>
      </c>
      <c r="K22" s="114">
        <v>1302</v>
      </c>
      <c r="L22" s="116">
        <v>5.1973973094886432</v>
      </c>
    </row>
    <row r="23" spans="1:12" s="110" customFormat="1" ht="15" customHeight="1" x14ac:dyDescent="0.2">
      <c r="A23" s="120"/>
      <c r="B23" s="121" t="s">
        <v>111</v>
      </c>
      <c r="C23" s="258"/>
      <c r="E23" s="113">
        <v>1.1829910111312933</v>
      </c>
      <c r="F23" s="115">
        <v>3302</v>
      </c>
      <c r="G23" s="114">
        <v>3293</v>
      </c>
      <c r="H23" s="114">
        <v>3309</v>
      </c>
      <c r="I23" s="114">
        <v>3176</v>
      </c>
      <c r="J23" s="140">
        <v>3006</v>
      </c>
      <c r="K23" s="114">
        <v>296</v>
      </c>
      <c r="L23" s="116">
        <v>9.8469727212242191</v>
      </c>
    </row>
    <row r="24" spans="1:12" s="110" customFormat="1" ht="15" customHeight="1" x14ac:dyDescent="0.2">
      <c r="A24" s="120"/>
      <c r="B24" s="119"/>
      <c r="C24" s="258" t="s">
        <v>106</v>
      </c>
      <c r="E24" s="113">
        <v>58.843125378558447</v>
      </c>
      <c r="F24" s="115">
        <v>1943</v>
      </c>
      <c r="G24" s="114">
        <v>1963</v>
      </c>
      <c r="H24" s="114">
        <v>1990</v>
      </c>
      <c r="I24" s="114">
        <v>1937</v>
      </c>
      <c r="J24" s="140">
        <v>1833</v>
      </c>
      <c r="K24" s="114">
        <v>110</v>
      </c>
      <c r="L24" s="116">
        <v>6.0010911074740863</v>
      </c>
    </row>
    <row r="25" spans="1:12" s="110" customFormat="1" ht="15" customHeight="1" x14ac:dyDescent="0.2">
      <c r="A25" s="120"/>
      <c r="B25" s="119"/>
      <c r="C25" s="258" t="s">
        <v>107</v>
      </c>
      <c r="E25" s="113">
        <v>41.156874621441553</v>
      </c>
      <c r="F25" s="115">
        <v>1359</v>
      </c>
      <c r="G25" s="114">
        <v>1330</v>
      </c>
      <c r="H25" s="114">
        <v>1319</v>
      </c>
      <c r="I25" s="114">
        <v>1239</v>
      </c>
      <c r="J25" s="140">
        <v>1173</v>
      </c>
      <c r="K25" s="114">
        <v>186</v>
      </c>
      <c r="L25" s="116">
        <v>15.856777493606138</v>
      </c>
    </row>
    <row r="26" spans="1:12" s="110" customFormat="1" ht="15" customHeight="1" x14ac:dyDescent="0.2">
      <c r="A26" s="120"/>
      <c r="C26" s="121" t="s">
        <v>187</v>
      </c>
      <c r="D26" s="110" t="s">
        <v>188</v>
      </c>
      <c r="E26" s="113">
        <v>0.29592688527996619</v>
      </c>
      <c r="F26" s="115">
        <v>826</v>
      </c>
      <c r="G26" s="114">
        <v>764</v>
      </c>
      <c r="H26" s="114">
        <v>845</v>
      </c>
      <c r="I26" s="114">
        <v>749</v>
      </c>
      <c r="J26" s="140">
        <v>678</v>
      </c>
      <c r="K26" s="114">
        <v>148</v>
      </c>
      <c r="L26" s="116">
        <v>21.828908554572273</v>
      </c>
    </row>
    <row r="27" spans="1:12" s="110" customFormat="1" ht="15" customHeight="1" x14ac:dyDescent="0.2">
      <c r="A27" s="120"/>
      <c r="B27" s="119"/>
      <c r="D27" s="259" t="s">
        <v>106</v>
      </c>
      <c r="E27" s="113">
        <v>50.72639225181598</v>
      </c>
      <c r="F27" s="115">
        <v>419</v>
      </c>
      <c r="G27" s="114">
        <v>386</v>
      </c>
      <c r="H27" s="114">
        <v>433</v>
      </c>
      <c r="I27" s="114">
        <v>401</v>
      </c>
      <c r="J27" s="140">
        <v>379</v>
      </c>
      <c r="K27" s="114">
        <v>40</v>
      </c>
      <c r="L27" s="116">
        <v>10.554089709762533</v>
      </c>
    </row>
    <row r="28" spans="1:12" s="110" customFormat="1" ht="15" customHeight="1" x14ac:dyDescent="0.2">
      <c r="A28" s="120"/>
      <c r="B28" s="119"/>
      <c r="D28" s="259" t="s">
        <v>107</v>
      </c>
      <c r="E28" s="113">
        <v>49.27360774818402</v>
      </c>
      <c r="F28" s="115">
        <v>407</v>
      </c>
      <c r="G28" s="114">
        <v>378</v>
      </c>
      <c r="H28" s="114">
        <v>412</v>
      </c>
      <c r="I28" s="114">
        <v>348</v>
      </c>
      <c r="J28" s="140">
        <v>299</v>
      </c>
      <c r="K28" s="114">
        <v>108</v>
      </c>
      <c r="L28" s="116">
        <v>36.120401337792643</v>
      </c>
    </row>
    <row r="29" spans="1:12" s="110" customFormat="1" ht="24.95" customHeight="1" x14ac:dyDescent="0.2">
      <c r="A29" s="604" t="s">
        <v>189</v>
      </c>
      <c r="B29" s="605"/>
      <c r="C29" s="605"/>
      <c r="D29" s="606"/>
      <c r="E29" s="113">
        <v>86.118664531407305</v>
      </c>
      <c r="F29" s="115">
        <v>240377</v>
      </c>
      <c r="G29" s="114">
        <v>241568</v>
      </c>
      <c r="H29" s="114">
        <v>243449</v>
      </c>
      <c r="I29" s="114">
        <v>239648</v>
      </c>
      <c r="J29" s="140">
        <v>239172</v>
      </c>
      <c r="K29" s="114">
        <v>1205</v>
      </c>
      <c r="L29" s="116">
        <v>0.50382151756894622</v>
      </c>
    </row>
    <row r="30" spans="1:12" s="110" customFormat="1" ht="15" customHeight="1" x14ac:dyDescent="0.2">
      <c r="A30" s="120"/>
      <c r="B30" s="119"/>
      <c r="C30" s="258" t="s">
        <v>106</v>
      </c>
      <c r="E30" s="113">
        <v>53.179796735960593</v>
      </c>
      <c r="F30" s="115">
        <v>127832</v>
      </c>
      <c r="G30" s="114">
        <v>128552</v>
      </c>
      <c r="H30" s="114">
        <v>130020</v>
      </c>
      <c r="I30" s="114">
        <v>128070</v>
      </c>
      <c r="J30" s="140">
        <v>127644</v>
      </c>
      <c r="K30" s="114">
        <v>188</v>
      </c>
      <c r="L30" s="116">
        <v>0.1472846353921845</v>
      </c>
    </row>
    <row r="31" spans="1:12" s="110" customFormat="1" ht="15" customHeight="1" x14ac:dyDescent="0.2">
      <c r="A31" s="120"/>
      <c r="B31" s="119"/>
      <c r="C31" s="258" t="s">
        <v>107</v>
      </c>
      <c r="E31" s="113">
        <v>46.820203264039407</v>
      </c>
      <c r="F31" s="115">
        <v>112545</v>
      </c>
      <c r="G31" s="114">
        <v>113016</v>
      </c>
      <c r="H31" s="114">
        <v>113429</v>
      </c>
      <c r="I31" s="114">
        <v>111578</v>
      </c>
      <c r="J31" s="140">
        <v>111528</v>
      </c>
      <c r="K31" s="114">
        <v>1017</v>
      </c>
      <c r="L31" s="116">
        <v>0.91187863137508074</v>
      </c>
    </row>
    <row r="32" spans="1:12" s="110" customFormat="1" ht="15" customHeight="1" x14ac:dyDescent="0.2">
      <c r="A32" s="120"/>
      <c r="B32" s="119" t="s">
        <v>117</v>
      </c>
      <c r="C32" s="258"/>
      <c r="E32" s="113">
        <v>13.863422218878416</v>
      </c>
      <c r="F32" s="115">
        <v>38696</v>
      </c>
      <c r="G32" s="114">
        <v>38316</v>
      </c>
      <c r="H32" s="114">
        <v>39314</v>
      </c>
      <c r="I32" s="114">
        <v>38219</v>
      </c>
      <c r="J32" s="140">
        <v>37191</v>
      </c>
      <c r="K32" s="114">
        <v>1505</v>
      </c>
      <c r="L32" s="116">
        <v>4.0466779597214382</v>
      </c>
    </row>
    <row r="33" spans="1:12" s="110" customFormat="1" ht="15" customHeight="1" x14ac:dyDescent="0.2">
      <c r="A33" s="120"/>
      <c r="B33" s="119"/>
      <c r="C33" s="258" t="s">
        <v>106</v>
      </c>
      <c r="E33" s="113">
        <v>62.903142443663427</v>
      </c>
      <c r="F33" s="115">
        <v>24341</v>
      </c>
      <c r="G33" s="114">
        <v>24015</v>
      </c>
      <c r="H33" s="114">
        <v>24879</v>
      </c>
      <c r="I33" s="114">
        <v>24262</v>
      </c>
      <c r="J33" s="140">
        <v>23501</v>
      </c>
      <c r="K33" s="114">
        <v>840</v>
      </c>
      <c r="L33" s="116">
        <v>3.5743159865537635</v>
      </c>
    </row>
    <row r="34" spans="1:12" s="110" customFormat="1" ht="15" customHeight="1" x14ac:dyDescent="0.2">
      <c r="A34" s="120"/>
      <c r="B34" s="119"/>
      <c r="C34" s="258" t="s">
        <v>107</v>
      </c>
      <c r="E34" s="113">
        <v>37.096857556336573</v>
      </c>
      <c r="F34" s="115">
        <v>14355</v>
      </c>
      <c r="G34" s="114">
        <v>14301</v>
      </c>
      <c r="H34" s="114">
        <v>14435</v>
      </c>
      <c r="I34" s="114">
        <v>13957</v>
      </c>
      <c r="J34" s="140">
        <v>13690</v>
      </c>
      <c r="K34" s="114">
        <v>665</v>
      </c>
      <c r="L34" s="116">
        <v>4.8575602629656682</v>
      </c>
    </row>
    <row r="35" spans="1:12" s="110" customFormat="1" ht="24.95" customHeight="1" x14ac:dyDescent="0.2">
      <c r="A35" s="604" t="s">
        <v>190</v>
      </c>
      <c r="B35" s="605"/>
      <c r="C35" s="605"/>
      <c r="D35" s="606"/>
      <c r="E35" s="113">
        <v>72.161376884026041</v>
      </c>
      <c r="F35" s="115">
        <v>201419</v>
      </c>
      <c r="G35" s="114">
        <v>202461</v>
      </c>
      <c r="H35" s="114">
        <v>205406</v>
      </c>
      <c r="I35" s="114">
        <v>201827</v>
      </c>
      <c r="J35" s="140">
        <v>201012</v>
      </c>
      <c r="K35" s="114">
        <v>407</v>
      </c>
      <c r="L35" s="116">
        <v>0.20247547410104869</v>
      </c>
    </row>
    <row r="36" spans="1:12" s="110" customFormat="1" ht="15" customHeight="1" x14ac:dyDescent="0.2">
      <c r="A36" s="120"/>
      <c r="B36" s="119"/>
      <c r="C36" s="258" t="s">
        <v>106</v>
      </c>
      <c r="E36" s="113">
        <v>68.914054781326485</v>
      </c>
      <c r="F36" s="115">
        <v>138806</v>
      </c>
      <c r="G36" s="114">
        <v>139246</v>
      </c>
      <c r="H36" s="114">
        <v>141414</v>
      </c>
      <c r="I36" s="114">
        <v>139286</v>
      </c>
      <c r="J36" s="140">
        <v>138481</v>
      </c>
      <c r="K36" s="114">
        <v>325</v>
      </c>
      <c r="L36" s="116">
        <v>0.23468923534636521</v>
      </c>
    </row>
    <row r="37" spans="1:12" s="110" customFormat="1" ht="15" customHeight="1" x14ac:dyDescent="0.2">
      <c r="A37" s="120"/>
      <c r="B37" s="119"/>
      <c r="C37" s="258" t="s">
        <v>107</v>
      </c>
      <c r="E37" s="113">
        <v>31.085945218673512</v>
      </c>
      <c r="F37" s="115">
        <v>62613</v>
      </c>
      <c r="G37" s="114">
        <v>63215</v>
      </c>
      <c r="H37" s="114">
        <v>63992</v>
      </c>
      <c r="I37" s="114">
        <v>62541</v>
      </c>
      <c r="J37" s="140">
        <v>62531</v>
      </c>
      <c r="K37" s="114">
        <v>82</v>
      </c>
      <c r="L37" s="116">
        <v>0.1311349570612976</v>
      </c>
    </row>
    <row r="38" spans="1:12" s="110" customFormat="1" ht="15" customHeight="1" x14ac:dyDescent="0.2">
      <c r="A38" s="120"/>
      <c r="B38" s="119" t="s">
        <v>182</v>
      </c>
      <c r="C38" s="258"/>
      <c r="E38" s="113">
        <v>27.838623115973963</v>
      </c>
      <c r="F38" s="115">
        <v>77704</v>
      </c>
      <c r="G38" s="114">
        <v>77472</v>
      </c>
      <c r="H38" s="114">
        <v>77411</v>
      </c>
      <c r="I38" s="114">
        <v>76100</v>
      </c>
      <c r="J38" s="140">
        <v>75407</v>
      </c>
      <c r="K38" s="114">
        <v>2297</v>
      </c>
      <c r="L38" s="116">
        <v>3.0461363003434694</v>
      </c>
    </row>
    <row r="39" spans="1:12" s="110" customFormat="1" ht="15" customHeight="1" x14ac:dyDescent="0.2">
      <c r="A39" s="120"/>
      <c r="B39" s="119"/>
      <c r="C39" s="258" t="s">
        <v>106</v>
      </c>
      <c r="E39" s="113">
        <v>17.244929475960053</v>
      </c>
      <c r="F39" s="115">
        <v>13400</v>
      </c>
      <c r="G39" s="114">
        <v>13352</v>
      </c>
      <c r="H39" s="114">
        <v>13522</v>
      </c>
      <c r="I39" s="114">
        <v>13085</v>
      </c>
      <c r="J39" s="140">
        <v>12699</v>
      </c>
      <c r="K39" s="114">
        <v>701</v>
      </c>
      <c r="L39" s="116">
        <v>5.5201196944641309</v>
      </c>
    </row>
    <row r="40" spans="1:12" s="110" customFormat="1" ht="15" customHeight="1" x14ac:dyDescent="0.2">
      <c r="A40" s="120"/>
      <c r="B40" s="119"/>
      <c r="C40" s="258" t="s">
        <v>107</v>
      </c>
      <c r="E40" s="113">
        <v>82.755070524039951</v>
      </c>
      <c r="F40" s="115">
        <v>64304</v>
      </c>
      <c r="G40" s="114">
        <v>64120</v>
      </c>
      <c r="H40" s="114">
        <v>63889</v>
      </c>
      <c r="I40" s="114">
        <v>63015</v>
      </c>
      <c r="J40" s="140">
        <v>62708</v>
      </c>
      <c r="K40" s="114">
        <v>1596</v>
      </c>
      <c r="L40" s="116">
        <v>2.5451298079989795</v>
      </c>
    </row>
    <row r="41" spans="1:12" s="110" customFormat="1" ht="24.75" customHeight="1" x14ac:dyDescent="0.2">
      <c r="A41" s="604" t="s">
        <v>518</v>
      </c>
      <c r="B41" s="605"/>
      <c r="C41" s="605"/>
      <c r="D41" s="606"/>
      <c r="E41" s="113">
        <v>5.5570483263650789</v>
      </c>
      <c r="F41" s="115">
        <v>15511</v>
      </c>
      <c r="G41" s="114">
        <v>17226</v>
      </c>
      <c r="H41" s="114">
        <v>17271</v>
      </c>
      <c r="I41" s="114">
        <v>14982</v>
      </c>
      <c r="J41" s="140">
        <v>15432</v>
      </c>
      <c r="K41" s="114">
        <v>79</v>
      </c>
      <c r="L41" s="116">
        <v>0.51192327630896839</v>
      </c>
    </row>
    <row r="42" spans="1:12" s="110" customFormat="1" ht="15" customHeight="1" x14ac:dyDescent="0.2">
      <c r="A42" s="120"/>
      <c r="B42" s="119"/>
      <c r="C42" s="258" t="s">
        <v>106</v>
      </c>
      <c r="E42" s="113">
        <v>59.712462123654184</v>
      </c>
      <c r="F42" s="115">
        <v>9262</v>
      </c>
      <c r="G42" s="114">
        <v>10371</v>
      </c>
      <c r="H42" s="114">
        <v>10405</v>
      </c>
      <c r="I42" s="114">
        <v>8745</v>
      </c>
      <c r="J42" s="140">
        <v>9055</v>
      </c>
      <c r="K42" s="114">
        <v>207</v>
      </c>
      <c r="L42" s="116">
        <v>2.2860298177802321</v>
      </c>
    </row>
    <row r="43" spans="1:12" s="110" customFormat="1" ht="15" customHeight="1" x14ac:dyDescent="0.2">
      <c r="A43" s="123"/>
      <c r="B43" s="124"/>
      <c r="C43" s="260" t="s">
        <v>107</v>
      </c>
      <c r="D43" s="261"/>
      <c r="E43" s="125">
        <v>40.287537876345816</v>
      </c>
      <c r="F43" s="143">
        <v>6249</v>
      </c>
      <c r="G43" s="144">
        <v>6855</v>
      </c>
      <c r="H43" s="144">
        <v>6866</v>
      </c>
      <c r="I43" s="144">
        <v>6237</v>
      </c>
      <c r="J43" s="145">
        <v>6377</v>
      </c>
      <c r="K43" s="144">
        <v>-128</v>
      </c>
      <c r="L43" s="146">
        <v>-2.0072134232397678</v>
      </c>
    </row>
    <row r="44" spans="1:12" s="110" customFormat="1" ht="45.75" customHeight="1" x14ac:dyDescent="0.2">
      <c r="A44" s="604" t="s">
        <v>191</v>
      </c>
      <c r="B44" s="605"/>
      <c r="C44" s="605"/>
      <c r="D44" s="606"/>
      <c r="E44" s="113">
        <v>0.79713961228562313</v>
      </c>
      <c r="F44" s="115">
        <v>2225</v>
      </c>
      <c r="G44" s="114">
        <v>2233</v>
      </c>
      <c r="H44" s="114">
        <v>2237</v>
      </c>
      <c r="I44" s="114">
        <v>2208</v>
      </c>
      <c r="J44" s="140">
        <v>2206</v>
      </c>
      <c r="K44" s="114">
        <v>19</v>
      </c>
      <c r="L44" s="116">
        <v>0.86128739800543974</v>
      </c>
    </row>
    <row r="45" spans="1:12" s="110" customFormat="1" ht="15" customHeight="1" x14ac:dyDescent="0.2">
      <c r="A45" s="120"/>
      <c r="B45" s="119"/>
      <c r="C45" s="258" t="s">
        <v>106</v>
      </c>
      <c r="E45" s="113">
        <v>56.719101123595507</v>
      </c>
      <c r="F45" s="115">
        <v>1262</v>
      </c>
      <c r="G45" s="114">
        <v>1265</v>
      </c>
      <c r="H45" s="114">
        <v>1268</v>
      </c>
      <c r="I45" s="114">
        <v>1253</v>
      </c>
      <c r="J45" s="140">
        <v>1253</v>
      </c>
      <c r="K45" s="114">
        <v>9</v>
      </c>
      <c r="L45" s="116">
        <v>0.71827613727055073</v>
      </c>
    </row>
    <row r="46" spans="1:12" s="110" customFormat="1" ht="15" customHeight="1" x14ac:dyDescent="0.2">
      <c r="A46" s="123"/>
      <c r="B46" s="124"/>
      <c r="C46" s="260" t="s">
        <v>107</v>
      </c>
      <c r="D46" s="261"/>
      <c r="E46" s="125">
        <v>43.280898876404493</v>
      </c>
      <c r="F46" s="143">
        <v>963</v>
      </c>
      <c r="G46" s="144">
        <v>968</v>
      </c>
      <c r="H46" s="144">
        <v>969</v>
      </c>
      <c r="I46" s="144">
        <v>955</v>
      </c>
      <c r="J46" s="145">
        <v>953</v>
      </c>
      <c r="K46" s="144">
        <v>10</v>
      </c>
      <c r="L46" s="146">
        <v>1.0493179433368311</v>
      </c>
    </row>
    <row r="47" spans="1:12" s="110" customFormat="1" ht="39" customHeight="1" x14ac:dyDescent="0.2">
      <c r="A47" s="604" t="s">
        <v>519</v>
      </c>
      <c r="B47" s="607"/>
      <c r="C47" s="607"/>
      <c r="D47" s="608"/>
      <c r="E47" s="113">
        <v>0.14438079269712636</v>
      </c>
      <c r="F47" s="115">
        <v>403</v>
      </c>
      <c r="G47" s="114">
        <v>414</v>
      </c>
      <c r="H47" s="114">
        <v>371</v>
      </c>
      <c r="I47" s="114">
        <v>371</v>
      </c>
      <c r="J47" s="140">
        <v>406</v>
      </c>
      <c r="K47" s="114">
        <v>-3</v>
      </c>
      <c r="L47" s="116">
        <v>-0.73891625615763545</v>
      </c>
    </row>
    <row r="48" spans="1:12" s="110" customFormat="1" ht="15" customHeight="1" x14ac:dyDescent="0.2">
      <c r="A48" s="120"/>
      <c r="B48" s="119"/>
      <c r="C48" s="258" t="s">
        <v>106</v>
      </c>
      <c r="E48" s="113">
        <v>35.980148883374689</v>
      </c>
      <c r="F48" s="115">
        <v>145</v>
      </c>
      <c r="G48" s="114">
        <v>142</v>
      </c>
      <c r="H48" s="114">
        <v>119</v>
      </c>
      <c r="I48" s="114">
        <v>131</v>
      </c>
      <c r="J48" s="140">
        <v>141</v>
      </c>
      <c r="K48" s="114">
        <v>4</v>
      </c>
      <c r="L48" s="116">
        <v>2.8368794326241136</v>
      </c>
    </row>
    <row r="49" spans="1:12" s="110" customFormat="1" ht="15" customHeight="1" x14ac:dyDescent="0.2">
      <c r="A49" s="123"/>
      <c r="B49" s="124"/>
      <c r="C49" s="260" t="s">
        <v>107</v>
      </c>
      <c r="D49" s="261"/>
      <c r="E49" s="125">
        <v>64.019851116625304</v>
      </c>
      <c r="F49" s="143">
        <v>258</v>
      </c>
      <c r="G49" s="144">
        <v>272</v>
      </c>
      <c r="H49" s="144">
        <v>252</v>
      </c>
      <c r="I49" s="144">
        <v>240</v>
      </c>
      <c r="J49" s="145">
        <v>265</v>
      </c>
      <c r="K49" s="144">
        <v>-7</v>
      </c>
      <c r="L49" s="146">
        <v>-2.641509433962264</v>
      </c>
    </row>
    <row r="50" spans="1:12" s="110" customFormat="1" ht="24.95" customHeight="1" x14ac:dyDescent="0.2">
      <c r="A50" s="609" t="s">
        <v>192</v>
      </c>
      <c r="B50" s="610"/>
      <c r="C50" s="610"/>
      <c r="D50" s="611"/>
      <c r="E50" s="262">
        <v>12.194982140490035</v>
      </c>
      <c r="F50" s="263">
        <v>34039</v>
      </c>
      <c r="G50" s="264">
        <v>35710</v>
      </c>
      <c r="H50" s="264">
        <v>36624</v>
      </c>
      <c r="I50" s="264">
        <v>33444</v>
      </c>
      <c r="J50" s="265">
        <v>34029</v>
      </c>
      <c r="K50" s="263">
        <v>10</v>
      </c>
      <c r="L50" s="266">
        <v>2.9386699579770196E-2</v>
      </c>
    </row>
    <row r="51" spans="1:12" s="110" customFormat="1" ht="15" customHeight="1" x14ac:dyDescent="0.2">
      <c r="A51" s="120"/>
      <c r="B51" s="119"/>
      <c r="C51" s="258" t="s">
        <v>106</v>
      </c>
      <c r="E51" s="113">
        <v>56.723170480918945</v>
      </c>
      <c r="F51" s="115">
        <v>19308</v>
      </c>
      <c r="G51" s="114">
        <v>20217</v>
      </c>
      <c r="H51" s="114">
        <v>20981</v>
      </c>
      <c r="I51" s="114">
        <v>19177</v>
      </c>
      <c r="J51" s="140">
        <v>19389</v>
      </c>
      <c r="K51" s="114">
        <v>-81</v>
      </c>
      <c r="L51" s="116">
        <v>-0.41776264892464798</v>
      </c>
    </row>
    <row r="52" spans="1:12" s="110" customFormat="1" ht="15" customHeight="1" x14ac:dyDescent="0.2">
      <c r="A52" s="120"/>
      <c r="B52" s="119"/>
      <c r="C52" s="258" t="s">
        <v>107</v>
      </c>
      <c r="E52" s="113">
        <v>43.276829519081055</v>
      </c>
      <c r="F52" s="115">
        <v>14731</v>
      </c>
      <c r="G52" s="114">
        <v>15493</v>
      </c>
      <c r="H52" s="114">
        <v>15643</v>
      </c>
      <c r="I52" s="114">
        <v>14267</v>
      </c>
      <c r="J52" s="140">
        <v>14640</v>
      </c>
      <c r="K52" s="114">
        <v>91</v>
      </c>
      <c r="L52" s="116">
        <v>0.62158469945355188</v>
      </c>
    </row>
    <row r="53" spans="1:12" s="110" customFormat="1" ht="15" customHeight="1" x14ac:dyDescent="0.2">
      <c r="A53" s="120"/>
      <c r="B53" s="119"/>
      <c r="C53" s="258" t="s">
        <v>187</v>
      </c>
      <c r="D53" s="110" t="s">
        <v>193</v>
      </c>
      <c r="E53" s="113">
        <v>32.847615969916859</v>
      </c>
      <c r="F53" s="115">
        <v>11181</v>
      </c>
      <c r="G53" s="114">
        <v>12894</v>
      </c>
      <c r="H53" s="114">
        <v>13330</v>
      </c>
      <c r="I53" s="114">
        <v>10140</v>
      </c>
      <c r="J53" s="140">
        <v>11009</v>
      </c>
      <c r="K53" s="114">
        <v>172</v>
      </c>
      <c r="L53" s="116">
        <v>1.5623580706694522</v>
      </c>
    </row>
    <row r="54" spans="1:12" s="110" customFormat="1" ht="15" customHeight="1" x14ac:dyDescent="0.2">
      <c r="A54" s="120"/>
      <c r="B54" s="119"/>
      <c r="D54" s="267" t="s">
        <v>194</v>
      </c>
      <c r="E54" s="113">
        <v>60.262946069224576</v>
      </c>
      <c r="F54" s="115">
        <v>6738</v>
      </c>
      <c r="G54" s="114">
        <v>7764</v>
      </c>
      <c r="H54" s="114">
        <v>8162</v>
      </c>
      <c r="I54" s="114">
        <v>6207</v>
      </c>
      <c r="J54" s="140">
        <v>6688</v>
      </c>
      <c r="K54" s="114">
        <v>50</v>
      </c>
      <c r="L54" s="116">
        <v>0.74760765550239239</v>
      </c>
    </row>
    <row r="55" spans="1:12" s="110" customFormat="1" ht="15" customHeight="1" x14ac:dyDescent="0.2">
      <c r="A55" s="120"/>
      <c r="B55" s="119"/>
      <c r="D55" s="267" t="s">
        <v>195</v>
      </c>
      <c r="E55" s="113">
        <v>39.737053930775424</v>
      </c>
      <c r="F55" s="115">
        <v>4443</v>
      </c>
      <c r="G55" s="114">
        <v>5130</v>
      </c>
      <c r="H55" s="114">
        <v>5168</v>
      </c>
      <c r="I55" s="114">
        <v>3933</v>
      </c>
      <c r="J55" s="140">
        <v>4321</v>
      </c>
      <c r="K55" s="114">
        <v>122</v>
      </c>
      <c r="L55" s="116">
        <v>2.8234205045128444</v>
      </c>
    </row>
    <row r="56" spans="1:12" s="110" customFormat="1" ht="15" customHeight="1" x14ac:dyDescent="0.2">
      <c r="A56" s="120"/>
      <c r="B56" s="119" t="s">
        <v>196</v>
      </c>
      <c r="C56" s="258"/>
      <c r="E56" s="113">
        <v>70.248958344529115</v>
      </c>
      <c r="F56" s="115">
        <v>196081</v>
      </c>
      <c r="G56" s="114">
        <v>195402</v>
      </c>
      <c r="H56" s="114">
        <v>196741</v>
      </c>
      <c r="I56" s="114">
        <v>195841</v>
      </c>
      <c r="J56" s="140">
        <v>194574</v>
      </c>
      <c r="K56" s="114">
        <v>1507</v>
      </c>
      <c r="L56" s="116">
        <v>0.77451252479776334</v>
      </c>
    </row>
    <row r="57" spans="1:12" s="110" customFormat="1" ht="15" customHeight="1" x14ac:dyDescent="0.2">
      <c r="A57" s="120"/>
      <c r="B57" s="119"/>
      <c r="C57" s="258" t="s">
        <v>106</v>
      </c>
      <c r="E57" s="113">
        <v>53.382020695528887</v>
      </c>
      <c r="F57" s="115">
        <v>104672</v>
      </c>
      <c r="G57" s="114">
        <v>104297</v>
      </c>
      <c r="H57" s="114">
        <v>105275</v>
      </c>
      <c r="I57" s="114">
        <v>105083</v>
      </c>
      <c r="J57" s="140">
        <v>104241</v>
      </c>
      <c r="K57" s="114">
        <v>431</v>
      </c>
      <c r="L57" s="116">
        <v>0.41346495141067335</v>
      </c>
    </row>
    <row r="58" spans="1:12" s="110" customFormat="1" ht="15" customHeight="1" x14ac:dyDescent="0.2">
      <c r="A58" s="120"/>
      <c r="B58" s="119"/>
      <c r="C58" s="258" t="s">
        <v>107</v>
      </c>
      <c r="E58" s="113">
        <v>46.617979304471113</v>
      </c>
      <c r="F58" s="115">
        <v>91409</v>
      </c>
      <c r="G58" s="114">
        <v>91105</v>
      </c>
      <c r="H58" s="114">
        <v>91466</v>
      </c>
      <c r="I58" s="114">
        <v>90758</v>
      </c>
      <c r="J58" s="140">
        <v>90333</v>
      </c>
      <c r="K58" s="114">
        <v>1076</v>
      </c>
      <c r="L58" s="116">
        <v>1.1911483068203204</v>
      </c>
    </row>
    <row r="59" spans="1:12" s="110" customFormat="1" ht="15" customHeight="1" x14ac:dyDescent="0.2">
      <c r="A59" s="120"/>
      <c r="B59" s="119"/>
      <c r="C59" s="258" t="s">
        <v>105</v>
      </c>
      <c r="D59" s="110" t="s">
        <v>197</v>
      </c>
      <c r="E59" s="113">
        <v>90.131119282337394</v>
      </c>
      <c r="F59" s="115">
        <v>176730</v>
      </c>
      <c r="G59" s="114">
        <v>176120</v>
      </c>
      <c r="H59" s="114">
        <v>177469</v>
      </c>
      <c r="I59" s="114">
        <v>176837</v>
      </c>
      <c r="J59" s="140">
        <v>175835</v>
      </c>
      <c r="K59" s="114">
        <v>895</v>
      </c>
      <c r="L59" s="116">
        <v>0.50899991469275174</v>
      </c>
    </row>
    <row r="60" spans="1:12" s="110" customFormat="1" ht="15" customHeight="1" x14ac:dyDescent="0.2">
      <c r="A60" s="120"/>
      <c r="B60" s="119"/>
      <c r="C60" s="258"/>
      <c r="D60" s="267" t="s">
        <v>198</v>
      </c>
      <c r="E60" s="113">
        <v>50.738414530639957</v>
      </c>
      <c r="F60" s="115">
        <v>89670</v>
      </c>
      <c r="G60" s="114">
        <v>89290</v>
      </c>
      <c r="H60" s="114">
        <v>90271</v>
      </c>
      <c r="I60" s="114">
        <v>90228</v>
      </c>
      <c r="J60" s="140">
        <v>89566</v>
      </c>
      <c r="K60" s="114">
        <v>104</v>
      </c>
      <c r="L60" s="116">
        <v>0.11611549025299779</v>
      </c>
    </row>
    <row r="61" spans="1:12" s="110" customFormat="1" ht="15" customHeight="1" x14ac:dyDescent="0.2">
      <c r="A61" s="120"/>
      <c r="B61" s="119"/>
      <c r="C61" s="258"/>
      <c r="D61" s="267" t="s">
        <v>199</v>
      </c>
      <c r="E61" s="113">
        <v>49.261585469360043</v>
      </c>
      <c r="F61" s="115">
        <v>87060</v>
      </c>
      <c r="G61" s="114">
        <v>86830</v>
      </c>
      <c r="H61" s="114">
        <v>87198</v>
      </c>
      <c r="I61" s="114">
        <v>86609</v>
      </c>
      <c r="J61" s="140">
        <v>86269</v>
      </c>
      <c r="K61" s="114">
        <v>791</v>
      </c>
      <c r="L61" s="116">
        <v>0.91689946562496383</v>
      </c>
    </row>
    <row r="62" spans="1:12" s="110" customFormat="1" ht="15" customHeight="1" x14ac:dyDescent="0.2">
      <c r="A62" s="120"/>
      <c r="B62" s="119"/>
      <c r="C62" s="258"/>
      <c r="D62" s="258" t="s">
        <v>200</v>
      </c>
      <c r="E62" s="113">
        <v>9.8688807176625986</v>
      </c>
      <c r="F62" s="115">
        <v>19351</v>
      </c>
      <c r="G62" s="114">
        <v>19282</v>
      </c>
      <c r="H62" s="114">
        <v>19272</v>
      </c>
      <c r="I62" s="114">
        <v>19004</v>
      </c>
      <c r="J62" s="140">
        <v>18739</v>
      </c>
      <c r="K62" s="114">
        <v>612</v>
      </c>
      <c r="L62" s="116">
        <v>3.2659160040557125</v>
      </c>
    </row>
    <row r="63" spans="1:12" s="110" customFormat="1" ht="15" customHeight="1" x14ac:dyDescent="0.2">
      <c r="A63" s="120"/>
      <c r="B63" s="119"/>
      <c r="C63" s="258"/>
      <c r="D63" s="267" t="s">
        <v>198</v>
      </c>
      <c r="E63" s="113">
        <v>77.525709265671026</v>
      </c>
      <c r="F63" s="115">
        <v>15002</v>
      </c>
      <c r="G63" s="114">
        <v>15007</v>
      </c>
      <c r="H63" s="114">
        <v>15004</v>
      </c>
      <c r="I63" s="114">
        <v>14855</v>
      </c>
      <c r="J63" s="140">
        <v>14675</v>
      </c>
      <c r="K63" s="114">
        <v>327</v>
      </c>
      <c r="L63" s="116">
        <v>2.2282793867120954</v>
      </c>
    </row>
    <row r="64" spans="1:12" s="110" customFormat="1" ht="15" customHeight="1" x14ac:dyDescent="0.2">
      <c r="A64" s="120"/>
      <c r="B64" s="119"/>
      <c r="C64" s="258"/>
      <c r="D64" s="267" t="s">
        <v>199</v>
      </c>
      <c r="E64" s="113">
        <v>22.474290734328974</v>
      </c>
      <c r="F64" s="115">
        <v>4349</v>
      </c>
      <c r="G64" s="114">
        <v>4275</v>
      </c>
      <c r="H64" s="114">
        <v>4268</v>
      </c>
      <c r="I64" s="114">
        <v>4149</v>
      </c>
      <c r="J64" s="140">
        <v>4064</v>
      </c>
      <c r="K64" s="114">
        <v>285</v>
      </c>
      <c r="L64" s="116">
        <v>7.0127952755905509</v>
      </c>
    </row>
    <row r="65" spans="1:12" s="110" customFormat="1" ht="15" customHeight="1" x14ac:dyDescent="0.2">
      <c r="A65" s="120"/>
      <c r="B65" s="119" t="s">
        <v>201</v>
      </c>
      <c r="C65" s="258"/>
      <c r="E65" s="113">
        <v>11.505680291484399</v>
      </c>
      <c r="F65" s="115">
        <v>32115</v>
      </c>
      <c r="G65" s="114">
        <v>31825</v>
      </c>
      <c r="H65" s="114">
        <v>31595</v>
      </c>
      <c r="I65" s="114">
        <v>31189</v>
      </c>
      <c r="J65" s="140">
        <v>30515</v>
      </c>
      <c r="K65" s="114">
        <v>1600</v>
      </c>
      <c r="L65" s="116">
        <v>5.2433229559233165</v>
      </c>
    </row>
    <row r="66" spans="1:12" s="110" customFormat="1" ht="15" customHeight="1" x14ac:dyDescent="0.2">
      <c r="A66" s="120"/>
      <c r="B66" s="119"/>
      <c r="C66" s="258" t="s">
        <v>106</v>
      </c>
      <c r="E66" s="113">
        <v>56.830141678343452</v>
      </c>
      <c r="F66" s="115">
        <v>18251</v>
      </c>
      <c r="G66" s="114">
        <v>18137</v>
      </c>
      <c r="H66" s="114">
        <v>18132</v>
      </c>
      <c r="I66" s="114">
        <v>17908</v>
      </c>
      <c r="J66" s="140">
        <v>17552</v>
      </c>
      <c r="K66" s="114">
        <v>699</v>
      </c>
      <c r="L66" s="116">
        <v>3.9824521422060166</v>
      </c>
    </row>
    <row r="67" spans="1:12" s="110" customFormat="1" ht="15" customHeight="1" x14ac:dyDescent="0.2">
      <c r="A67" s="120"/>
      <c r="B67" s="119"/>
      <c r="C67" s="258" t="s">
        <v>107</v>
      </c>
      <c r="E67" s="113">
        <v>43.169858321656548</v>
      </c>
      <c r="F67" s="115">
        <v>13864</v>
      </c>
      <c r="G67" s="114">
        <v>13688</v>
      </c>
      <c r="H67" s="114">
        <v>13463</v>
      </c>
      <c r="I67" s="114">
        <v>13281</v>
      </c>
      <c r="J67" s="140">
        <v>12963</v>
      </c>
      <c r="K67" s="114">
        <v>901</v>
      </c>
      <c r="L67" s="116">
        <v>6.9505515698526574</v>
      </c>
    </row>
    <row r="68" spans="1:12" s="110" customFormat="1" ht="15" customHeight="1" x14ac:dyDescent="0.2">
      <c r="A68" s="120"/>
      <c r="B68" s="119"/>
      <c r="C68" s="258" t="s">
        <v>105</v>
      </c>
      <c r="D68" s="110" t="s">
        <v>202</v>
      </c>
      <c r="E68" s="113">
        <v>22.076911100731746</v>
      </c>
      <c r="F68" s="115">
        <v>7090</v>
      </c>
      <c r="G68" s="114">
        <v>6955</v>
      </c>
      <c r="H68" s="114">
        <v>6832</v>
      </c>
      <c r="I68" s="114">
        <v>6682</v>
      </c>
      <c r="J68" s="140">
        <v>6348</v>
      </c>
      <c r="K68" s="114">
        <v>742</v>
      </c>
      <c r="L68" s="116">
        <v>11.688720856962822</v>
      </c>
    </row>
    <row r="69" spans="1:12" s="110" customFormat="1" ht="15" customHeight="1" x14ac:dyDescent="0.2">
      <c r="A69" s="120"/>
      <c r="B69" s="119"/>
      <c r="C69" s="258"/>
      <c r="D69" s="267" t="s">
        <v>198</v>
      </c>
      <c r="E69" s="113">
        <v>52.834978843441469</v>
      </c>
      <c r="F69" s="115">
        <v>3746</v>
      </c>
      <c r="G69" s="114">
        <v>3664</v>
      </c>
      <c r="H69" s="114">
        <v>3612</v>
      </c>
      <c r="I69" s="114">
        <v>3537</v>
      </c>
      <c r="J69" s="140">
        <v>3375</v>
      </c>
      <c r="K69" s="114">
        <v>371</v>
      </c>
      <c r="L69" s="116">
        <v>10.992592592592592</v>
      </c>
    </row>
    <row r="70" spans="1:12" s="110" customFormat="1" ht="15" customHeight="1" x14ac:dyDescent="0.2">
      <c r="A70" s="120"/>
      <c r="B70" s="119"/>
      <c r="C70" s="258"/>
      <c r="D70" s="267" t="s">
        <v>199</v>
      </c>
      <c r="E70" s="113">
        <v>47.165021156558531</v>
      </c>
      <c r="F70" s="115">
        <v>3344</v>
      </c>
      <c r="G70" s="114">
        <v>3291</v>
      </c>
      <c r="H70" s="114">
        <v>3220</v>
      </c>
      <c r="I70" s="114">
        <v>3145</v>
      </c>
      <c r="J70" s="140">
        <v>2973</v>
      </c>
      <c r="K70" s="114">
        <v>371</v>
      </c>
      <c r="L70" s="116">
        <v>12.478977463841238</v>
      </c>
    </row>
    <row r="71" spans="1:12" s="110" customFormat="1" ht="15" customHeight="1" x14ac:dyDescent="0.2">
      <c r="A71" s="120"/>
      <c r="B71" s="119"/>
      <c r="C71" s="258"/>
      <c r="D71" s="110" t="s">
        <v>203</v>
      </c>
      <c r="E71" s="113">
        <v>71.816907986922004</v>
      </c>
      <c r="F71" s="115">
        <v>23064</v>
      </c>
      <c r="G71" s="114">
        <v>22957</v>
      </c>
      <c r="H71" s="114">
        <v>22878</v>
      </c>
      <c r="I71" s="114">
        <v>22656</v>
      </c>
      <c r="J71" s="140">
        <v>22354</v>
      </c>
      <c r="K71" s="114">
        <v>710</v>
      </c>
      <c r="L71" s="116">
        <v>3.1761653395365483</v>
      </c>
    </row>
    <row r="72" spans="1:12" s="110" customFormat="1" ht="15" customHeight="1" x14ac:dyDescent="0.2">
      <c r="A72" s="120"/>
      <c r="B72" s="119"/>
      <c r="C72" s="258"/>
      <c r="D72" s="267" t="s">
        <v>198</v>
      </c>
      <c r="E72" s="113">
        <v>58.038501560874089</v>
      </c>
      <c r="F72" s="115">
        <v>13386</v>
      </c>
      <c r="G72" s="114">
        <v>13389</v>
      </c>
      <c r="H72" s="114">
        <v>13442</v>
      </c>
      <c r="I72" s="114">
        <v>13326</v>
      </c>
      <c r="J72" s="140">
        <v>13153</v>
      </c>
      <c r="K72" s="114">
        <v>233</v>
      </c>
      <c r="L72" s="116">
        <v>1.7714589827415799</v>
      </c>
    </row>
    <row r="73" spans="1:12" s="110" customFormat="1" ht="15" customHeight="1" x14ac:dyDescent="0.2">
      <c r="A73" s="120"/>
      <c r="B73" s="119"/>
      <c r="C73" s="258"/>
      <c r="D73" s="267" t="s">
        <v>199</v>
      </c>
      <c r="E73" s="113">
        <v>41.961498439125911</v>
      </c>
      <c r="F73" s="115">
        <v>9678</v>
      </c>
      <c r="G73" s="114">
        <v>9568</v>
      </c>
      <c r="H73" s="114">
        <v>9436</v>
      </c>
      <c r="I73" s="114">
        <v>9330</v>
      </c>
      <c r="J73" s="140">
        <v>9201</v>
      </c>
      <c r="K73" s="114">
        <v>477</v>
      </c>
      <c r="L73" s="116">
        <v>5.1842191066188459</v>
      </c>
    </row>
    <row r="74" spans="1:12" s="110" customFormat="1" ht="15" customHeight="1" x14ac:dyDescent="0.2">
      <c r="A74" s="120"/>
      <c r="B74" s="119"/>
      <c r="C74" s="258"/>
      <c r="D74" s="110" t="s">
        <v>204</v>
      </c>
      <c r="E74" s="113">
        <v>6.1061809123462556</v>
      </c>
      <c r="F74" s="115">
        <v>1961</v>
      </c>
      <c r="G74" s="114">
        <v>1913</v>
      </c>
      <c r="H74" s="114">
        <v>1885</v>
      </c>
      <c r="I74" s="114">
        <v>1851</v>
      </c>
      <c r="J74" s="140">
        <v>1813</v>
      </c>
      <c r="K74" s="114">
        <v>148</v>
      </c>
      <c r="L74" s="116">
        <v>8.1632653061224492</v>
      </c>
    </row>
    <row r="75" spans="1:12" s="110" customFormat="1" ht="15" customHeight="1" x14ac:dyDescent="0.2">
      <c r="A75" s="120"/>
      <c r="B75" s="119"/>
      <c r="C75" s="258"/>
      <c r="D75" s="267" t="s">
        <v>198</v>
      </c>
      <c r="E75" s="113">
        <v>57.062723100458946</v>
      </c>
      <c r="F75" s="115">
        <v>1119</v>
      </c>
      <c r="G75" s="114">
        <v>1084</v>
      </c>
      <c r="H75" s="114">
        <v>1078</v>
      </c>
      <c r="I75" s="114">
        <v>1045</v>
      </c>
      <c r="J75" s="140">
        <v>1024</v>
      </c>
      <c r="K75" s="114">
        <v>95</v>
      </c>
      <c r="L75" s="116">
        <v>9.27734375</v>
      </c>
    </row>
    <row r="76" spans="1:12" s="110" customFormat="1" ht="15" customHeight="1" x14ac:dyDescent="0.2">
      <c r="A76" s="120"/>
      <c r="B76" s="119"/>
      <c r="C76" s="258"/>
      <c r="D76" s="267" t="s">
        <v>199</v>
      </c>
      <c r="E76" s="113">
        <v>42.937276899541054</v>
      </c>
      <c r="F76" s="115">
        <v>842</v>
      </c>
      <c r="G76" s="114">
        <v>829</v>
      </c>
      <c r="H76" s="114">
        <v>807</v>
      </c>
      <c r="I76" s="114">
        <v>806</v>
      </c>
      <c r="J76" s="140">
        <v>789</v>
      </c>
      <c r="K76" s="114">
        <v>53</v>
      </c>
      <c r="L76" s="116">
        <v>6.7173637515842843</v>
      </c>
    </row>
    <row r="77" spans="1:12" s="110" customFormat="1" ht="15" customHeight="1" x14ac:dyDescent="0.2">
      <c r="A77" s="534"/>
      <c r="B77" s="119" t="s">
        <v>205</v>
      </c>
      <c r="C77" s="268"/>
      <c r="D77" s="182"/>
      <c r="E77" s="113">
        <v>6.0503792234964511</v>
      </c>
      <c r="F77" s="115">
        <v>16888</v>
      </c>
      <c r="G77" s="114">
        <v>16996</v>
      </c>
      <c r="H77" s="114">
        <v>17857</v>
      </c>
      <c r="I77" s="114">
        <v>17453</v>
      </c>
      <c r="J77" s="140">
        <v>17301</v>
      </c>
      <c r="K77" s="114">
        <v>-413</v>
      </c>
      <c r="L77" s="116">
        <v>-2.3871452517195539</v>
      </c>
    </row>
    <row r="78" spans="1:12" s="110" customFormat="1" ht="15" customHeight="1" x14ac:dyDescent="0.2">
      <c r="A78" s="120"/>
      <c r="B78" s="119"/>
      <c r="C78" s="268" t="s">
        <v>106</v>
      </c>
      <c r="D78" s="182"/>
      <c r="E78" s="113">
        <v>59.065608716248221</v>
      </c>
      <c r="F78" s="115">
        <v>9975</v>
      </c>
      <c r="G78" s="114">
        <v>9947</v>
      </c>
      <c r="H78" s="114">
        <v>10548</v>
      </c>
      <c r="I78" s="114">
        <v>10203</v>
      </c>
      <c r="J78" s="140">
        <v>9998</v>
      </c>
      <c r="K78" s="114">
        <v>-23</v>
      </c>
      <c r="L78" s="116">
        <v>-0.23004600920184037</v>
      </c>
    </row>
    <row r="79" spans="1:12" s="110" customFormat="1" ht="15" customHeight="1" x14ac:dyDescent="0.2">
      <c r="A79" s="123"/>
      <c r="B79" s="124"/>
      <c r="C79" s="260" t="s">
        <v>107</v>
      </c>
      <c r="D79" s="261"/>
      <c r="E79" s="125">
        <v>40.934391283751779</v>
      </c>
      <c r="F79" s="143">
        <v>6913</v>
      </c>
      <c r="G79" s="144">
        <v>7049</v>
      </c>
      <c r="H79" s="144">
        <v>7309</v>
      </c>
      <c r="I79" s="144">
        <v>7250</v>
      </c>
      <c r="J79" s="145">
        <v>7303</v>
      </c>
      <c r="K79" s="144">
        <v>-390</v>
      </c>
      <c r="L79" s="146">
        <v>-5.3402711214569356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279123</v>
      </c>
      <c r="E11" s="114">
        <v>279933</v>
      </c>
      <c r="F11" s="114">
        <v>282817</v>
      </c>
      <c r="G11" s="114">
        <v>277927</v>
      </c>
      <c r="H11" s="140">
        <v>276419</v>
      </c>
      <c r="I11" s="115">
        <v>2704</v>
      </c>
      <c r="J11" s="116">
        <v>0.97822508582984524</v>
      </c>
    </row>
    <row r="12" spans="1:15" s="110" customFormat="1" ht="24.95" customHeight="1" x14ac:dyDescent="0.2">
      <c r="A12" s="193" t="s">
        <v>132</v>
      </c>
      <c r="B12" s="194" t="s">
        <v>133</v>
      </c>
      <c r="C12" s="113">
        <v>0.7817342175313392</v>
      </c>
      <c r="D12" s="115">
        <v>2182</v>
      </c>
      <c r="E12" s="114">
        <v>2040</v>
      </c>
      <c r="F12" s="114">
        <v>2492</v>
      </c>
      <c r="G12" s="114">
        <v>2295</v>
      </c>
      <c r="H12" s="140">
        <v>2163</v>
      </c>
      <c r="I12" s="115">
        <v>19</v>
      </c>
      <c r="J12" s="116">
        <v>0.87840961627369396</v>
      </c>
    </row>
    <row r="13" spans="1:15" s="110" customFormat="1" ht="24.95" customHeight="1" x14ac:dyDescent="0.2">
      <c r="A13" s="193" t="s">
        <v>134</v>
      </c>
      <c r="B13" s="199" t="s">
        <v>214</v>
      </c>
      <c r="C13" s="113">
        <v>1.372154928114129</v>
      </c>
      <c r="D13" s="115">
        <v>3830</v>
      </c>
      <c r="E13" s="114">
        <v>3783</v>
      </c>
      <c r="F13" s="114">
        <v>3792</v>
      </c>
      <c r="G13" s="114">
        <v>3709</v>
      </c>
      <c r="H13" s="140">
        <v>3695</v>
      </c>
      <c r="I13" s="115">
        <v>135</v>
      </c>
      <c r="J13" s="116">
        <v>3.6535859269282813</v>
      </c>
    </row>
    <row r="14" spans="1:15" s="287" customFormat="1" ht="24" customHeight="1" x14ac:dyDescent="0.2">
      <c r="A14" s="193" t="s">
        <v>215</v>
      </c>
      <c r="B14" s="199" t="s">
        <v>137</v>
      </c>
      <c r="C14" s="113">
        <v>31.846175342053503</v>
      </c>
      <c r="D14" s="115">
        <v>88890</v>
      </c>
      <c r="E14" s="114">
        <v>89302</v>
      </c>
      <c r="F14" s="114">
        <v>89929</v>
      </c>
      <c r="G14" s="114">
        <v>88743</v>
      </c>
      <c r="H14" s="140">
        <v>88498</v>
      </c>
      <c r="I14" s="115">
        <v>392</v>
      </c>
      <c r="J14" s="116">
        <v>0.44294786322854751</v>
      </c>
      <c r="K14" s="110"/>
      <c r="L14" s="110"/>
      <c r="M14" s="110"/>
      <c r="N14" s="110"/>
      <c r="O14" s="110"/>
    </row>
    <row r="15" spans="1:15" s="110" customFormat="1" ht="24.75" customHeight="1" x14ac:dyDescent="0.2">
      <c r="A15" s="193" t="s">
        <v>216</v>
      </c>
      <c r="B15" s="199" t="s">
        <v>217</v>
      </c>
      <c r="C15" s="113">
        <v>5.3438806547651039</v>
      </c>
      <c r="D15" s="115">
        <v>14916</v>
      </c>
      <c r="E15" s="114">
        <v>14972</v>
      </c>
      <c r="F15" s="114">
        <v>15058</v>
      </c>
      <c r="G15" s="114">
        <v>14863</v>
      </c>
      <c r="H15" s="140">
        <v>14719</v>
      </c>
      <c r="I15" s="115">
        <v>197</v>
      </c>
      <c r="J15" s="116">
        <v>1.3384061417215845</v>
      </c>
    </row>
    <row r="16" spans="1:15" s="287" customFormat="1" ht="24.95" customHeight="1" x14ac:dyDescent="0.2">
      <c r="A16" s="193" t="s">
        <v>218</v>
      </c>
      <c r="B16" s="199" t="s">
        <v>141</v>
      </c>
      <c r="C16" s="113">
        <v>21.320349809940421</v>
      </c>
      <c r="D16" s="115">
        <v>59510</v>
      </c>
      <c r="E16" s="114">
        <v>59800</v>
      </c>
      <c r="F16" s="114">
        <v>60140</v>
      </c>
      <c r="G16" s="114">
        <v>59294</v>
      </c>
      <c r="H16" s="140">
        <v>59152</v>
      </c>
      <c r="I16" s="115">
        <v>358</v>
      </c>
      <c r="J16" s="116">
        <v>0.60522044901271299</v>
      </c>
      <c r="K16" s="110"/>
      <c r="L16" s="110"/>
      <c r="M16" s="110"/>
      <c r="N16" s="110"/>
      <c r="O16" s="110"/>
    </row>
    <row r="17" spans="1:15" s="110" customFormat="1" ht="24.95" customHeight="1" x14ac:dyDescent="0.2">
      <c r="A17" s="193" t="s">
        <v>219</v>
      </c>
      <c r="B17" s="199" t="s">
        <v>220</v>
      </c>
      <c r="C17" s="113">
        <v>5.1819448773479788</v>
      </c>
      <c r="D17" s="115">
        <v>14464</v>
      </c>
      <c r="E17" s="114">
        <v>14530</v>
      </c>
      <c r="F17" s="114">
        <v>14731</v>
      </c>
      <c r="G17" s="114">
        <v>14586</v>
      </c>
      <c r="H17" s="140">
        <v>14627</v>
      </c>
      <c r="I17" s="115">
        <v>-163</v>
      </c>
      <c r="J17" s="116">
        <v>-1.1143775210227662</v>
      </c>
    </row>
    <row r="18" spans="1:15" s="287" customFormat="1" ht="24.95" customHeight="1" x14ac:dyDescent="0.2">
      <c r="A18" s="201" t="s">
        <v>144</v>
      </c>
      <c r="B18" s="202" t="s">
        <v>145</v>
      </c>
      <c r="C18" s="113">
        <v>7.6683039376905526</v>
      </c>
      <c r="D18" s="115">
        <v>21404</v>
      </c>
      <c r="E18" s="114">
        <v>21159</v>
      </c>
      <c r="F18" s="114">
        <v>21652</v>
      </c>
      <c r="G18" s="114">
        <v>20963</v>
      </c>
      <c r="H18" s="140">
        <v>20486</v>
      </c>
      <c r="I18" s="115">
        <v>918</v>
      </c>
      <c r="J18" s="116">
        <v>4.4811090500829831</v>
      </c>
      <c r="K18" s="110"/>
      <c r="L18" s="110"/>
      <c r="M18" s="110"/>
      <c r="N18" s="110"/>
      <c r="O18" s="110"/>
    </row>
    <row r="19" spans="1:15" s="110" customFormat="1" ht="24.95" customHeight="1" x14ac:dyDescent="0.2">
      <c r="A19" s="193" t="s">
        <v>146</v>
      </c>
      <c r="B19" s="199" t="s">
        <v>147</v>
      </c>
      <c r="C19" s="113">
        <v>13.421323215929895</v>
      </c>
      <c r="D19" s="115">
        <v>37462</v>
      </c>
      <c r="E19" s="114">
        <v>37626</v>
      </c>
      <c r="F19" s="114">
        <v>37598</v>
      </c>
      <c r="G19" s="114">
        <v>36709</v>
      </c>
      <c r="H19" s="140">
        <v>36784</v>
      </c>
      <c r="I19" s="115">
        <v>678</v>
      </c>
      <c r="J19" s="116">
        <v>1.8431926924749891</v>
      </c>
    </row>
    <row r="20" spans="1:15" s="287" customFormat="1" ht="24.95" customHeight="1" x14ac:dyDescent="0.2">
      <c r="A20" s="193" t="s">
        <v>148</v>
      </c>
      <c r="B20" s="199" t="s">
        <v>149</v>
      </c>
      <c r="C20" s="113">
        <v>4.2533220121595141</v>
      </c>
      <c r="D20" s="115">
        <v>11872</v>
      </c>
      <c r="E20" s="114">
        <v>11833</v>
      </c>
      <c r="F20" s="114">
        <v>11820</v>
      </c>
      <c r="G20" s="114">
        <v>11522</v>
      </c>
      <c r="H20" s="140">
        <v>11469</v>
      </c>
      <c r="I20" s="115">
        <v>403</v>
      </c>
      <c r="J20" s="116">
        <v>3.5138198622373356</v>
      </c>
      <c r="K20" s="110"/>
      <c r="L20" s="110"/>
      <c r="M20" s="110"/>
      <c r="N20" s="110"/>
      <c r="O20" s="110"/>
    </row>
    <row r="21" spans="1:15" s="110" customFormat="1" ht="24.95" customHeight="1" x14ac:dyDescent="0.2">
      <c r="A21" s="201" t="s">
        <v>150</v>
      </c>
      <c r="B21" s="202" t="s">
        <v>151</v>
      </c>
      <c r="C21" s="113">
        <v>5.3148611902279637</v>
      </c>
      <c r="D21" s="115">
        <v>14835</v>
      </c>
      <c r="E21" s="114">
        <v>15651</v>
      </c>
      <c r="F21" s="114">
        <v>16331</v>
      </c>
      <c r="G21" s="114">
        <v>16294</v>
      </c>
      <c r="H21" s="140">
        <v>15293</v>
      </c>
      <c r="I21" s="115">
        <v>-458</v>
      </c>
      <c r="J21" s="116">
        <v>-2.9948342378866148</v>
      </c>
    </row>
    <row r="22" spans="1:15" s="110" customFormat="1" ht="24.95" customHeight="1" x14ac:dyDescent="0.2">
      <c r="A22" s="201" t="s">
        <v>152</v>
      </c>
      <c r="B22" s="199" t="s">
        <v>153</v>
      </c>
      <c r="C22" s="113">
        <v>1.3391945486398469</v>
      </c>
      <c r="D22" s="115">
        <v>3738</v>
      </c>
      <c r="E22" s="114">
        <v>3752</v>
      </c>
      <c r="F22" s="114">
        <v>3733</v>
      </c>
      <c r="G22" s="114">
        <v>3692</v>
      </c>
      <c r="H22" s="140">
        <v>3635</v>
      </c>
      <c r="I22" s="115">
        <v>103</v>
      </c>
      <c r="J22" s="116">
        <v>2.8335625859697386</v>
      </c>
    </row>
    <row r="23" spans="1:15" s="110" customFormat="1" ht="24.95" customHeight="1" x14ac:dyDescent="0.2">
      <c r="A23" s="193" t="s">
        <v>154</v>
      </c>
      <c r="B23" s="199" t="s">
        <v>155</v>
      </c>
      <c r="C23" s="113">
        <v>1.786667526502653</v>
      </c>
      <c r="D23" s="115">
        <v>4987</v>
      </c>
      <c r="E23" s="114">
        <v>4995</v>
      </c>
      <c r="F23" s="114">
        <v>5063</v>
      </c>
      <c r="G23" s="114">
        <v>4938</v>
      </c>
      <c r="H23" s="140">
        <v>4967</v>
      </c>
      <c r="I23" s="115">
        <v>20</v>
      </c>
      <c r="J23" s="116">
        <v>0.40265753976243207</v>
      </c>
    </row>
    <row r="24" spans="1:15" s="110" customFormat="1" ht="24.95" customHeight="1" x14ac:dyDescent="0.2">
      <c r="A24" s="193" t="s">
        <v>156</v>
      </c>
      <c r="B24" s="199" t="s">
        <v>221</v>
      </c>
      <c r="C24" s="113">
        <v>6.1947600161935776</v>
      </c>
      <c r="D24" s="115">
        <v>17291</v>
      </c>
      <c r="E24" s="114">
        <v>17193</v>
      </c>
      <c r="F24" s="114">
        <v>17327</v>
      </c>
      <c r="G24" s="114">
        <v>16988</v>
      </c>
      <c r="H24" s="140">
        <v>16877</v>
      </c>
      <c r="I24" s="115">
        <v>414</v>
      </c>
      <c r="J24" s="116">
        <v>2.4530426023582392</v>
      </c>
    </row>
    <row r="25" spans="1:15" s="110" customFormat="1" ht="24.95" customHeight="1" x14ac:dyDescent="0.2">
      <c r="A25" s="193" t="s">
        <v>222</v>
      </c>
      <c r="B25" s="204" t="s">
        <v>159</v>
      </c>
      <c r="C25" s="113">
        <v>2.5451145194054234</v>
      </c>
      <c r="D25" s="115">
        <v>7104</v>
      </c>
      <c r="E25" s="114">
        <v>7282</v>
      </c>
      <c r="F25" s="114">
        <v>7656</v>
      </c>
      <c r="G25" s="114">
        <v>7433</v>
      </c>
      <c r="H25" s="140">
        <v>7594</v>
      </c>
      <c r="I25" s="115">
        <v>-490</v>
      </c>
      <c r="J25" s="116">
        <v>-6.452462470371346</v>
      </c>
    </row>
    <row r="26" spans="1:15" s="110" customFormat="1" ht="24.95" customHeight="1" x14ac:dyDescent="0.2">
      <c r="A26" s="201">
        <v>782.78300000000002</v>
      </c>
      <c r="B26" s="203" t="s">
        <v>160</v>
      </c>
      <c r="C26" s="113">
        <v>1.4427331319884065</v>
      </c>
      <c r="D26" s="115">
        <v>4027</v>
      </c>
      <c r="E26" s="114">
        <v>4005</v>
      </c>
      <c r="F26" s="114">
        <v>4488</v>
      </c>
      <c r="G26" s="114">
        <v>4711</v>
      </c>
      <c r="H26" s="140">
        <v>5067</v>
      </c>
      <c r="I26" s="115">
        <v>-1040</v>
      </c>
      <c r="J26" s="116">
        <v>-20.524965462798502</v>
      </c>
    </row>
    <row r="27" spans="1:15" s="110" customFormat="1" ht="24.95" customHeight="1" x14ac:dyDescent="0.2">
      <c r="A27" s="193" t="s">
        <v>161</v>
      </c>
      <c r="B27" s="199" t="s">
        <v>223</v>
      </c>
      <c r="C27" s="113">
        <v>4.4736549836452033</v>
      </c>
      <c r="D27" s="115">
        <v>12487</v>
      </c>
      <c r="E27" s="114">
        <v>12518</v>
      </c>
      <c r="F27" s="114">
        <v>12483</v>
      </c>
      <c r="G27" s="114">
        <v>12204</v>
      </c>
      <c r="H27" s="140">
        <v>11939</v>
      </c>
      <c r="I27" s="115">
        <v>548</v>
      </c>
      <c r="J27" s="116">
        <v>4.5899991624089118</v>
      </c>
    </row>
    <row r="28" spans="1:15" s="110" customFormat="1" ht="24.95" customHeight="1" x14ac:dyDescent="0.2">
      <c r="A28" s="193" t="s">
        <v>163</v>
      </c>
      <c r="B28" s="199" t="s">
        <v>164</v>
      </c>
      <c r="C28" s="113">
        <v>2.6318146480225564</v>
      </c>
      <c r="D28" s="115">
        <v>7346</v>
      </c>
      <c r="E28" s="114">
        <v>7354</v>
      </c>
      <c r="F28" s="114">
        <v>7178</v>
      </c>
      <c r="G28" s="114">
        <v>7103</v>
      </c>
      <c r="H28" s="140">
        <v>7368</v>
      </c>
      <c r="I28" s="115">
        <v>-22</v>
      </c>
      <c r="J28" s="116">
        <v>-0.29858849077090122</v>
      </c>
    </row>
    <row r="29" spans="1:15" s="110" customFormat="1" ht="24.95" customHeight="1" x14ac:dyDescent="0.2">
      <c r="A29" s="193">
        <v>86</v>
      </c>
      <c r="B29" s="199" t="s">
        <v>165</v>
      </c>
      <c r="C29" s="113">
        <v>7.0348914277934815</v>
      </c>
      <c r="D29" s="115">
        <v>19636</v>
      </c>
      <c r="E29" s="114">
        <v>19644</v>
      </c>
      <c r="F29" s="114">
        <v>19489</v>
      </c>
      <c r="G29" s="114">
        <v>19085</v>
      </c>
      <c r="H29" s="140">
        <v>19087</v>
      </c>
      <c r="I29" s="115">
        <v>549</v>
      </c>
      <c r="J29" s="116">
        <v>2.8763032430450046</v>
      </c>
    </row>
    <row r="30" spans="1:15" s="110" customFormat="1" ht="24.95" customHeight="1" x14ac:dyDescent="0.2">
      <c r="A30" s="193">
        <v>87.88</v>
      </c>
      <c r="B30" s="204" t="s">
        <v>166</v>
      </c>
      <c r="C30" s="113">
        <v>5.6498389598850682</v>
      </c>
      <c r="D30" s="115">
        <v>15770</v>
      </c>
      <c r="E30" s="114">
        <v>15481</v>
      </c>
      <c r="F30" s="114">
        <v>15408</v>
      </c>
      <c r="G30" s="114">
        <v>15139</v>
      </c>
      <c r="H30" s="140">
        <v>15138</v>
      </c>
      <c r="I30" s="115">
        <v>632</v>
      </c>
      <c r="J30" s="116">
        <v>4.1749240322367553</v>
      </c>
    </row>
    <row r="31" spans="1:15" s="110" customFormat="1" ht="24.95" customHeight="1" x14ac:dyDescent="0.2">
      <c r="A31" s="193" t="s">
        <v>167</v>
      </c>
      <c r="B31" s="199" t="s">
        <v>168</v>
      </c>
      <c r="C31" s="113">
        <v>2.2427388642283153</v>
      </c>
      <c r="D31" s="115">
        <v>6260</v>
      </c>
      <c r="E31" s="114">
        <v>6313</v>
      </c>
      <c r="F31" s="114">
        <v>6376</v>
      </c>
      <c r="G31" s="114">
        <v>6396</v>
      </c>
      <c r="H31" s="140">
        <v>6355</v>
      </c>
      <c r="I31" s="115">
        <v>-95</v>
      </c>
      <c r="J31" s="116">
        <v>-1.4948859166011015</v>
      </c>
    </row>
    <row r="32" spans="1:15" s="110" customFormat="1" ht="24.95" customHeight="1" x14ac:dyDescent="0.2">
      <c r="A32" s="193"/>
      <c r="B32" s="288" t="s">
        <v>224</v>
      </c>
      <c r="C32" s="113" t="s">
        <v>514</v>
      </c>
      <c r="D32" s="115" t="s">
        <v>514</v>
      </c>
      <c r="E32" s="114" t="s">
        <v>514</v>
      </c>
      <c r="F32" s="114" t="s">
        <v>514</v>
      </c>
      <c r="G32" s="114">
        <v>3</v>
      </c>
      <c r="H32" s="140">
        <v>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0.7817342175313392</v>
      </c>
      <c r="D34" s="115">
        <v>2182</v>
      </c>
      <c r="E34" s="114">
        <v>2040</v>
      </c>
      <c r="F34" s="114">
        <v>2492</v>
      </c>
      <c r="G34" s="114">
        <v>2295</v>
      </c>
      <c r="H34" s="140">
        <v>2163</v>
      </c>
      <c r="I34" s="115">
        <v>19</v>
      </c>
      <c r="J34" s="116">
        <v>0.87840961627369396</v>
      </c>
    </row>
    <row r="35" spans="1:10" s="110" customFormat="1" ht="24.95" customHeight="1" x14ac:dyDescent="0.2">
      <c r="A35" s="292" t="s">
        <v>171</v>
      </c>
      <c r="B35" s="293" t="s">
        <v>172</v>
      </c>
      <c r="C35" s="113">
        <v>40.886634207858187</v>
      </c>
      <c r="D35" s="115">
        <v>114124</v>
      </c>
      <c r="E35" s="114">
        <v>114244</v>
      </c>
      <c r="F35" s="114">
        <v>115373</v>
      </c>
      <c r="G35" s="114">
        <v>113415</v>
      </c>
      <c r="H35" s="140">
        <v>112679</v>
      </c>
      <c r="I35" s="115">
        <v>1445</v>
      </c>
      <c r="J35" s="116">
        <v>1.2824039971955732</v>
      </c>
    </row>
    <row r="36" spans="1:10" s="110" customFormat="1" ht="24.95" customHeight="1" x14ac:dyDescent="0.2">
      <c r="A36" s="294" t="s">
        <v>173</v>
      </c>
      <c r="B36" s="295" t="s">
        <v>174</v>
      </c>
      <c r="C36" s="125">
        <v>58.330915044621904</v>
      </c>
      <c r="D36" s="143">
        <v>162815</v>
      </c>
      <c r="E36" s="144">
        <v>163647</v>
      </c>
      <c r="F36" s="144">
        <v>164950</v>
      </c>
      <c r="G36" s="144">
        <v>162214</v>
      </c>
      <c r="H36" s="145">
        <v>161573</v>
      </c>
      <c r="I36" s="143">
        <v>1242</v>
      </c>
      <c r="J36" s="146">
        <v>0.76869278901796712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2020-09-28T09:04:26Z</dcterms:created>
  <dcterms:modified xsi:type="dcterms:W3CDTF">2020-09-28T10:34:47Z</dcterms:modified>
</cp:coreProperties>
</file>