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H43" i="24"/>
  <c r="G43" i="24"/>
  <c r="F43" i="24"/>
  <c r="E43" i="24"/>
  <c r="C43" i="24"/>
  <c r="I43" i="24" s="1"/>
  <c r="B43" i="24"/>
  <c r="D43" i="24" s="1"/>
  <c r="K42" i="24"/>
  <c r="I42" i="24"/>
  <c r="D42" i="24"/>
  <c r="C42" i="24"/>
  <c r="M42" i="24" s="1"/>
  <c r="B42" i="24"/>
  <c r="J42" i="24" s="1"/>
  <c r="M41" i="24"/>
  <c r="H41" i="24"/>
  <c r="G41" i="24"/>
  <c r="F41" i="24"/>
  <c r="E41" i="24"/>
  <c r="C41" i="24"/>
  <c r="I41" i="24" s="1"/>
  <c r="B41" i="24"/>
  <c r="D41" i="24" s="1"/>
  <c r="K40" i="24"/>
  <c r="I40" i="24"/>
  <c r="D40" i="24"/>
  <c r="C40" i="24"/>
  <c r="M40" i="24" s="1"/>
  <c r="B40" i="24"/>
  <c r="J40" i="24" s="1"/>
  <c r="M36" i="24"/>
  <c r="L36" i="24"/>
  <c r="K36" i="24"/>
  <c r="J36" i="24"/>
  <c r="I36" i="24"/>
  <c r="H36" i="24"/>
  <c r="G36" i="24"/>
  <c r="F36" i="24"/>
  <c r="E36" i="24"/>
  <c r="D36" i="24"/>
  <c r="L57" i="15"/>
  <c r="K57" i="15"/>
  <c r="C38" i="24"/>
  <c r="I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K26" i="24"/>
  <c r="J26" i="24"/>
  <c r="H26" i="24"/>
  <c r="F26" i="24"/>
  <c r="D26" i="24"/>
  <c r="F29" i="24"/>
  <c r="D29" i="24"/>
  <c r="J29" i="24"/>
  <c r="H29" i="24"/>
  <c r="K29" i="24"/>
  <c r="G7" i="24"/>
  <c r="M7" i="24"/>
  <c r="E7" i="24"/>
  <c r="L7" i="24"/>
  <c r="I7" i="24"/>
  <c r="G9" i="24"/>
  <c r="M9" i="24"/>
  <c r="E9" i="24"/>
  <c r="L9" i="24"/>
  <c r="I9" i="24"/>
  <c r="I24" i="24"/>
  <c r="M24" i="24"/>
  <c r="E24" i="24"/>
  <c r="L24" i="24"/>
  <c r="G24" i="24"/>
  <c r="G27" i="24"/>
  <c r="M27" i="24"/>
  <c r="E27" i="24"/>
  <c r="L27" i="24"/>
  <c r="I27" i="24"/>
  <c r="F7" i="24"/>
  <c r="D7" i="24"/>
  <c r="J7" i="24"/>
  <c r="H7" i="24"/>
  <c r="K7" i="24"/>
  <c r="K20" i="24"/>
  <c r="J20" i="24"/>
  <c r="H20" i="24"/>
  <c r="F20" i="24"/>
  <c r="D20" i="24"/>
  <c r="F23" i="24"/>
  <c r="D23" i="24"/>
  <c r="J23" i="24"/>
  <c r="H23" i="24"/>
  <c r="K23" i="24"/>
  <c r="H37" i="24"/>
  <c r="F37" i="24"/>
  <c r="D37" i="24"/>
  <c r="K37" i="24"/>
  <c r="J37" i="24"/>
  <c r="I18" i="24"/>
  <c r="M18" i="24"/>
  <c r="E18" i="24"/>
  <c r="L18" i="24"/>
  <c r="G18" i="24"/>
  <c r="G21" i="24"/>
  <c r="M21" i="24"/>
  <c r="E21" i="24"/>
  <c r="L21" i="24"/>
  <c r="I21" i="24"/>
  <c r="I34" i="24"/>
  <c r="M34" i="24"/>
  <c r="E34" i="24"/>
  <c r="L34" i="24"/>
  <c r="G34" i="24"/>
  <c r="B14" i="24"/>
  <c r="B6" i="24"/>
  <c r="F17" i="24"/>
  <c r="D17" i="24"/>
  <c r="J17" i="24"/>
  <c r="H17" i="24"/>
  <c r="K17" i="24"/>
  <c r="K30" i="24"/>
  <c r="J30" i="24"/>
  <c r="H30" i="24"/>
  <c r="F30" i="24"/>
  <c r="D30" i="24"/>
  <c r="F33" i="24"/>
  <c r="D33" i="24"/>
  <c r="J33" i="24"/>
  <c r="H33" i="24"/>
  <c r="K33" i="24"/>
  <c r="G15" i="24"/>
  <c r="M15" i="24"/>
  <c r="E15" i="24"/>
  <c r="L15" i="24"/>
  <c r="I15" i="24"/>
  <c r="I28" i="24"/>
  <c r="M28" i="24"/>
  <c r="E28" i="24"/>
  <c r="L28" i="24"/>
  <c r="G28" i="24"/>
  <c r="G31" i="24"/>
  <c r="M31" i="24"/>
  <c r="E31" i="24"/>
  <c r="L31" i="24"/>
  <c r="I31" i="24"/>
  <c r="K24" i="24"/>
  <c r="J24" i="24"/>
  <c r="H24" i="24"/>
  <c r="F24" i="24"/>
  <c r="D24" i="24"/>
  <c r="I22" i="24"/>
  <c r="M22" i="24"/>
  <c r="E22" i="24"/>
  <c r="L22" i="24"/>
  <c r="G22" i="24"/>
  <c r="G25" i="24"/>
  <c r="M25" i="24"/>
  <c r="E25" i="24"/>
  <c r="L25" i="24"/>
  <c r="I25" i="24"/>
  <c r="C45" i="24"/>
  <c r="C39" i="24"/>
  <c r="K18" i="24"/>
  <c r="J18" i="24"/>
  <c r="H18" i="24"/>
  <c r="F18" i="24"/>
  <c r="D18" i="24"/>
  <c r="F21" i="24"/>
  <c r="D21" i="24"/>
  <c r="J21" i="24"/>
  <c r="H21" i="24"/>
  <c r="K21" i="24"/>
  <c r="K34" i="24"/>
  <c r="J34" i="24"/>
  <c r="H34" i="24"/>
  <c r="F34" i="24"/>
  <c r="D34" i="24"/>
  <c r="D38" i="24"/>
  <c r="K38" i="24"/>
  <c r="J38" i="24"/>
  <c r="H38" i="24"/>
  <c r="F38" i="24"/>
  <c r="I16" i="24"/>
  <c r="M16" i="24"/>
  <c r="E16" i="24"/>
  <c r="L16" i="24"/>
  <c r="G16" i="24"/>
  <c r="G19" i="24"/>
  <c r="M19" i="24"/>
  <c r="E19" i="24"/>
  <c r="L19" i="24"/>
  <c r="I19" i="24"/>
  <c r="I32" i="24"/>
  <c r="M32" i="24"/>
  <c r="E32" i="24"/>
  <c r="L32" i="24"/>
  <c r="G32" i="24"/>
  <c r="G35" i="24"/>
  <c r="M35" i="24"/>
  <c r="E35" i="24"/>
  <c r="L35" i="24"/>
  <c r="I35" i="24"/>
  <c r="F15" i="24"/>
  <c r="D15" i="24"/>
  <c r="J15" i="24"/>
  <c r="H15" i="24"/>
  <c r="K15" i="24"/>
  <c r="K28" i="24"/>
  <c r="J28" i="24"/>
  <c r="H28" i="24"/>
  <c r="F28" i="24"/>
  <c r="D28" i="24"/>
  <c r="F31" i="24"/>
  <c r="D31" i="24"/>
  <c r="J31" i="24"/>
  <c r="H31" i="24"/>
  <c r="K31" i="24"/>
  <c r="I26" i="24"/>
  <c r="M26" i="24"/>
  <c r="E26" i="24"/>
  <c r="L26" i="24"/>
  <c r="G26" i="24"/>
  <c r="G29" i="24"/>
  <c r="M29" i="24"/>
  <c r="E29" i="24"/>
  <c r="L29" i="24"/>
  <c r="I29" i="24"/>
  <c r="F9" i="24"/>
  <c r="D9" i="24"/>
  <c r="J9" i="24"/>
  <c r="H9" i="24"/>
  <c r="K9" i="24"/>
  <c r="K22" i="24"/>
  <c r="J22" i="24"/>
  <c r="H22" i="24"/>
  <c r="F22" i="24"/>
  <c r="D22" i="24"/>
  <c r="F25" i="24"/>
  <c r="D25" i="24"/>
  <c r="J25" i="24"/>
  <c r="H25" i="24"/>
  <c r="K25" i="24"/>
  <c r="B45" i="24"/>
  <c r="B39" i="24"/>
  <c r="I20" i="24"/>
  <c r="M20" i="24"/>
  <c r="E20" i="24"/>
  <c r="L20" i="24"/>
  <c r="G20" i="24"/>
  <c r="G23" i="24"/>
  <c r="M23" i="24"/>
  <c r="E23" i="24"/>
  <c r="L23" i="24"/>
  <c r="I23" i="24"/>
  <c r="I37" i="24"/>
  <c r="G37" i="24"/>
  <c r="L37" i="24"/>
  <c r="M37" i="24"/>
  <c r="E37" i="24"/>
  <c r="K16" i="24"/>
  <c r="J16" i="24"/>
  <c r="H16" i="24"/>
  <c r="F16" i="24"/>
  <c r="D16" i="24"/>
  <c r="K32" i="24"/>
  <c r="J32" i="24"/>
  <c r="H32" i="24"/>
  <c r="F32" i="24"/>
  <c r="D32" i="24"/>
  <c r="I8" i="24"/>
  <c r="M8" i="24"/>
  <c r="E8" i="24"/>
  <c r="L8" i="24"/>
  <c r="G8" i="24"/>
  <c r="C14" i="24"/>
  <c r="C6" i="24"/>
  <c r="G17" i="24"/>
  <c r="M17" i="24"/>
  <c r="E17" i="24"/>
  <c r="L17" i="24"/>
  <c r="I17" i="24"/>
  <c r="I30" i="24"/>
  <c r="M30" i="24"/>
  <c r="E30" i="24"/>
  <c r="L30" i="24"/>
  <c r="G30" i="24"/>
  <c r="G33" i="24"/>
  <c r="M33" i="24"/>
  <c r="E33" i="24"/>
  <c r="L33" i="24"/>
  <c r="I33" i="24"/>
  <c r="F19" i="24"/>
  <c r="D19" i="24"/>
  <c r="J19" i="24"/>
  <c r="H19" i="24"/>
  <c r="F27" i="24"/>
  <c r="D27" i="24"/>
  <c r="J27" i="24"/>
  <c r="H27" i="24"/>
  <c r="F35" i="24"/>
  <c r="D35" i="24"/>
  <c r="J35" i="24"/>
  <c r="H35" i="24"/>
  <c r="K27" i="24"/>
  <c r="M38" i="24"/>
  <c r="E38" i="24"/>
  <c r="L38" i="24"/>
  <c r="G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19" i="24"/>
  <c r="K35"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J41" i="24"/>
  <c r="F42" i="24"/>
  <c r="J43" i="24"/>
  <c r="F44" i="24"/>
  <c r="G40" i="24"/>
  <c r="K41" i="24"/>
  <c r="G42" i="24"/>
  <c r="K43" i="24"/>
  <c r="G44" i="24"/>
  <c r="H40" i="24"/>
  <c r="L41" i="24"/>
  <c r="H42" i="24"/>
  <c r="L43" i="24"/>
  <c r="H44" i="24"/>
  <c r="L40" i="24"/>
  <c r="L42" i="24"/>
  <c r="L44" i="24"/>
  <c r="E40" i="24"/>
  <c r="E42" i="24"/>
  <c r="E44" i="24"/>
  <c r="I14" i="24" l="1"/>
  <c r="M14" i="24"/>
  <c r="E14" i="24"/>
  <c r="L14" i="24"/>
  <c r="G14" i="24"/>
  <c r="H45" i="24"/>
  <c r="F45" i="24"/>
  <c r="D45" i="24"/>
  <c r="K45" i="24"/>
  <c r="J45" i="24"/>
  <c r="K6" i="24"/>
  <c r="J6" i="24"/>
  <c r="H6" i="24"/>
  <c r="F6" i="24"/>
  <c r="D6" i="24"/>
  <c r="I39" i="24"/>
  <c r="G39" i="24"/>
  <c r="L39" i="24"/>
  <c r="M39" i="24"/>
  <c r="E39" i="24"/>
  <c r="K14" i="24"/>
  <c r="J14" i="24"/>
  <c r="H14" i="24"/>
  <c r="F14" i="24"/>
  <c r="D14" i="24"/>
  <c r="I77" i="24"/>
  <c r="K78" i="24" s="1"/>
  <c r="I45" i="24"/>
  <c r="G45" i="24"/>
  <c r="L45" i="24"/>
  <c r="M45" i="24"/>
  <c r="E45" i="24"/>
  <c r="J79" i="24"/>
  <c r="K79" i="24"/>
  <c r="I6" i="24"/>
  <c r="M6" i="24"/>
  <c r="E6" i="24"/>
  <c r="L6" i="24"/>
  <c r="G6" i="24"/>
  <c r="H39" i="24"/>
  <c r="F39" i="24"/>
  <c r="D39" i="24"/>
  <c r="K39" i="24"/>
  <c r="J39" i="24"/>
  <c r="I78" i="24" l="1"/>
  <c r="I79" i="24"/>
  <c r="J78" i="24"/>
  <c r="I83" i="24" l="1"/>
  <c r="I82" i="24"/>
  <c r="I81" i="24"/>
</calcChain>
</file>

<file path=xl/sharedStrings.xml><?xml version="1.0" encoding="utf-8"?>
<sst xmlns="http://schemas.openxmlformats.org/spreadsheetml/2006/main" count="1661" uniqueCount="521">
  <si>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</si>
  <si>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</si>
  <si>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</si>
  <si>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</si>
  <si>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</si>
  <si>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</si>
  <si>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</si>
  <si>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</si>
  <si>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</si>
  <si>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</si>
  <si>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</si>
  <si>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</si>
  <si>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</si>
  <si>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Landshut – Pfarrkirchen (835)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</si>
  <si>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</si>
  <si>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</si>
  <si>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</si>
  <si>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</si>
  <si>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</si>
  <si>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</si>
  <si>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</si>
  <si>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</si>
  <si>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</si>
  <si>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</si>
  <si>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</si>
  <si>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</si>
  <si>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</si>
  <si>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</si>
  <si>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</si>
  <si>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</si>
  <si>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</si>
  <si>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</si>
  <si>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</si>
  <si>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</si>
  <si>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</si>
  <si>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</si>
  <si>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</si>
  <si>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</si>
  <si>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</si>
  <si>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</si>
  <si>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</si>
  <si>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</si>
  <si>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</si>
  <si>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</si>
  <si>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</si>
  <si>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</si>
  <si>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</si>
  <si>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</si>
  <si>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</si>
  <si>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</si>
  <si>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</si>
  <si>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</si>
  <si>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</si>
  <si>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</si>
  <si>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</si>
  <si>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</si>
  <si>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</si>
  <si>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</si>
  <si>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</si>
  <si>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</si>
  <si>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</si>
  <si>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</si>
  <si>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</si>
  <si>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</si>
  <si>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</si>
  <si>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</si>
  <si>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</si>
  <si>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</si>
  <si>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</si>
  <si>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</si>
  <si>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</si>
  <si>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</si>
  <si>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</si>
  <si>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</si>
  <si>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</si>
  <si>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</si>
  <si>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</si>
  <si>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</si>
  <si>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</si>
  <si>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</si>
  <si>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</si>
  <si>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</si>
  <si>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</si>
  <si>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</si>
  <si>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</si>
  <si>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</si>
  <si>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</si>
  <si>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</si>
  <si>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</si>
  <si>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</si>
  <si>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</si>
  <si>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</si>
  <si>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Landshut – Pfarrkirchen (835);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</si>
  <si>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</si>
  <si>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</si>
  <si>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</si>
  <si>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</si>
  <si>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</si>
  <si>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</si>
  <si>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</si>
  <si>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</si>
  <si>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</si>
  <si>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</si>
  <si>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</si>
  <si>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</si>
  <si>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</si>
  <si>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</si>
  <si>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</si>
  <si>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</si>
  <si>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</si>
  <si>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</si>
  <si>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</si>
  <si>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</si>
  <si>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</si>
  <si>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</si>
  <si>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</si>
  <si>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</si>
  <si>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</si>
  <si>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</si>
  <si>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</si>
  <si>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</si>
  <si>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</si>
  <si>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</si>
  <si>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</si>
  <si>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</si>
  <si>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</si>
  <si>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</si>
  <si>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</si>
  <si>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</si>
  <si>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</si>
  <si>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</si>
  <si>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</si>
  <si>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</si>
  <si>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</si>
  <si>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</si>
  <si>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</si>
  <si>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</si>
  <si>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</si>
  <si>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</si>
  <si>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</si>
  <si>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</si>
  <si>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</si>
  <si>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</si>
  <si>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</si>
  <si>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</si>
  <si>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</si>
  <si>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</si>
  <si>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</si>
  <si>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</si>
  <si>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</si>
  <si>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</si>
  <si>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</si>
  <si>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</si>
  <si>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</si>
  <si>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</si>
  <si>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</si>
  <si>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</si>
  <si>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</si>
  <si>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</si>
  <si>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</si>
  <si>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</si>
  <si>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</si>
  <si>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</si>
  <si>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</si>
  <si>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</si>
  <si>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</si>
  <si>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</si>
  <si>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</si>
  <si>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</si>
  <si>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</si>
  <si>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</si>
  <si>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</si>
  <si>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</si>
  <si>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</si>
  <si>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</si>
  <si>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</si>
  <si>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</si>
  <si>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</si>
  <si>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</si>
  <si>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</si>
  <si>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</si>
  <si>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</si>
  <si>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</si>
  <si>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Landshut – Pfarrkirchen (835)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</si>
  <si>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</si>
  <si>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</si>
  <si>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</si>
  <si>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</si>
  <si>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</si>
  <si>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</si>
  <si>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</si>
  <si>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</si>
  <si>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</si>
  <si>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</si>
  <si>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</si>
  <si>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</si>
  <si>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</si>
  <si>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</si>
  <si>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</si>
  <si>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</si>
  <si>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</si>
  <si>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</si>
  <si>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</si>
  <si>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</si>
  <si>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</si>
  <si>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</si>
  <si>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</si>
  <si>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</si>
  <si>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</si>
  <si>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</si>
  <si>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</si>
  <si>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</si>
  <si>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</si>
  <si>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</si>
  <si>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</si>
  <si>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</si>
  <si>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</si>
  <si>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</si>
  <si>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</si>
  <si>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</si>
  <si>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</si>
  <si>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</si>
  <si>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</si>
  <si>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</si>
  <si>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</si>
  <si>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</si>
  <si>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</si>
  <si>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</si>
  <si>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</si>
  <si>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</si>
  <si>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</si>
  <si>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</si>
  <si>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</si>
  <si>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</si>
  <si>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</si>
  <si>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</si>
  <si>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</si>
  <si>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</si>
  <si>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</si>
  <si>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</si>
  <si>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</si>
  <si>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</si>
  <si>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</si>
  <si>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</si>
  <si>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</si>
  <si>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</si>
  <si>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</si>
  <si>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</si>
  <si>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</si>
  <si>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</si>
  <si>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</si>
  <si>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</si>
  <si>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</si>
  <si>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</si>
  <si>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</si>
  <si>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</si>
  <si>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</si>
  <si>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</si>
  <si>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</si>
  <si>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</si>
  <si>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</si>
  <si>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</si>
  <si>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</si>
  <si>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</si>
  <si>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</si>
  <si>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</si>
  <si>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</si>
  <si>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</si>
  <si>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</si>
  <si>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</si>
  <si>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</si>
  <si>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</si>
  <si>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</si>
  <si>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</si>
  <si>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</si>
  <si>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</si>
  <si>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</si>
  <si>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</si>
  <si>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</si>
  <si>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</si>
  <si>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</si>
  <si>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</si>
  <si>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</si>
  <si>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</si>
  <si>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</si>
  <si>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</si>
  <si>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</si>
  <si>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</si>
  <si>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</si>
  <si>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</si>
  <si>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</si>
  <si>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</si>
  <si>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</si>
  <si>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</si>
  <si>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</si>
  <si>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</si>
  <si>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</si>
  <si>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</si>
  <si>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</si>
  <si>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</si>
  <si>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</si>
  <si>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</si>
  <si>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</si>
  <si>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</si>
  <si>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</si>
  <si>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</si>
  <si>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</si>
  <si>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</si>
  <si>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</si>
  <si>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</si>
  <si>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</si>
  <si>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</si>
  <si>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</si>
  <si>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</si>
  <si>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</si>
  <si>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</si>
  <si>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</si>
  <si>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</si>
  <si>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</si>
  <si>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</si>
  <si>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</si>
  <si>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</si>
  <si>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</si>
  <si>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</si>
  <si>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</si>
  <si>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</si>
  <si>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</si>
  <si>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Landshut – Pfarrkirchen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</si>
  <si>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</si>
  <si>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</si>
  <si>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</si>
  <si>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</si>
  <si>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</si>
  <si>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</si>
  <si>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</si>
  <si>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</si>
  <si>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</si>
  <si>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</si>
  <si>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</si>
  <si>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</si>
  <si>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</si>
  <si>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</si>
  <si>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</si>
  <si>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</si>
  <si>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</si>
  <si>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</si>
  <si>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</si>
  <si>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</si>
  <si>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</si>
  <si>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</si>
  <si>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</si>
  <si>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</si>
  <si>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</si>
  <si>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</si>
  <si>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</si>
  <si>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</si>
  <si>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</si>
  <si>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</si>
  <si>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</si>
  <si>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</si>
  <si>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</si>
  <si>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</si>
  <si>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</si>
  <si>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</si>
  <si>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</si>
  <si>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</si>
  <si>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</si>
  <si>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</si>
  <si>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</si>
  <si>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</si>
  <si>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</si>
  <si>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</si>
  <si>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</si>
  <si>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</si>
  <si>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Landshut – Pfarrkirchen (835);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</si>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</sst>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{F4D79817-4257-45F4-AA5A-7076C7FE1B8F}</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C336-47D8-9BCA-7C2ED533082F}"/>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{069B1075-C5CA-4A11-9EC6-22B47D765686}</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C336-47D8-9BCA-7C2ED533082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{5E6935E7-6953-4B54-AAA9-D199DAE5FE30}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336-47D8-9BCA-7C2ED533082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{1B90F10A-4688-41F4-8C31-E028E479DF72}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336-47D8-9BCA-7C2ED533082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1.0323491828636762</c:v>
                </c:pt>
                <c:pt idx="1">
                  <c:v>1.0013227114154917</c:v>
                </c:pt>
                <c:pt idx="2">
                  <c:v>1.1186464311118853</c:v>
                </c:pt>
                <c:pt idx="3">
                  <c:v>1.0875687030768</c:v>
                </c:pt>
              </c:numCache>
            </c:numRef>
          </c:val>
          <c:extLst>
            <c:ext xmlns:c16="http://schemas.microsoft.com/office/drawing/2014/chart" uri="{C3380CC4-5D6E-409C-BE32-E72D297353CC}">
              <c16:uniqueId val="{00000004-C336-47D8-9BCA-7C2ED533082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{6C6FC7E3-8875-459B-BF58-ACDC9F1E2088}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336-47D8-9BCA-7C2ED533082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{20B7956A-B058-479B-B852-230B888C3BC2}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336-47D8-9BCA-7C2ED533082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{43D971BE-C53C-4A76-8DE1-93F8D464087C}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336-47D8-9BCA-7C2ED533082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{69884FD7-3C0B-4C92-87F5-B596F7F8413A}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336-47D8-9BCA-7C2ED533082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336-47D8-9BCA-7C2ED533082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336-47D8-9BCA-7C2ED533082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{0652B13B-A35D-4307-83FA-CB35FF6C2172}</c15:txfldGUID>
                      <c15:f>Daten_Diagramme!$E$6</c15:f>
                      <c15:dlblFieldTableCache>
                        <c:ptCount val="1"/>
                        <c:pt idx="0">
                          <c:v>-1.3</c:v>
                        </c:pt>
                      </c15:dlblFieldTableCache>
                    </c15:dlblFTEntry>
                  </c15:dlblFieldTable>
                  <c15:showDataLabelsRange val="0"/>
                </c:ext>
                <c:ext xmlns:c16="http://schemas.microsoft.com/office/drawing/2014/chart" uri="{C3380CC4-5D6E-409C-BE32-E72D297353CC}">
                  <c16:uniqueId val="{00000000-54BF-4370-ACC6-6FA86956044C}"/>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{98202139-6087-49B7-927C-8FC691E5ED25}</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54BF-4370-ACC6-6FA86956044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{E465323C-B780-4184-8D09-4BA79987BE1D}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4BF-4370-ACC6-6FA86956044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{9C6674A3-AE61-480B-BA4A-DD4B26EAB7E4}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4BF-4370-ACC6-6FA8695604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-1.2576031563373335</c:v>
                </c:pt>
                <c:pt idx="1">
                  <c:v>-1.8915068707011207</c:v>
                </c:pt>
                <c:pt idx="2">
                  <c:v>-2.7637010795899166</c:v>
                </c:pt>
                <c:pt idx="3">
                  <c:v>-2.8655893304673015</c:v>
                </c:pt>
              </c:numCache>
            </c:numRef>
          </c:val>
          <c:extLst>
            <c:ext xmlns:c16="http://schemas.microsoft.com/office/drawing/2014/chart" uri="{C3380CC4-5D6E-409C-BE32-E72D297353CC}">
              <c16:uniqueId val="{00000004-54BF-4370-ACC6-6FA86956044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{C78D1BFA-404B-4817-B96E-D0F86340B0BD}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4BF-4370-ACC6-6FA86956044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{EC888240-898A-441A-8149-BFBE110A4106}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4BF-4370-ACC6-6FA86956044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{1FE61CE4-44A9-4680-8DEB-FDE6C01882B6}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4BF-4370-ACC6-6FA86956044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{1A30DC50-02AC-41F1-8562-1AD6BE54EAC5}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4BF-4370-ACC6-6FA8695604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4BF-4370-ACC6-6FA86956044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4BF-4370-ACC6-6FA86956044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{6E04E544-E590-4F73-AD64-191018FD0B0D}</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9EC3-40E4-920C-349DE68CC9FE}"/>
                </c:ext>
              </c:extLst>
            </c:dLbl>
            <c:dLbl>
              <c:idx val="1"/>
              <c:tx>
                <c:strRef>
                  <c:f>Daten_Diagramme!$D$15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{7B45748C-AD0F-4175-9BE8-3D01A89C8B0B}</c15:txfldGUID>
                      <c15:f>Daten_Diagramme!$D$15</c15:f>
                      <c15:dlblFieldTableCache>
                        <c:ptCount val="1"/>
                        <c:pt idx="0">
                          <c:v>1.6</c:v>
                        </c:pt>
                      </c15:dlblFieldTableCache>
                    </c15:dlblFTEntry>
                  </c15:dlblFieldTable>
                  <c15:showDataLabelsRange val="0"/>
                </c:ext>
                <c:ext xmlns:c16="http://schemas.microsoft.com/office/drawing/2014/chart" uri="{C3380CC4-5D6E-409C-BE32-E72D297353CC}">
                  <c16:uniqueId val="{00000001-9EC3-40E4-920C-349DE68CC9FE}"/>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{897F913A-39A6-4E66-AA43-E1CE3CA5BFC3}</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9EC3-40E4-920C-349DE68CC9FE}"/>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{B2E1D83B-4CBF-4539-812F-419F3C9217A2}</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9EC3-40E4-920C-349DE68CC9FE}"/>
                </c:ext>
              </c:extLst>
            </c:dLbl>
            <c:dLbl>
              <c:idx val="4"/>
              <c:tx>
                <c:strRef>
                  <c:f>Daten_Diagramme!$D$18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{181B2BA7-DD20-4226-8DB1-951497C5A906}</c15:txfldGUID>
                      <c15:f>Daten_Diagramme!$D$18</c15:f>
                      <c15:dlblFieldTableCache>
                        <c:ptCount val="1"/>
                        <c:pt idx="0">
                          <c:v>4.0</c:v>
                        </c:pt>
                      </c15:dlblFieldTableCache>
                    </c15:dlblFTEntry>
                  </c15:dlblFieldTable>
                  <c15:showDataLabelsRange val="0"/>
                </c:ext>
                <c:ext xmlns:c16="http://schemas.microsoft.com/office/drawing/2014/chart" uri="{C3380CC4-5D6E-409C-BE32-E72D297353CC}">
                  <c16:uniqueId val="{00000004-9EC3-40E4-920C-349DE68CC9FE}"/>
                </c:ext>
              </c:extLst>
            </c:dLbl>
            <c:dLbl>
              <c:idx val="5"/>
              <c:tx>
                <c:strRef>
                  <c:f>Daten_Diagramme!$D$19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{D136BAB5-014B-42C5-BA4A-5DD6E1AF1F3D}</c15:txfldGUID>
                      <c15:f>Daten_Diagramme!$D$19</c15:f>
                      <c15:dlblFieldTableCache>
                        <c:ptCount val="1"/>
                        <c:pt idx="0">
                          <c:v>-0.5</c:v>
                        </c:pt>
                      </c15:dlblFieldTableCache>
                    </c15:dlblFTEntry>
                  </c15:dlblFieldTable>
                  <c15:showDataLabelsRange val="0"/>
                </c:ext>
                <c:ext xmlns:c16="http://schemas.microsoft.com/office/drawing/2014/chart" uri="{C3380CC4-5D6E-409C-BE32-E72D297353CC}">
                  <c16:uniqueId val="{00000005-9EC3-40E4-920C-349DE68CC9FE}"/>
                </c:ext>
              </c:extLst>
            </c:dLbl>
            <c:dLbl>
              <c:idx val="6"/>
              <c:tx>
                <c:strRef>
                  <c:f>Daten_Diagramme!$D$20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{141B5ECE-ADBA-4086-A61A-8FC2A6D4E13F}</c15:txfldGUID>
                      <c15:f>Daten_Diagramme!$D$20</c15:f>
                      <c15:dlblFieldTableCache>
                        <c:ptCount val="1"/>
                        <c:pt idx="0">
                          <c:v>-3.3</c:v>
                        </c:pt>
                      </c15:dlblFieldTableCache>
                    </c15:dlblFTEntry>
                  </c15:dlblFieldTable>
                  <c15:showDataLabelsRange val="0"/>
                </c:ext>
                <c:ext xmlns:c16="http://schemas.microsoft.com/office/drawing/2014/chart" uri="{C3380CC4-5D6E-409C-BE32-E72D297353CC}">
                  <c16:uniqueId val="{00000006-9EC3-40E4-920C-349DE68CC9FE}"/>
                </c:ext>
              </c:extLst>
            </c:dLbl>
            <c:dLbl>
              <c:idx val="7"/>
              <c:tx>
                <c:strRef>
                  <c:f>Daten_Diagramme!$D$21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{1CBAD7D1-9D5D-43E0-B876-FEE9812D7F10}</c15:txfldGUID>
                      <c15:f>Daten_Diagramme!$D$21</c15:f>
                      <c15:dlblFieldTableCache>
                        <c:ptCount val="1"/>
                        <c:pt idx="0">
                          <c:v>1.4</c:v>
                        </c:pt>
                      </c15:dlblFieldTableCache>
                    </c15:dlblFTEntry>
                  </c15:dlblFieldTable>
                  <c15:showDataLabelsRange val="0"/>
                </c:ext>
                <c:ext xmlns:c16="http://schemas.microsoft.com/office/drawing/2014/chart" uri="{C3380CC4-5D6E-409C-BE32-E72D297353CC}">
                  <c16:uniqueId val="{00000007-9EC3-40E4-920C-349DE68CC9FE}"/>
                </c:ext>
              </c:extLst>
            </c:dLbl>
            <c:dLbl>
              <c:idx val="8"/>
              <c:tx>
                <c:strRef>
                  <c:f>Daten_Diagramme!$D$22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{4D750A23-7771-4B4B-A0C7-9B234927922F}</c15:txfldGUID>
                      <c15:f>Daten_Diagramme!$D$22</c15:f>
                      <c15:dlblFieldTableCache>
                        <c:ptCount val="1"/>
                        <c:pt idx="0">
                          <c:v>1.9</c:v>
                        </c:pt>
                      </c15:dlblFieldTableCache>
                    </c15:dlblFTEntry>
                  </c15:dlblFieldTable>
                  <c15:showDataLabelsRange val="0"/>
                </c:ext>
                <c:ext xmlns:c16="http://schemas.microsoft.com/office/drawing/2014/chart" uri="{C3380CC4-5D6E-409C-BE32-E72D297353CC}">
                  <c16:uniqueId val="{00000008-9EC3-40E4-920C-349DE68CC9FE}"/>
                </c:ext>
              </c:extLst>
            </c:dLbl>
            <c:dLbl>
              <c:idx val="9"/>
              <c:tx>
                <c:strRef>
                  <c:f>Daten_Diagramme!$D$23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{34EE612C-73A3-461C-93C6-F66AF8DE66C7}</c15:txfldGUID>
                      <c15:f>Daten_Diagramme!$D$23</c15:f>
                      <c15:dlblFieldTableCache>
                        <c:ptCount val="1"/>
                        <c:pt idx="0">
                          <c:v>0.4</c:v>
                        </c:pt>
                      </c15:dlblFieldTableCache>
                    </c15:dlblFTEntry>
                  </c15:dlblFieldTable>
                  <c15:showDataLabelsRange val="0"/>
                </c:ext>
                <c:ext xmlns:c16="http://schemas.microsoft.com/office/drawing/2014/chart" uri="{C3380CC4-5D6E-409C-BE32-E72D297353CC}">
                  <c16:uniqueId val="{00000009-9EC3-40E4-920C-349DE68CC9FE}"/>
                </c:ext>
              </c:extLst>
            </c:dLbl>
            <c:dLbl>
              <c:idx val="10"/>
              <c:tx>
                <c:strRef>
                  <c:f>Daten_Diagramme!$D$24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{84227C11-D663-449E-8AC5-B5C52F943CD9}</c15:txfldGUID>
                      <c15:f>Daten_Diagramme!$D$24</c15:f>
                      <c15:dlblFieldTableCache>
                        <c:ptCount val="1"/>
                        <c:pt idx="0">
                          <c:v>0.4</c:v>
                        </c:pt>
                      </c15:dlblFieldTableCache>
                    </c15:dlblFTEntry>
                  </c15:dlblFieldTable>
                  <c15:showDataLabelsRange val="0"/>
                </c:ext>
                <c:ext xmlns:c16="http://schemas.microsoft.com/office/drawing/2014/chart" uri="{C3380CC4-5D6E-409C-BE32-E72D297353CC}">
                  <c16:uniqueId val="{0000000A-9EC3-40E4-920C-349DE68CC9FE}"/>
                </c:ext>
              </c:extLst>
            </c:dLbl>
            <c:dLbl>
              <c:idx val="11"/>
              <c:tx>
                <c:strRef>
                  <c:f>Daten_Diagramme!$D$25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{256D13A5-93A6-40EA-9972-01E26D5F5BF1}</c15:txfldGUID>
                      <c15:f>Daten_Diagramme!$D$25</c15:f>
                      <c15:dlblFieldTableCache>
                        <c:ptCount val="1"/>
                        <c:pt idx="0">
                          <c:v>5.4</c:v>
                        </c:pt>
                      </c15:dlblFieldTableCache>
                    </c15:dlblFTEntry>
                  </c15:dlblFieldTable>
                  <c15:showDataLabelsRange val="0"/>
                </c:ext>
                <c:ext xmlns:c16="http://schemas.microsoft.com/office/drawing/2014/chart" uri="{C3380CC4-5D6E-409C-BE32-E72D297353CC}">
                  <c16:uniqueId val="{0000000B-9EC3-40E4-920C-349DE68CC9FE}"/>
                </c:ext>
              </c:extLst>
            </c:dLbl>
            <c:dLbl>
              <c:idx val="12"/>
              <c:tx>
                <c:strRef>
                  <c:f>Daten_Diagramme!$D$26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{E4A63869-15C8-4728-856F-EEAD8AF98388}</c15:txfldGUID>
                      <c15:f>Daten_Diagramme!$D$26</c15:f>
                      <c15:dlblFieldTableCache>
                        <c:ptCount val="1"/>
                        <c:pt idx="0">
                          <c:v>-0.9</c:v>
                        </c:pt>
                      </c15:dlblFieldTableCache>
                    </c15:dlblFTEntry>
                  </c15:dlblFieldTable>
                  <c15:showDataLabelsRange val="0"/>
                </c:ext>
                <c:ext xmlns:c16="http://schemas.microsoft.com/office/drawing/2014/chart" uri="{C3380CC4-5D6E-409C-BE32-E72D297353CC}">
                  <c16:uniqueId val="{0000000C-9EC3-40E4-920C-349DE68CC9FE}"/>
                </c:ext>
              </c:extLst>
            </c:dLbl>
            <c:dLbl>
              <c:idx val="13"/>
              <c:tx>
                <c:strRef>
                  <c:f>Daten_Diagramme!$D$27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{252BF198-402C-414D-A61E-84BD4C236770}</c15:txfldGUID>
                      <c15:f>Daten_Diagramme!$D$27</c15:f>
                      <c15:dlblFieldTableCache>
                        <c:ptCount val="1"/>
                        <c:pt idx="0">
                          <c:v>3.6</c:v>
                        </c:pt>
                      </c15:dlblFieldTableCache>
                    </c15:dlblFTEntry>
                  </c15:dlblFieldTable>
                  <c15:showDataLabelsRange val="0"/>
                </c:ext>
                <c:ext xmlns:c16="http://schemas.microsoft.com/office/drawing/2014/chart" uri="{C3380CC4-5D6E-409C-BE32-E72D297353CC}">
                  <c16:uniqueId val="{0000000D-9EC3-40E4-920C-349DE68CC9FE}"/>
                </c:ext>
              </c:extLst>
            </c:dLbl>
            <c:dLbl>
              <c:idx val="14"/>
              <c:tx>
                <c:strRef>
                  <c:f>Daten_Diagramme!$D$28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{19B2FB8E-B845-46CB-B903-B13C31646A63}</c15:txfldGUID>
                      <c15:f>Daten_Diagramme!$D$28</c15:f>
                      <c15:dlblFieldTableCache>
                        <c:ptCount val="1"/>
                        <c:pt idx="0">
                          <c:v>4.3</c:v>
                        </c:pt>
                      </c15:dlblFieldTableCache>
                    </c15:dlblFTEntry>
                  </c15:dlblFieldTable>
                  <c15:showDataLabelsRange val="0"/>
                </c:ext>
                <c:ext xmlns:c16="http://schemas.microsoft.com/office/drawing/2014/chart" uri="{C3380CC4-5D6E-409C-BE32-E72D297353CC}">
                  <c16:uniqueId val="{0000000E-9EC3-40E4-920C-349DE68CC9FE}"/>
                </c:ext>
              </c:extLst>
            </c:dLbl>
            <c:dLbl>
              <c:idx val="15"/>
              <c:tx>
                <c:strRef>
                  <c:f>Daten_Diagramme!$D$29</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{710365ED-8E91-4C7E-8F66-E3F2778D5409}</c15:txfldGUID>
                      <c15:f>Daten_Diagramme!$D$29</c15:f>
                      <c15:dlblFieldTableCache>
                        <c:ptCount val="1"/>
                        <c:pt idx="0">
                          <c:v>-7.6</c:v>
                        </c:pt>
                      </c15:dlblFieldTableCache>
                    </c15:dlblFTEntry>
                  </c15:dlblFieldTable>
                  <c15:showDataLabelsRange val="0"/>
                </c:ext>
                <c:ext xmlns:c16="http://schemas.microsoft.com/office/drawing/2014/chart" uri="{C3380CC4-5D6E-409C-BE32-E72D297353CC}">
                  <c16:uniqueId val="{0000000F-9EC3-40E4-920C-349DE68CC9FE}"/>
                </c:ext>
              </c:extLst>
            </c:dLbl>
            <c:dLbl>
              <c:idx val="16"/>
              <c:tx>
                <c:strRef>
                  <c:f>Daten_Diagramme!$D$30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{1B68E7CC-A30B-4038-80DB-B5A6E6361704}</c15:txfldGUID>
                      <c15:f>Daten_Diagramme!$D$30</c15:f>
                      <c15:dlblFieldTableCache>
                        <c:ptCount val="1"/>
                        <c:pt idx="0">
                          <c:v>3.9</c:v>
                        </c:pt>
                      </c15:dlblFieldTableCache>
                    </c15:dlblFTEntry>
                  </c15:dlblFieldTable>
                  <c15:showDataLabelsRange val="0"/>
                </c:ext>
                <c:ext xmlns:c16="http://schemas.microsoft.com/office/drawing/2014/chart" uri="{C3380CC4-5D6E-409C-BE32-E72D297353CC}">
                  <c16:uniqueId val="{00000010-9EC3-40E4-920C-349DE68CC9FE}"/>
                </c:ext>
              </c:extLst>
            </c:dLbl>
            <c:dLbl>
              <c:idx val="17"/>
              <c:tx>
                <c:strRef>
                  <c:f>Daten_Diagramme!$D$31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{5F069689-CB4E-4D8E-8ED4-3DB9551B5944}</c15:txfldGUID>
                      <c15:f>Daten_Diagramme!$D$31</c15:f>
                      <c15:dlblFieldTableCache>
                        <c:ptCount val="1"/>
                        <c:pt idx="0">
                          <c:v>3.6</c:v>
                        </c:pt>
                      </c15:dlblFieldTableCache>
                    </c15:dlblFTEntry>
                  </c15:dlblFieldTable>
                  <c15:showDataLabelsRange val="0"/>
                </c:ext>
                <c:ext xmlns:c16="http://schemas.microsoft.com/office/drawing/2014/chart" uri="{C3380CC4-5D6E-409C-BE32-E72D297353CC}">
                  <c16:uniqueId val="{00000011-9EC3-40E4-920C-349DE68CC9FE}"/>
                </c:ext>
              </c:extLst>
            </c:dLbl>
            <c:dLbl>
              <c:idx val="18"/>
              <c:tx>
                <c:strRef>
                  <c:f>Daten_Diagramme!$D$32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{F80E3705-D2EC-431A-B9FE-B87BC9AB4BAF}</c15:txfldGUID>
                      <c15:f>Daten_Diagramme!$D$32</c15:f>
                      <c15:dlblFieldTableCache>
                        <c:ptCount val="1"/>
                        <c:pt idx="0">
                          <c:v>2.6</c:v>
                        </c:pt>
                      </c15:dlblFieldTableCache>
                    </c15:dlblFTEntry>
                  </c15:dlblFieldTable>
                  <c15:showDataLabelsRange val="0"/>
                </c:ext>
                <c:ext xmlns:c16="http://schemas.microsoft.com/office/drawing/2014/chart" uri="{C3380CC4-5D6E-409C-BE32-E72D297353CC}">
                  <c16:uniqueId val="{00000012-9EC3-40E4-920C-349DE68CC9FE}"/>
                </c:ext>
              </c:extLst>
            </c:dLbl>
            <c:dLbl>
              <c:idx val="19"/>
              <c:tx>
                <c:strRef>
                  <c:f>Daten_Diagramme!$D$33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{D7867BC2-7F3B-4399-AE1A-A4D2185FC3B5}</c15:txfldGUID>
                      <c15:f>Daten_Diagramme!$D$33</c15:f>
                      <c15:dlblFieldTableCache>
                        <c:ptCount val="1"/>
                        <c:pt idx="0">
                          <c:v>2.9</c:v>
                        </c:pt>
                      </c15:dlblFieldTableCache>
                    </c15:dlblFTEntry>
                  </c15:dlblFieldTable>
                  <c15:showDataLabelsRange val="0"/>
                </c:ext>
                <c:ext xmlns:c16="http://schemas.microsoft.com/office/drawing/2014/chart" uri="{C3380CC4-5D6E-409C-BE32-E72D297353CC}">
                  <c16:uniqueId val="{00000013-9EC3-40E4-920C-349DE68CC9FE}"/>
                </c:ext>
              </c:extLst>
            </c:dLbl>
            <c:dLbl>
              <c:idx val="20"/>
              <c:tx>
                <c:strRef>
                  <c:f>Daten_Diagramme!$D$34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{C2ED3510-1113-42C4-81B8-64F561503CDA}</c15:txfldGUID>
                      <c15:f>Daten_Diagramme!$D$34</c15:f>
                      <c15:dlblFieldTableCache>
                        <c:ptCount val="1"/>
                        <c:pt idx="0">
                          <c:v>0.3</c:v>
                        </c:pt>
                      </c15:dlblFieldTableCache>
                    </c15:dlblFTEntry>
                  </c15:dlblFieldTable>
                  <c15:showDataLabelsRange val="0"/>
                </c:ext>
                <c:ext xmlns:c16="http://schemas.microsoft.com/office/drawing/2014/chart" uri="{C3380CC4-5D6E-409C-BE32-E72D297353CC}">
                  <c16:uniqueId val="{00000014-9EC3-40E4-920C-349DE68CC9FE}"/>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{4167EC6F-7B15-498C-A762-D4553909BE3A}</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EC3-40E4-920C-349DE68CC9F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{BBAA37FA-3218-4BBA-A7C3-B5131247E604}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EC3-40E4-920C-349DE68CC9FE}"/>
                </c:ext>
              </c:extLst>
            </c:dLbl>
            <c:dLbl>
              <c:idx val="23"/>
              <c:tx>
                <c:strRef>
                  <c:f>Daten_Diagramme!$D$37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{13FB24B0-A362-4CDA-AEA3-38193A2471BE}</c15:txfldGUID>
                      <c15:f>Daten_Diagramme!$D$37</c15:f>
                      <c15:dlblFieldTableCache>
                        <c:ptCount val="1"/>
                        <c:pt idx="0">
                          <c:v>1.6</c:v>
                        </c:pt>
                      </c15:dlblFieldTableCache>
                    </c15:dlblFTEntry>
                  </c15:dlblFieldTable>
                  <c15:showDataLabelsRange val="0"/>
                </c:ext>
                <c:ext xmlns:c16="http://schemas.microsoft.com/office/drawing/2014/chart" uri="{C3380CC4-5D6E-409C-BE32-E72D297353CC}">
                  <c16:uniqueId val="{00000017-9EC3-40E4-920C-349DE68CC9FE}"/>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{9F2DDFA3-3A83-4D08-BE33-DBBD1DB007B8}</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9EC3-40E4-920C-349DE68CC9FE}"/>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{3B395E68-4DD0-43FF-9307-6A28EDA434AB}</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9EC3-40E4-920C-349DE68CC9F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{007527F3-9AEB-4585-8F76-BCAC3A2ABA11}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EC3-40E4-920C-349DE68CC9F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{4A3D060B-F0D8-49D0-BEAA-11334FBEF20D}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EC3-40E4-920C-349DE68CC9F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{C32CDC54-DCEF-4FB4-B720-7824C165B6FE}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EC3-40E4-920C-349DE68CC9F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{9FB239C1-BA3B-40CF-81C0-114534E6EAE5}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EC3-40E4-920C-349DE68CC9F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{A1681598-2184-433E-8DAD-48F872A7FFC3}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EC3-40E4-920C-349DE68CC9FE}"/>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{8F0FE1D6-2C1F-4D73-948F-7F19F1537D95}</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9EC3-40E4-920C-349DE68CC9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1.0323491828636762</c:v>
                </c:pt>
                <c:pt idx="1">
                  <c:v>1.5625</c:v>
                </c:pt>
                <c:pt idx="2">
                  <c:v>1.0630220197418374</c:v>
                </c:pt>
                <c:pt idx="3">
                  <c:v>-0.20256583389601621</c:v>
                </c:pt>
                <c:pt idx="4">
                  <c:v>3.993422598073761</c:v>
                </c:pt>
                <c:pt idx="5">
                  <c:v>-0.48736865638274091</c:v>
                </c:pt>
                <c:pt idx="6">
                  <c:v>-3.2767152601310685</c:v>
                </c:pt>
                <c:pt idx="7">
                  <c:v>1.3549498746867168</c:v>
                </c:pt>
                <c:pt idx="8">
                  <c:v>1.8567993588030991</c:v>
                </c:pt>
                <c:pt idx="9">
                  <c:v>0.35595361120679758</c:v>
                </c:pt>
                <c:pt idx="10">
                  <c:v>0.38910505836575876</c:v>
                </c:pt>
                <c:pt idx="11">
                  <c:v>5.4316197866149372</c:v>
                </c:pt>
                <c:pt idx="12">
                  <c:v>-0.87014725568942441</c:v>
                </c:pt>
                <c:pt idx="13">
                  <c:v>3.5812369548500493</c:v>
                </c:pt>
                <c:pt idx="14">
                  <c:v>4.293236127987039</c:v>
                </c:pt>
                <c:pt idx="15">
                  <c:v>-7.592407592407592</c:v>
                </c:pt>
                <c:pt idx="16">
                  <c:v>3.8784281620957839</c:v>
                </c:pt>
                <c:pt idx="17">
                  <c:v>3.5600762873490148</c:v>
                </c:pt>
                <c:pt idx="18">
                  <c:v>2.6269393511988715</c:v>
                </c:pt>
                <c:pt idx="19">
                  <c:v>2.8599179797107706</c:v>
                </c:pt>
                <c:pt idx="20">
                  <c:v>0.25056376847907791</c:v>
                </c:pt>
                <c:pt idx="21">
                  <c:v>0</c:v>
                </c:pt>
                <c:pt idx="23">
                  <c:v>1.5625</c:v>
                </c:pt>
                <c:pt idx="24">
                  <c:v>0.10246574622650184</c:v>
                </c:pt>
                <c:pt idx="25">
                  <c:v>1.7258328782086292</c:v>
                </c:pt>
              </c:numCache>
            </c:numRef>
          </c:val>
          <c:extLst>
            <c:ext xmlns:c16="http://schemas.microsoft.com/office/drawing/2014/chart" uri="{C3380CC4-5D6E-409C-BE32-E72D297353CC}">
              <c16:uniqueId val="{00000020-9EC3-40E4-920C-349DE68CC9F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{03618B4D-1DD4-4FE4-8BD0-FE35CAA1DD71}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EC3-40E4-920C-349DE68CC9F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{CBD57772-D994-414E-8AF5-8ACB894053C2}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EC3-40E4-920C-349DE68CC9F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{F47A42D9-A222-4108-9E15-65E59807994A}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EC3-40E4-920C-349DE68CC9F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{11F2614B-5AC0-4F25-911B-7B06342D4073}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EC3-40E4-920C-349DE68CC9F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{629DE329-98FA-47F6-BBC8-88CA2978BF9D}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EC3-40E4-920C-349DE68CC9F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{42CDD64F-68DA-48C2-A798-D5E649DC7C21}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EC3-40E4-920C-349DE68CC9F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{137193CC-6D67-4612-B0B8-F9C67E4AFA81}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EC3-40E4-920C-349DE68CC9F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{098C8ACF-0837-48F8-AB1B-C45A3FE8BBEC}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EC3-40E4-920C-349DE68CC9F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{F03DE95A-4023-4D47-8E7D-84F8C07D6E52}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EC3-40E4-920C-349DE68CC9F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{748BAF3E-80A7-48E6-945C-5BFE0D6FDBB2}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EC3-40E4-920C-349DE68CC9F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{CC3286B2-62B5-4EB1-9BC9-983EBB23C1DC}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EC3-40E4-920C-349DE68CC9F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{4DDA0F87-F272-4CD2-AC55-00591FD842B5}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EC3-40E4-920C-349DE68CC9F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{46FD7438-2743-46D1-8699-B47115036B19}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EC3-40E4-920C-349DE68CC9F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{742DD778-C2FC-4B95-AAB0-A81AD3882CFC}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EC3-40E4-920C-349DE68CC9F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{42632752-D0F9-4D0D-B442-27DA6B784EF9}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EC3-40E4-920C-349DE68CC9F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{AA6836A5-8E77-4794-9349-1CDCD70846C5}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EC3-40E4-920C-349DE68CC9F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{5106722E-6EB7-489D-B06B-F3FD4BC33459}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EC3-40E4-920C-349DE68CC9F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{64398333-63A1-4405-AF9E-E188CD9F466C}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EC3-40E4-920C-349DE68CC9F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{C3667EC3-A0ED-4CDB-951D-AC3C061F75A3}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EC3-40E4-920C-349DE68CC9F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{A99FC848-8AC0-4C73-866E-3B389FF84C6A}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EC3-40E4-920C-349DE68CC9F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{A4305C43-6D2F-4D97-ADBE-23981FACCA12}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EC3-40E4-920C-349DE68CC9F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{E8AAA06D-0520-4DC3-AEEB-0C68A0B5F976}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EC3-40E4-920C-349DE68CC9F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{093E3CBB-0D7B-4AA1-A612-8A7B0883D5CC}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EC3-40E4-920C-349DE68CC9F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{17C1C789-FB99-491F-A714-011FDFAEA44E}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EC3-40E4-920C-349DE68CC9F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{A81B2639-BB9F-4ECD-AF13-F4F660B9AABD}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EC3-40E4-920C-349DE68CC9F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{B171DE96-F09D-47D8-B756-5662B377979D}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EC3-40E4-920C-349DE68CC9F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{B233DAC7-8557-4206-AD33-AB86A1394950}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EC3-40E4-920C-349DE68CC9F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{9F48F1A8-7B53-446C-B54B-676E8680DD62}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EC3-40E4-920C-349DE68CC9F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{4A5C6C32-93DF-4DE1-83F9-7F078A6E74F6}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EC3-40E4-920C-349DE68CC9F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{D910CB52-57A8-4BF2-A47B-45CCCE2E78AD}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EC3-40E4-920C-349DE68CC9F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{357917C7-A646-4162-9541-26A4D9AC84D4}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EC3-40E4-920C-349DE68CC9F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{4C453698-3769-495A-AC3A-C7D3711EAD01}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EC3-40E4-920C-349DE68CC9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EC3-40E4-920C-349DE68CC9F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EC3-40E4-920C-349DE68CC9F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{BE1C00D8-B870-4352-88DE-522D35B69EBD}</c15:txfldGUID>
                      <c15:f>Daten_Diagramme!$E$14</c15:f>
                      <c15:dlblFieldTableCache>
                        <c:ptCount val="1"/>
                        <c:pt idx="0">
                          <c:v>-1.3</c:v>
                        </c:pt>
                      </c15:dlblFieldTableCache>
                    </c15:dlblFTEntry>
                  </c15:dlblFieldTable>
                  <c15:showDataLabelsRange val="0"/>
                </c:ext>
                <c:ext xmlns:c16="http://schemas.microsoft.com/office/drawing/2014/chart" uri="{C3380CC4-5D6E-409C-BE32-E72D297353CC}">
                  <c16:uniqueId val="{00000000-EE68-4C90-BA7B-C08C15AC2CB7}"/>
                </c:ext>
              </c:extLst>
            </c:dLbl>
            <c:dLbl>
              <c:idx val="1"/>
              <c:tx>
                <c:strRef>
                  <c:f>Daten_Diagramme!$E$15</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{B15A891C-3107-4DA6-A17E-714B50B7ABDA}</c15:txfldGUID>
                      <c15:f>Daten_Diagramme!$E$15</c15:f>
                      <c15:dlblFieldTableCache>
                        <c:ptCount val="1"/>
                        <c:pt idx="0">
                          <c:v>8.5</c:v>
                        </c:pt>
                      </c15:dlblFieldTableCache>
                    </c15:dlblFTEntry>
                  </c15:dlblFieldTable>
                  <c15:showDataLabelsRange val="0"/>
                </c:ext>
                <c:ext xmlns:c16="http://schemas.microsoft.com/office/drawing/2014/chart" uri="{C3380CC4-5D6E-409C-BE32-E72D297353CC}">
                  <c16:uniqueId val="{00000001-EE68-4C90-BA7B-C08C15AC2CB7}"/>
                </c:ext>
              </c:extLst>
            </c:dLbl>
            <c:dLbl>
              <c:idx val="2"/>
              <c:tx>
                <c:strRef>
                  <c:f>Daten_Diagramme!$E$16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{A270F8CD-CF9A-450D-A670-33E924605779}</c15:txfldGUID>
                      <c15:f>Daten_Diagramme!$E$16</c15:f>
                      <c15:dlblFieldTableCache>
                        <c:ptCount val="1"/>
                        <c:pt idx="0">
                          <c:v>1.4</c:v>
                        </c:pt>
                      </c15:dlblFieldTableCache>
                    </c15:dlblFTEntry>
                  </c15:dlblFieldTable>
                  <c15:showDataLabelsRange val="0"/>
                </c:ext>
                <c:ext xmlns:c16="http://schemas.microsoft.com/office/drawing/2014/chart" uri="{C3380CC4-5D6E-409C-BE32-E72D297353CC}">
                  <c16:uniqueId val="{00000002-EE68-4C90-BA7B-C08C15AC2CB7}"/>
                </c:ext>
              </c:extLst>
            </c:dLbl>
            <c:dLbl>
              <c:idx val="3"/>
              <c:tx>
                <c:strRef>
                  <c:f>Daten_Diagramme!$E$17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{E1861BA8-611D-45CC-A527-1202AE3F67AF}</c15:txfldGUID>
                      <c15:f>Daten_Diagramme!$E$17</c15:f>
                      <c15:dlblFieldTableCache>
                        <c:ptCount val="1"/>
                        <c:pt idx="0">
                          <c:v>-4.6</c:v>
                        </c:pt>
                      </c15:dlblFieldTableCache>
                    </c15:dlblFTEntry>
                  </c15:dlblFieldTable>
                  <c15:showDataLabelsRange val="0"/>
                </c:ext>
                <c:ext xmlns:c16="http://schemas.microsoft.com/office/drawing/2014/chart" uri="{C3380CC4-5D6E-409C-BE32-E72D297353CC}">
                  <c16:uniqueId val="{00000003-EE68-4C90-BA7B-C08C15AC2CB7}"/>
                </c:ext>
              </c:extLst>
            </c:dLbl>
            <c:dLbl>
              <c:idx val="4"/>
              <c:tx>
                <c:strRef>
                  <c:f>Daten_Diagramme!$E$18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{F8917913-310D-41A8-B5DB-58C76B5C290B}</c15:txfldGUID>
                      <c15:f>Daten_Diagramme!$E$18</c15:f>
                      <c15:dlblFieldTableCache>
                        <c:ptCount val="1"/>
                        <c:pt idx="0">
                          <c:v>-5.6</c:v>
                        </c:pt>
                      </c15:dlblFieldTableCache>
                    </c15:dlblFTEntry>
                  </c15:dlblFieldTable>
                  <c15:showDataLabelsRange val="0"/>
                </c:ext>
                <c:ext xmlns:c16="http://schemas.microsoft.com/office/drawing/2014/chart" uri="{C3380CC4-5D6E-409C-BE32-E72D297353CC}">
                  <c16:uniqueId val="{00000004-EE68-4C90-BA7B-C08C15AC2CB7}"/>
                </c:ext>
              </c:extLst>
            </c:dLbl>
            <c:dLbl>
              <c:idx val="5"/>
              <c:tx>
                <c:strRef>
                  <c:f>Daten_Diagramme!$E$19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{9EFBF00F-9CBC-4D83-B1E8-3C933949AAA9}</c15:txfldGUID>
                      <c15:f>Daten_Diagramme!$E$19</c15:f>
                      <c15:dlblFieldTableCache>
                        <c:ptCount val="1"/>
                        <c:pt idx="0">
                          <c:v>-4.3</c:v>
                        </c:pt>
                      </c15:dlblFieldTableCache>
                    </c15:dlblFTEntry>
                  </c15:dlblFieldTable>
                  <c15:showDataLabelsRange val="0"/>
                </c:ext>
                <c:ext xmlns:c16="http://schemas.microsoft.com/office/drawing/2014/chart" uri="{C3380CC4-5D6E-409C-BE32-E72D297353CC}">
                  <c16:uniqueId val="{00000005-EE68-4C90-BA7B-C08C15AC2CB7}"/>
                </c:ext>
              </c:extLst>
            </c:dLbl>
            <c:dLbl>
              <c:idx val="6"/>
              <c:tx>
                <c:strRef>
                  <c:f>Daten_Diagramme!$E$20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{F79EA5EA-47F1-477F-9B95-D8D5B68E7D95}</c15:txfldGUID>
                      <c15:f>Daten_Diagramme!$E$20</c15:f>
                      <c15:dlblFieldTableCache>
                        <c:ptCount val="1"/>
                        <c:pt idx="0">
                          <c:v>-0.7</c:v>
                        </c:pt>
                      </c15:dlblFieldTableCache>
                    </c15:dlblFTEntry>
                  </c15:dlblFieldTable>
                  <c15:showDataLabelsRange val="0"/>
                </c:ext>
                <c:ext xmlns:c16="http://schemas.microsoft.com/office/drawing/2014/chart" uri="{C3380CC4-5D6E-409C-BE32-E72D297353CC}">
                  <c16:uniqueId val="{00000006-EE68-4C90-BA7B-C08C15AC2CB7}"/>
                </c:ext>
              </c:extLst>
            </c:dLbl>
            <c:dLbl>
              <c:idx val="7"/>
              <c:tx>
                <c:strRef>
                  <c:f>Daten_Diagramme!$E$21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{BBFAD842-F1C4-4397-83D6-3B98F0067885}</c15:txfldGUID>
                      <c15:f>Daten_Diagramme!$E$21</c15:f>
                      <c15:dlblFieldTableCache>
                        <c:ptCount val="1"/>
                        <c:pt idx="0">
                          <c:v>2.2</c:v>
                        </c:pt>
                      </c15:dlblFieldTableCache>
                    </c15:dlblFTEntry>
                  </c15:dlblFieldTable>
                  <c15:showDataLabelsRange val="0"/>
                </c:ext>
                <c:ext xmlns:c16="http://schemas.microsoft.com/office/drawing/2014/chart" uri="{C3380CC4-5D6E-409C-BE32-E72D297353CC}">
                  <c16:uniqueId val="{00000007-EE68-4C90-BA7B-C08C15AC2CB7}"/>
                </c:ext>
              </c:extLst>
            </c:dLbl>
            <c:dLbl>
              <c:idx val="8"/>
              <c:tx>
                <c:strRef>
                  <c:f>Daten_Diagramme!$E$22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{2FEEED23-B47A-40D4-80B9-8A29ED858173}</c15:txfldGUID>
                      <c15:f>Daten_Diagramme!$E$22</c15:f>
                      <c15:dlblFieldTableCache>
                        <c:ptCount val="1"/>
                        <c:pt idx="0">
                          <c:v>1.0</c:v>
                        </c:pt>
                      </c15:dlblFieldTableCache>
                    </c15:dlblFTEntry>
                  </c15:dlblFieldTable>
                  <c15:showDataLabelsRange val="0"/>
                </c:ext>
                <c:ext xmlns:c16="http://schemas.microsoft.com/office/drawing/2014/chart" uri="{C3380CC4-5D6E-409C-BE32-E72D297353CC}">
                  <c16:uniqueId val="{00000008-EE68-4C90-BA7B-C08C15AC2CB7}"/>
                </c:ext>
              </c:extLst>
            </c:dLbl>
            <c:dLbl>
              <c:idx val="9"/>
              <c:tx>
                <c:strRef>
                  <c:f>Daten_Diagramme!$E$23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{8C9B3447-2A44-427D-BC24-637CA44D4A7A}</c15:txfldGUID>
                      <c15:f>Daten_Diagramme!$E$23</c15:f>
                      <c15:dlblFieldTableCache>
                        <c:ptCount val="1"/>
                        <c:pt idx="0">
                          <c:v>-2.9</c:v>
                        </c:pt>
                      </c15:dlblFieldTableCache>
                    </c15:dlblFTEntry>
                  </c15:dlblFieldTable>
                  <c15:showDataLabelsRange val="0"/>
                </c:ext>
                <c:ext xmlns:c16="http://schemas.microsoft.com/office/drawing/2014/chart" uri="{C3380CC4-5D6E-409C-BE32-E72D297353CC}">
                  <c16:uniqueId val="{00000009-EE68-4C90-BA7B-C08C15AC2CB7}"/>
                </c:ext>
              </c:extLst>
            </c:dLbl>
            <c:dLbl>
              <c:idx val="10"/>
              <c:tx>
                <c:strRef>
                  <c:f>Daten_Diagramme!$E$24</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{84DD6288-B657-4030-9D3F-0ED4B6BE1569}</c15:txfldGUID>
                      <c15:f>Daten_Diagramme!$E$24</c15:f>
                      <c15:dlblFieldTableCache>
                        <c:ptCount val="1"/>
                        <c:pt idx="0">
                          <c:v>-8.2</c:v>
                        </c:pt>
                      </c15:dlblFieldTableCache>
                    </c15:dlblFTEntry>
                  </c15:dlblFieldTable>
                  <c15:showDataLabelsRange val="0"/>
                </c:ext>
                <c:ext xmlns:c16="http://schemas.microsoft.com/office/drawing/2014/chart" uri="{C3380CC4-5D6E-409C-BE32-E72D297353CC}">
                  <c16:uniqueId val="{0000000A-EE68-4C90-BA7B-C08C15AC2CB7}"/>
                </c:ext>
              </c:extLst>
            </c:dLbl>
            <c:dLbl>
              <c:idx val="11"/>
              <c:tx>
                <c:strRef>
                  <c:f>Daten_Diagramme!$E$25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{8802E644-121F-4E86-9F07-E3B5887D728B}</c15:txfldGUID>
                      <c15:f>Daten_Diagramme!$E$25</c15:f>
                      <c15:dlblFieldTableCache>
                        <c:ptCount val="1"/>
                        <c:pt idx="0">
                          <c:v>-3.4</c:v>
                        </c:pt>
                      </c15:dlblFieldTableCache>
                    </c15:dlblFTEntry>
                  </c15:dlblFieldTable>
                  <c15:showDataLabelsRange val="0"/>
                </c:ext>
                <c:ext xmlns:c16="http://schemas.microsoft.com/office/drawing/2014/chart" uri="{C3380CC4-5D6E-409C-BE32-E72D297353CC}">
                  <c16:uniqueId val="{0000000B-EE68-4C90-BA7B-C08C15AC2CB7}"/>
                </c:ext>
              </c:extLst>
            </c:dLbl>
            <c:dLbl>
              <c:idx val="12"/>
              <c:tx>
                <c:strRef>
                  <c:f>Daten_Diagramme!$E$26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{8E528213-2BB8-42D7-A7B4-5CCA7A98E37B}</c15:txfldGUID>
                      <c15:f>Daten_Diagramme!$E$26</c15:f>
                      <c15:dlblFieldTableCache>
                        <c:ptCount val="1"/>
                        <c:pt idx="0">
                          <c:v>2.6</c:v>
                        </c:pt>
                      </c15:dlblFieldTableCache>
                    </c15:dlblFTEntry>
                  </c15:dlblFieldTable>
                  <c15:showDataLabelsRange val="0"/>
                </c:ext>
                <c:ext xmlns:c16="http://schemas.microsoft.com/office/drawing/2014/chart" uri="{C3380CC4-5D6E-409C-BE32-E72D297353CC}">
                  <c16:uniqueId val="{0000000C-EE68-4C90-BA7B-C08C15AC2CB7}"/>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{87EE4CA2-44F0-4AE2-9B40-A6767B594A08}</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EE68-4C90-BA7B-C08C15AC2CB7}"/>
                </c:ext>
              </c:extLst>
            </c:dLbl>
            <c:dLbl>
              <c:idx val="14"/>
              <c:tx>
                <c:strRef>
                  <c:f>Daten_Diagramme!$E$28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{62DA55DF-3F75-4B3A-A1BB-1F9631F1ABF3}</c15:txfldGUID>
                      <c15:f>Daten_Diagramme!$E$28</c15:f>
                      <c15:dlblFieldTableCache>
                        <c:ptCount val="1"/>
                        <c:pt idx="0">
                          <c:v>2.8</c:v>
                        </c:pt>
                      </c15:dlblFieldTableCache>
                    </c15:dlblFTEntry>
                  </c15:dlblFieldTable>
                  <c15:showDataLabelsRange val="0"/>
                </c:ext>
                <c:ext xmlns:c16="http://schemas.microsoft.com/office/drawing/2014/chart" uri="{C3380CC4-5D6E-409C-BE32-E72D297353CC}">
                  <c16:uniqueId val="{0000000E-EE68-4C90-BA7B-C08C15AC2CB7}"/>
                </c:ext>
              </c:extLst>
            </c:dLbl>
            <c:dLbl>
              <c:idx val="15"/>
              <c:tx>
                <c:strRef>
                  <c:f>Daten_Diagramme!$E$29</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{476BE918-0992-4435-A179-99C324F8DD91}</c15:txfldGUID>
                      <c15:f>Daten_Diagramme!$E$29</c15:f>
                      <c15:dlblFieldTableCache>
                        <c:ptCount val="1"/>
                        <c:pt idx="0">
                          <c:v>7.9</c:v>
                        </c:pt>
                      </c15:dlblFieldTableCache>
                    </c15:dlblFTEntry>
                  </c15:dlblFieldTable>
                  <c15:showDataLabelsRange val="0"/>
                </c:ext>
                <c:ext xmlns:c16="http://schemas.microsoft.com/office/drawing/2014/chart" uri="{C3380CC4-5D6E-409C-BE32-E72D297353CC}">
                  <c16:uniqueId val="{0000000F-EE68-4C90-BA7B-C08C15AC2CB7}"/>
                </c:ext>
              </c:extLst>
            </c:dLbl>
            <c:dLbl>
              <c:idx val="16"/>
              <c:tx>
                <c:strRef>
                  <c:f>Daten_Diagramme!$E$30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{98B59A41-D9C2-4FCA-8852-87712CB5A330}</c15:txfldGUID>
                      <c15:f>Daten_Diagramme!$E$30</c15:f>
                      <c15:dlblFieldTableCache>
                        <c:ptCount val="1"/>
                        <c:pt idx="0">
                          <c:v>3.3</c:v>
                        </c:pt>
                      </c15:dlblFieldTableCache>
                    </c15:dlblFTEntry>
                  </c15:dlblFieldTable>
                  <c15:showDataLabelsRange val="0"/>
                </c:ext>
                <c:ext xmlns:c16="http://schemas.microsoft.com/office/drawing/2014/chart" uri="{C3380CC4-5D6E-409C-BE32-E72D297353CC}">
                  <c16:uniqueId val="{00000010-EE68-4C90-BA7B-C08C15AC2CB7}"/>
                </c:ext>
              </c:extLst>
            </c:dLbl>
            <c:dLbl>
              <c:idx val="17"/>
              <c:tx>
                <c:strRef>
                  <c:f>Daten_Diagramme!$E$31</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{9288B8EA-67C7-4D8D-BD12-DF0E7B4CCDF3}</c15:txfldGUID>
                      <c15:f>Daten_Diagramme!$E$31</c15:f>
                      <c15:dlblFieldTableCache>
                        <c:ptCount val="1"/>
                        <c:pt idx="0">
                          <c:v>5.2</c:v>
                        </c:pt>
                      </c15:dlblFieldTableCache>
                    </c15:dlblFTEntry>
                  </c15:dlblFieldTable>
                  <c15:showDataLabelsRange val="0"/>
                </c:ext>
                <c:ext xmlns:c16="http://schemas.microsoft.com/office/drawing/2014/chart" uri="{C3380CC4-5D6E-409C-BE32-E72D297353CC}">
                  <c16:uniqueId val="{00000011-EE68-4C90-BA7B-C08C15AC2CB7}"/>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{2FD2E758-CBF4-4E3D-959C-B47143DB5E18}</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EE68-4C90-BA7B-C08C15AC2CB7}"/>
                </c:ext>
              </c:extLst>
            </c:dLbl>
            <c:dLbl>
              <c:idx val="19"/>
              <c:tx>
                <c:strRef>
                  <c:f>Daten_Diagramme!$E$33</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{CA183CBD-65BD-464C-BD8C-6142E3E5F07A}</c15:txfldGUID>
                      <c15:f>Daten_Diagramme!$E$33</c15:f>
                      <c15:dlblFieldTableCache>
                        <c:ptCount val="1"/>
                        <c:pt idx="0">
                          <c:v>-5.9</c:v>
                        </c:pt>
                      </c15:dlblFieldTableCache>
                    </c15:dlblFTEntry>
                  </c15:dlblFieldTable>
                  <c15:showDataLabelsRange val="0"/>
                </c:ext>
                <c:ext xmlns:c16="http://schemas.microsoft.com/office/drawing/2014/chart" uri="{C3380CC4-5D6E-409C-BE32-E72D297353CC}">
                  <c16:uniqueId val="{00000013-EE68-4C90-BA7B-C08C15AC2CB7}"/>
                </c:ext>
              </c:extLst>
            </c:dLbl>
            <c:dLbl>
              <c:idx val="20"/>
              <c:tx>
                <c:strRef>
                  <c:f>Daten_Diagramme!$E$34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{30315299-BADF-4661-AA13-90592A18631D}</c15:txfldGUID>
                      <c15:f>Daten_Diagramme!$E$34</c15:f>
                      <c15:dlblFieldTableCache>
                        <c:ptCount val="1"/>
                        <c:pt idx="0">
                          <c:v>-1.3</c:v>
                        </c:pt>
                      </c15:dlblFieldTableCache>
                    </c15:dlblFTEntry>
                  </c15:dlblFieldTable>
                  <c15:showDataLabelsRange val="0"/>
                </c:ext>
                <c:ext xmlns:c16="http://schemas.microsoft.com/office/drawing/2014/chart" uri="{C3380CC4-5D6E-409C-BE32-E72D297353CC}">
                  <c16:uniqueId val="{00000014-EE68-4C90-BA7B-C08C15AC2CB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{66A8DFC4-228A-437B-9066-CA288D016498}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E68-4C90-BA7B-C08C15AC2CB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{4AA8BE53-ADC8-4DEA-8E8B-F2643837FF08}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E68-4C90-BA7B-C08C15AC2CB7}"/>
                </c:ext>
              </c:extLst>
            </c:dLbl>
            <c:dLbl>
              <c:idx val="23"/>
              <c:tx>
                <c:strRef>
                  <c:f>Daten_Diagramme!$E$37</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{CAAE84FA-3A76-484F-A32F-68B63B4C145F}</c15:txfldGUID>
                      <c15:f>Daten_Diagramme!$E$37</c15:f>
                      <c15:dlblFieldTableCache>
                        <c:ptCount val="1"/>
                        <c:pt idx="0">
                          <c:v>8.5</c:v>
                        </c:pt>
                      </c15:dlblFieldTableCache>
                    </c15:dlblFTEntry>
                  </c15:dlblFieldTable>
                  <c15:showDataLabelsRange val="0"/>
                </c:ext>
                <c:ext xmlns:c16="http://schemas.microsoft.com/office/drawing/2014/chart" uri="{C3380CC4-5D6E-409C-BE32-E72D297353CC}">
                  <c16:uniqueId val="{00000017-EE68-4C90-BA7B-C08C15AC2CB7}"/>
                </c:ext>
              </c:extLst>
            </c:dLbl>
            <c:dLbl>
              <c:idx val="24"/>
              <c:tx>
                <c:strRef>
                  <c:f>Daten_Diagramme!$E$38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{EB448767-3473-445F-9B31-DF3C67938BB3}</c15:txfldGUID>
                      <c15:f>Daten_Diagramme!$E$38</c15:f>
                      <c15:dlblFieldTableCache>
                        <c:ptCount val="1"/>
                        <c:pt idx="0">
                          <c:v>-1.8</c:v>
                        </c:pt>
                      </c15:dlblFieldTableCache>
                    </c15:dlblFTEntry>
                  </c15:dlblFieldTable>
                  <c15:showDataLabelsRange val="0"/>
                </c:ext>
                <c:ext xmlns:c16="http://schemas.microsoft.com/office/drawing/2014/chart" uri="{C3380CC4-5D6E-409C-BE32-E72D297353CC}">
                  <c16:uniqueId val="{00000018-EE68-4C90-BA7B-C08C15AC2CB7}"/>
                </c:ext>
              </c:extLst>
            </c:dLbl>
            <c:dLbl>
              <c:idx val="25"/>
              <c:tx>
                <c:strRef>
                  <c:f>Daten_Diagramme!$E$39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{B1352FF7-42C1-432B-B077-C184122ADA41}</c15:txfldGUID>
                      <c15:f>Daten_Diagramme!$E$39</c15:f>
                      <c15:dlblFieldTableCache>
                        <c:ptCount val="1"/>
                        <c:pt idx="0">
                          <c:v>-1.4</c:v>
                        </c:pt>
                      </c15:dlblFieldTableCache>
                    </c15:dlblFTEntry>
                  </c15:dlblFieldTable>
                  <c15:showDataLabelsRange val="0"/>
                </c:ext>
                <c:ext xmlns:c16="http://schemas.microsoft.com/office/drawing/2014/chart" uri="{C3380CC4-5D6E-409C-BE32-E72D297353CC}">
                  <c16:uniqueId val="{00000019-EE68-4C90-BA7B-C08C15AC2CB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{C1E78C41-87AA-4FD4-8DC8-8171C466E2B2}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E68-4C90-BA7B-C08C15AC2CB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{55B80473-0535-4546-9040-2CB5A5FE51EF}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E68-4C90-BA7B-C08C15AC2CB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{F4D0B6BC-E48F-4E58-870E-45F049817BAD}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E68-4C90-BA7B-C08C15AC2CB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{9B0EC9BF-6DC8-4967-B116-C99089AD3A77}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E68-4C90-BA7B-C08C15AC2CB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{1D98B9E6-2663-4BE2-9512-79F5114CCE65}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E68-4C90-BA7B-C08C15AC2CB7}"/>
                </c:ext>
              </c:extLst>
            </c:dLbl>
            <c:dLbl>
              <c:idx val="31"/>
              <c:tx>
                <c:strRef>
                  <c:f>Daten_Diagramme!$E$45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{A09DDB72-B13C-41C7-9347-BC91F8C34E84}</c15:txfldGUID>
                      <c15:f>Daten_Diagramme!$E$45</c15:f>
                      <c15:dlblFieldTableCache>
                        <c:ptCount val="1"/>
                        <c:pt idx="0">
                          <c:v>-1.4</c:v>
                        </c:pt>
                      </c15:dlblFieldTableCache>
                    </c15:dlblFTEntry>
                  </c15:dlblFieldTable>
                  <c15:showDataLabelsRange val="0"/>
                </c:ext>
                <c:ext xmlns:c16="http://schemas.microsoft.com/office/drawing/2014/chart" uri="{C3380CC4-5D6E-409C-BE32-E72D297353CC}">
                  <c16:uniqueId val="{0000001F-EE68-4C90-BA7B-C08C15AC2CB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-1.2576031563373335</c:v>
                </c:pt>
                <c:pt idx="1">
                  <c:v>8.5016835016835017</c:v>
                </c:pt>
                <c:pt idx="2">
                  <c:v>1.408450704225352</c:v>
                </c:pt>
                <c:pt idx="3">
                  <c:v>-4.5639597171630601</c:v>
                </c:pt>
                <c:pt idx="4">
                  <c:v>-5.5893074119076553</c:v>
                </c:pt>
                <c:pt idx="5">
                  <c:v>-4.2822677925211101</c:v>
                </c:pt>
                <c:pt idx="6">
                  <c:v>-0.7407407407407407</c:v>
                </c:pt>
                <c:pt idx="7">
                  <c:v>2.2136331693605058</c:v>
                </c:pt>
                <c:pt idx="8">
                  <c:v>1.0457010069713399</c:v>
                </c:pt>
                <c:pt idx="9">
                  <c:v>-2.8609072087332956</c:v>
                </c:pt>
                <c:pt idx="10">
                  <c:v>-8.2064857710125736</c:v>
                </c:pt>
                <c:pt idx="11">
                  <c:v>-3.3532934131736525</c:v>
                </c:pt>
                <c:pt idx="12">
                  <c:v>2.6119402985074629</c:v>
                </c:pt>
                <c:pt idx="13">
                  <c:v>-0.75187969924812026</c:v>
                </c:pt>
                <c:pt idx="14">
                  <c:v>2.8365601080594325</c:v>
                </c:pt>
                <c:pt idx="15">
                  <c:v>7.9365079365079367</c:v>
                </c:pt>
                <c:pt idx="16">
                  <c:v>3.3477321814254859</c:v>
                </c:pt>
                <c:pt idx="17">
                  <c:v>5.2391799544419131</c:v>
                </c:pt>
                <c:pt idx="18">
                  <c:v>-0.1536688436419516</c:v>
                </c:pt>
                <c:pt idx="19">
                  <c:v>-5.9279778393351803</c:v>
                </c:pt>
                <c:pt idx="20">
                  <c:v>-1.3110125050423558</c:v>
                </c:pt>
                <c:pt idx="21">
                  <c:v>0</c:v>
                </c:pt>
                <c:pt idx="23">
                  <c:v>8.5016835016835017</c:v>
                </c:pt>
                <c:pt idx="24">
                  <c:v>-1.8138304572364277</c:v>
                </c:pt>
                <c:pt idx="25">
                  <c:v>-1.439158256822723</c:v>
                </c:pt>
              </c:numCache>
            </c:numRef>
          </c:val>
          <c:extLst>
            <c:ext xmlns:c16="http://schemas.microsoft.com/office/drawing/2014/chart" uri="{C3380CC4-5D6E-409C-BE32-E72D297353CC}">
              <c16:uniqueId val="{00000020-EE68-4C90-BA7B-C08C15AC2CB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{479A0B72-973D-4F10-9A4F-446DEC4E4C25}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E68-4C90-BA7B-C08C15AC2CB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{FF27A012-A36F-4BF2-BDE4-52C08E488976}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E68-4C90-BA7B-C08C15AC2CB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{DA0FD668-F90B-4A66-ADCE-8EAA2CAC53E1}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E68-4C90-BA7B-C08C15AC2CB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{658D9C3F-7266-496A-A8A1-CAE630C05D19}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E68-4C90-BA7B-C08C15AC2CB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{671CD262-BE05-4EA3-B225-84D4F33B8FA2}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E68-4C90-BA7B-C08C15AC2CB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{2CBE748C-993E-44EF-B78C-227F350D0988}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E68-4C90-BA7B-C08C15AC2CB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{F72EE647-D465-4F06-8410-F370BD84E03A}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E68-4C90-BA7B-C08C15AC2CB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{2B7DF489-FD38-47A7-99E6-474E55BFC809}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E68-4C90-BA7B-C08C15AC2CB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{EE210C25-3A54-4EAB-BA27-1F26212BDC51}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E68-4C90-BA7B-C08C15AC2CB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{A45085EC-508B-4890-98B1-07C1BD4592FA}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E68-4C90-BA7B-C08C15AC2CB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{E7E44FCC-7BFD-4FEA-BD8B-5E1319E33DF5}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E68-4C90-BA7B-C08C15AC2CB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{7D250920-0C01-4EFB-B461-46DED5A92703}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E68-4C90-BA7B-C08C15AC2CB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{DB75AC1C-C85F-49C9-A844-9FA4D3E5CCD6}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E68-4C90-BA7B-C08C15AC2CB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{CE71190E-3D19-40A0-A607-D43AE5945344}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E68-4C90-BA7B-C08C15AC2CB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{A31B2F0A-EFA9-4DEB-B6D7-C6F62D0CC8C4}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E68-4C90-BA7B-C08C15AC2CB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{ADC71A69-0A45-45EA-A787-2F6333B2CEA1}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E68-4C90-BA7B-C08C15AC2CB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{5C06A867-3E4C-4B34-ACCD-748DFF1607E2}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E68-4C90-BA7B-C08C15AC2CB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{EC1D0D8C-2CB3-4C7F-BC2E-49AEED932551}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E68-4C90-BA7B-C08C15AC2CB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{5298BD2E-1DA5-4026-8071-5B2AE96AE83F}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E68-4C90-BA7B-C08C15AC2CB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{AFF2DCDD-846E-4B38-BC7A-1E2C39061E56}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E68-4C90-BA7B-C08C15AC2CB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{DD515CCA-B778-4E7B-B990-73EAADBB52B0}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E68-4C90-BA7B-C08C15AC2CB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{7CAB649F-7778-4869-92DA-86B020A556C9}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E68-4C90-BA7B-C08C15AC2CB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{E650C27F-450E-4AED-AFC9-BA589FAFF950}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E68-4C90-BA7B-C08C15AC2CB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{39768C34-1A67-496E-B0EC-56A3D0B5FE42}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E68-4C90-BA7B-C08C15AC2CB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{57D91A2B-CDA8-4032-B1E5-2F4FA7B7A7DC}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E68-4C90-BA7B-C08C15AC2CB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{62C39992-5638-4998-8A50-AD510743A8F3}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E68-4C90-BA7B-C08C15AC2CB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{BA1BD832-38AC-4A30-BF63-35E58CD928CF}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E68-4C90-BA7B-C08C15AC2CB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{97704B08-9BC0-470C-97F7-F71D3671EA35}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E68-4C90-BA7B-C08C15AC2CB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{4B1BBBDE-A299-4701-9AB0-5E5E887A1FFF}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E68-4C90-BA7B-C08C15AC2CB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{438847D2-D667-49F1-A82F-F8556D9C6E7B}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E68-4C90-BA7B-C08C15AC2CB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{E429C011-519B-4799-8534-E49CE93463B1}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E68-4C90-BA7B-C08C15AC2CB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{3F888A5D-D80C-4242-BC82-CDBF85DBFA1F}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E68-4C90-BA7B-C08C15AC2CB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E68-4C90-BA7B-C08C15AC2CB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E68-4C90-BA7B-C08C15AC2CB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{B3D87EA3-8BDF-4835-B597-12693D60D927}</c15:txfldGUID>
                      <c15:f>Diagramm!$I$46</c15:f>
                      <c15:dlblFieldTableCache>
                        <c:ptCount val="1"/>
                      </c15:dlblFieldTableCache>
                    </c15:dlblFTEntry>
                  </c15:dlblFieldTable>
                  <c15:showDataLabelsRange val="0"/>
                </c:ext>
                <c:ext xmlns:c16="http://schemas.microsoft.com/office/drawing/2014/chart" uri="{C3380CC4-5D6E-409C-BE32-E72D297353CC}">
                  <c16:uniqueId val="{00000000-F59C-4280-93FE-9FEBBDD8380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{344572FA-9A3D-4735-B934-0D8B94975DA2}</c15:txfldGUID>
                      <c15:f>Diagramm!$I$47</c15:f>
                      <c15:dlblFieldTableCache>
                        <c:ptCount val="1"/>
                      </c15:dlblFieldTableCache>
                    </c15:dlblFTEntry>
                  </c15:dlblFieldTable>
                  <c15:showDataLabelsRange val="0"/>
                </c:ext>
                <c:ext xmlns:c16="http://schemas.microsoft.com/office/drawing/2014/chart" uri="{C3380CC4-5D6E-409C-BE32-E72D297353CC}">
                  <c16:uniqueId val="{00000001-F59C-4280-93FE-9FEBBDD8380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{496B39FD-FA41-4218-8188-2078A7809D3C}</c15:txfldGUID>
                      <c15:f>Diagramm!$I$48</c15:f>
                      <c15:dlblFieldTableCache>
                        <c:ptCount val="1"/>
                      </c15:dlblFieldTableCache>
                    </c15:dlblFTEntry>
                  </c15:dlblFieldTable>
                  <c15:showDataLabelsRange val="0"/>
                </c:ext>
                <c:ext xmlns:c16="http://schemas.microsoft.com/office/drawing/2014/chart" uri="{C3380CC4-5D6E-409C-BE32-E72D297353CC}">
                  <c16:uniqueId val="{00000002-F59C-4280-93FE-9FEBBDD8380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{B49DC656-89A6-45AB-A4E5-AA8788CF6A1A}</c15:txfldGUID>
                      <c15:f>Diagramm!$I$49</c15:f>
                      <c15:dlblFieldTableCache>
                        <c:ptCount val="1"/>
                      </c15:dlblFieldTableCache>
                    </c15:dlblFTEntry>
                  </c15:dlblFieldTable>
                  <c15:showDataLabelsRange val="0"/>
                </c:ext>
                <c:ext xmlns:c16="http://schemas.microsoft.com/office/drawing/2014/chart" uri="{C3380CC4-5D6E-409C-BE32-E72D297353CC}">
                  <c16:uniqueId val="{00000003-F59C-4280-93FE-9FEBBDD8380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{E68E92E4-C391-48A9-9830-F15A2ACBCE4A}</c15:txfldGUID>
                      <c15:f>Diagramm!$I$50</c15:f>
                      <c15:dlblFieldTableCache>
                        <c:ptCount val="1"/>
                      </c15:dlblFieldTableCache>
                    </c15:dlblFTEntry>
                  </c15:dlblFieldTable>
                  <c15:showDataLabelsRange val="0"/>
                </c:ext>
                <c:ext xmlns:c16="http://schemas.microsoft.com/office/drawing/2014/chart" uri="{C3380CC4-5D6E-409C-BE32-E72D297353CC}">
                  <c16:uniqueId val="{00000004-F59C-4280-93FE-9FEBBDD8380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{07B0BC55-DC6D-4067-9BF9-FF0019522A8E}</c15:txfldGUID>
                      <c15:f>Diagramm!$I$51</c15:f>
                      <c15:dlblFieldTableCache>
                        <c:ptCount val="1"/>
                      </c15:dlblFieldTableCache>
                    </c15:dlblFTEntry>
                  </c15:dlblFieldTable>
                  <c15:showDataLabelsRange val="0"/>
                </c:ext>
                <c:ext xmlns:c16="http://schemas.microsoft.com/office/drawing/2014/chart" uri="{C3380CC4-5D6E-409C-BE32-E72D297353CC}">
                  <c16:uniqueId val="{00000005-F59C-4280-93FE-9FEBBDD8380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{CB33AAFB-4F9F-4A84-90F8-0ADE6277D8D6}</c15:txfldGUID>
                      <c15:f>Diagramm!$I$52</c15:f>
                      <c15:dlblFieldTableCache>
                        <c:ptCount val="1"/>
                      </c15:dlblFieldTableCache>
                    </c15:dlblFTEntry>
                  </c15:dlblFieldTable>
                  <c15:showDataLabelsRange val="0"/>
                </c:ext>
                <c:ext xmlns:c16="http://schemas.microsoft.com/office/drawing/2014/chart" uri="{C3380CC4-5D6E-409C-BE32-E72D297353CC}">
                  <c16:uniqueId val="{00000006-F59C-4280-93FE-9FEBBDD8380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{CA5118FB-223C-4F97-B400-F9775F7BBF90}</c15:txfldGUID>
                      <c15:f>Diagramm!$I$53</c15:f>
                      <c15:dlblFieldTableCache>
                        <c:ptCount val="1"/>
                      </c15:dlblFieldTableCache>
                    </c15:dlblFTEntry>
                  </c15:dlblFieldTable>
                  <c15:showDataLabelsRange val="0"/>
                </c:ext>
                <c:ext xmlns:c16="http://schemas.microsoft.com/office/drawing/2014/chart" uri="{C3380CC4-5D6E-409C-BE32-E72D297353CC}">
                  <c16:uniqueId val="{00000007-F59C-4280-93FE-9FEBBDD8380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{75A152E2-804A-4AA3-BC8C-7A2D86C44B54}</c15:txfldGUID>
                      <c15:f>Diagramm!$I$54</c15:f>
                      <c15:dlblFieldTableCache>
                        <c:ptCount val="1"/>
                      </c15:dlblFieldTableCache>
                    </c15:dlblFTEntry>
                  </c15:dlblFieldTable>
                  <c15:showDataLabelsRange val="0"/>
                </c:ext>
                <c:ext xmlns:c16="http://schemas.microsoft.com/office/drawing/2014/chart" uri="{C3380CC4-5D6E-409C-BE32-E72D297353CC}">
                  <c16:uniqueId val="{00000008-F59C-4280-93FE-9FEBBDD8380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{09C3B574-FEDF-4596-A89F-F5A17A4D1E87}</c15:txfldGUID>
                      <c15:f>Diagramm!$I$55</c15:f>
                      <c15:dlblFieldTableCache>
                        <c:ptCount val="1"/>
                      </c15:dlblFieldTableCache>
                    </c15:dlblFTEntry>
                  </c15:dlblFieldTable>
                  <c15:showDataLabelsRange val="0"/>
                </c:ext>
                <c:ext xmlns:c16="http://schemas.microsoft.com/office/drawing/2014/chart" uri="{C3380CC4-5D6E-409C-BE32-E72D297353CC}">
                  <c16:uniqueId val="{00000009-F59C-4280-93FE-9FEBBDD8380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{36847E72-48D0-41EF-AB51-6CDCE46EA720}</c15:txfldGUID>
                      <c15:f>Diagramm!$I$56</c15:f>
                      <c15:dlblFieldTableCache>
                        <c:ptCount val="1"/>
                      </c15:dlblFieldTableCache>
                    </c15:dlblFTEntry>
                  </c15:dlblFieldTable>
                  <c15:showDataLabelsRange val="0"/>
                </c:ext>
                <c:ext xmlns:c16="http://schemas.microsoft.com/office/drawing/2014/chart" uri="{C3380CC4-5D6E-409C-BE32-E72D297353CC}">
                  <c16:uniqueId val="{0000000A-F59C-4280-93FE-9FEBBDD8380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{15F98BC4-43CC-4D86-B699-3E40EC2A052E}</c15:txfldGUID>
                      <c15:f>Diagramm!$I$57</c15:f>
                      <c15:dlblFieldTableCache>
                        <c:ptCount val="1"/>
                      </c15:dlblFieldTableCache>
                    </c15:dlblFTEntry>
                  </c15:dlblFieldTable>
                  <c15:showDataLabelsRange val="0"/>
                </c:ext>
                <c:ext xmlns:c16="http://schemas.microsoft.com/office/drawing/2014/chart" uri="{C3380CC4-5D6E-409C-BE32-E72D297353CC}">
                  <c16:uniqueId val="{0000000B-F59C-4280-93FE-9FEBBDD8380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{4F26EEDC-B1C7-4F9A-B1E4-56F869BC2B30}</c15:txfldGUID>
                      <c15:f>Diagramm!$I$58</c15:f>
                      <c15:dlblFieldTableCache>
                        <c:ptCount val="1"/>
                      </c15:dlblFieldTableCache>
                    </c15:dlblFTEntry>
                  </c15:dlblFieldTable>
                  <c15:showDataLabelsRange val="0"/>
                </c:ext>
                <c:ext xmlns:c16="http://schemas.microsoft.com/office/drawing/2014/chart" uri="{C3380CC4-5D6E-409C-BE32-E72D297353CC}">
                  <c16:uniqueId val="{0000000C-F59C-4280-93FE-9FEBBDD8380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{F1EBDAED-6E9D-4083-B82D-4C450C35AF24}</c15:txfldGUID>
                      <c15:f>Diagramm!$I$59</c15:f>
                      <c15:dlblFieldTableCache>
                        <c:ptCount val="1"/>
                      </c15:dlblFieldTableCache>
                    </c15:dlblFTEntry>
                  </c15:dlblFieldTable>
                  <c15:showDataLabelsRange val="0"/>
                </c:ext>
                <c:ext xmlns:c16="http://schemas.microsoft.com/office/drawing/2014/chart" uri="{C3380CC4-5D6E-409C-BE32-E72D297353CC}">
                  <c16:uniqueId val="{0000000D-F59C-4280-93FE-9FEBBDD8380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{02A7E547-3B8F-4CA7-8745-FD0C2C41322E}</c15:txfldGUID>
                      <c15:f>Diagramm!$I$60</c15:f>
                      <c15:dlblFieldTableCache>
                        <c:ptCount val="1"/>
                      </c15:dlblFieldTableCache>
                    </c15:dlblFTEntry>
                  </c15:dlblFieldTable>
                  <c15:showDataLabelsRange val="0"/>
                </c:ext>
                <c:ext xmlns:c16="http://schemas.microsoft.com/office/drawing/2014/chart" uri="{C3380CC4-5D6E-409C-BE32-E72D297353CC}">
                  <c16:uniqueId val="{0000000E-F59C-4280-93FE-9FEBBDD8380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{4F1EF6B4-F41C-4B22-9DDF-7879754EB3D6}</c15:txfldGUID>
                      <c15:f>Diagramm!$I$61</c15:f>
                      <c15:dlblFieldTableCache>
                        <c:ptCount val="1"/>
                      </c15:dlblFieldTableCache>
                    </c15:dlblFTEntry>
                  </c15:dlblFieldTable>
                  <c15:showDataLabelsRange val="0"/>
                </c:ext>
                <c:ext xmlns:c16="http://schemas.microsoft.com/office/drawing/2014/chart" uri="{C3380CC4-5D6E-409C-BE32-E72D297353CC}">
                  <c16:uniqueId val="{0000000F-F59C-4280-93FE-9FEBBDD8380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{0BCF397F-6396-42B2-85E8-BDC774DA8C1E}</c15:txfldGUID>
                      <c15:f>Diagramm!$I$62</c15:f>
                      <c15:dlblFieldTableCache>
                        <c:ptCount val="1"/>
                      </c15:dlblFieldTableCache>
                    </c15:dlblFTEntry>
                  </c15:dlblFieldTable>
                  <c15:showDataLabelsRange val="0"/>
                </c:ext>
                <c:ext xmlns:c16="http://schemas.microsoft.com/office/drawing/2014/chart" uri="{C3380CC4-5D6E-409C-BE32-E72D297353CC}">
                  <c16:uniqueId val="{00000010-F59C-4280-93FE-9FEBBDD8380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{41A62462-CC08-47A5-AD1C-941FA434B63C}</c15:txfldGUID>
                      <c15:f>Diagramm!$I$63</c15:f>
                      <c15:dlblFieldTableCache>
                        <c:ptCount val="1"/>
                      </c15:dlblFieldTableCache>
                    </c15:dlblFTEntry>
                  </c15:dlblFieldTable>
                  <c15:showDataLabelsRange val="0"/>
                </c:ext>
                <c:ext xmlns:c16="http://schemas.microsoft.com/office/drawing/2014/chart" uri="{C3380CC4-5D6E-409C-BE32-E72D297353CC}">
                  <c16:uniqueId val="{00000011-F59C-4280-93FE-9FEBBDD8380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{4FA6238C-E4DB-4ECF-B2D0-F1516BEBF4AE}</c15:txfldGUID>
                      <c15:f>Diagramm!$I$64</c15:f>
                      <c15:dlblFieldTableCache>
                        <c:ptCount val="1"/>
                      </c15:dlblFieldTableCache>
                    </c15:dlblFTEntry>
                  </c15:dlblFieldTable>
                  <c15:showDataLabelsRange val="0"/>
                </c:ext>
                <c:ext xmlns:c16="http://schemas.microsoft.com/office/drawing/2014/chart" uri="{C3380CC4-5D6E-409C-BE32-E72D297353CC}">
                  <c16:uniqueId val="{00000012-F59C-4280-93FE-9FEBBDD8380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{01C11F1F-DBC4-444F-A872-6C08B16BA4C0}</c15:txfldGUID>
                      <c15:f>Diagramm!$I$65</c15:f>
                      <c15:dlblFieldTableCache>
                        <c:ptCount val="1"/>
                      </c15:dlblFieldTableCache>
                    </c15:dlblFTEntry>
                  </c15:dlblFieldTable>
                  <c15:showDataLabelsRange val="0"/>
                </c:ext>
                <c:ext xmlns:c16="http://schemas.microsoft.com/office/drawing/2014/chart" uri="{C3380CC4-5D6E-409C-BE32-E72D297353CC}">
                  <c16:uniqueId val="{00000013-F59C-4280-93FE-9FEBBDD8380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{6E63F52D-2400-4D68-9415-EACCB9864C62}</c15:txfldGUID>
                      <c15:f>Diagramm!$I$66</c15:f>
                      <c15:dlblFieldTableCache>
                        <c:ptCount val="1"/>
                      </c15:dlblFieldTableCache>
                    </c15:dlblFTEntry>
                  </c15:dlblFieldTable>
                  <c15:showDataLabelsRange val="0"/>
                </c:ext>
                <c:ext xmlns:c16="http://schemas.microsoft.com/office/drawing/2014/chart" uri="{C3380CC4-5D6E-409C-BE32-E72D297353CC}">
                  <c16:uniqueId val="{00000014-F59C-4280-93FE-9FEBBDD8380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{463CC42E-4260-4645-92CD-888240E496DE}</c15:txfldGUID>
                      <c15:f>Diagramm!$I$67</c15:f>
                      <c15:dlblFieldTableCache>
                        <c:ptCount val="1"/>
                      </c15:dlblFieldTableCache>
                    </c15:dlblFTEntry>
                  </c15:dlblFieldTable>
                  <c15:showDataLabelsRange val="0"/>
                </c:ext>
                <c:ext xmlns:c16="http://schemas.microsoft.com/office/drawing/2014/chart" uri="{C3380CC4-5D6E-409C-BE32-E72D297353CC}">
                  <c16:uniqueId val="{00000015-F59C-4280-93FE-9FEBBDD8380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59C-4280-93FE-9FEBBDD8380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{F5C34293-04FB-4189-8EAE-A72D9FE3E2D7}</c15:txfldGUID>
                      <c15:f>Diagramm!$K$46</c15:f>
                      <c15:dlblFieldTableCache>
                        <c:ptCount val="1"/>
                      </c15:dlblFieldTableCache>
                    </c15:dlblFTEntry>
                  </c15:dlblFieldTable>
                  <c15:showDataLabelsRange val="0"/>
                </c:ext>
                <c:ext xmlns:c16="http://schemas.microsoft.com/office/drawing/2014/chart" uri="{C3380CC4-5D6E-409C-BE32-E72D297353CC}">
                  <c16:uniqueId val="{00000017-F59C-4280-93FE-9FEBBDD8380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{E8DF72C2-4C7A-4908-802A-9398F2FFA40C}</c15:txfldGUID>
                      <c15:f>Diagramm!$K$47</c15:f>
                      <c15:dlblFieldTableCache>
                        <c:ptCount val="1"/>
                      </c15:dlblFieldTableCache>
                    </c15:dlblFTEntry>
                  </c15:dlblFieldTable>
                  <c15:showDataLabelsRange val="0"/>
                </c:ext>
                <c:ext xmlns:c16="http://schemas.microsoft.com/office/drawing/2014/chart" uri="{C3380CC4-5D6E-409C-BE32-E72D297353CC}">
                  <c16:uniqueId val="{00000018-F59C-4280-93FE-9FEBBDD8380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{57BA201A-FF0B-4DF9-AD45-7FFA8D6DB0B9}</c15:txfldGUID>
                      <c15:f>Diagramm!$K$48</c15:f>
                      <c15:dlblFieldTableCache>
                        <c:ptCount val="1"/>
                      </c15:dlblFieldTableCache>
                    </c15:dlblFTEntry>
                  </c15:dlblFieldTable>
                  <c15:showDataLabelsRange val="0"/>
                </c:ext>
                <c:ext xmlns:c16="http://schemas.microsoft.com/office/drawing/2014/chart" uri="{C3380CC4-5D6E-409C-BE32-E72D297353CC}">
                  <c16:uniqueId val="{00000019-F59C-4280-93FE-9FEBBDD8380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{65F7017F-E5F0-48FE-8B16-77A67A877B66}</c15:txfldGUID>
                      <c15:f>Diagramm!$K$49</c15:f>
                      <c15:dlblFieldTableCache>
                        <c:ptCount val="1"/>
                      </c15:dlblFieldTableCache>
                    </c15:dlblFTEntry>
                  </c15:dlblFieldTable>
                  <c15:showDataLabelsRange val="0"/>
                </c:ext>
                <c:ext xmlns:c16="http://schemas.microsoft.com/office/drawing/2014/chart" uri="{C3380CC4-5D6E-409C-BE32-E72D297353CC}">
                  <c16:uniqueId val="{0000001A-F59C-4280-93FE-9FEBBDD8380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{B9E73BF9-C340-44C8-A476-7D33877EA4F3}</c15:txfldGUID>
                      <c15:f>Diagramm!$K$50</c15:f>
                      <c15:dlblFieldTableCache>
                        <c:ptCount val="1"/>
                      </c15:dlblFieldTableCache>
                    </c15:dlblFTEntry>
                  </c15:dlblFieldTable>
                  <c15:showDataLabelsRange val="0"/>
                </c:ext>
                <c:ext xmlns:c16="http://schemas.microsoft.com/office/drawing/2014/chart" uri="{C3380CC4-5D6E-409C-BE32-E72D297353CC}">
                  <c16:uniqueId val="{0000001B-F59C-4280-93FE-9FEBBDD8380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{E38562F3-A316-4FF9-92CF-DDAF59A4E4DF}</c15:txfldGUID>
                      <c15:f>Diagramm!$K$51</c15:f>
                      <c15:dlblFieldTableCache>
                        <c:ptCount val="1"/>
                      </c15:dlblFieldTableCache>
                    </c15:dlblFTEntry>
                  </c15:dlblFieldTable>
                  <c15:showDataLabelsRange val="0"/>
                </c:ext>
                <c:ext xmlns:c16="http://schemas.microsoft.com/office/drawing/2014/chart" uri="{C3380CC4-5D6E-409C-BE32-E72D297353CC}">
                  <c16:uniqueId val="{0000001C-F59C-4280-93FE-9FEBBDD8380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{7FDB823F-28F0-4DCF-A158-7ED642A23CE6}</c15:txfldGUID>
                      <c15:f>Diagramm!$K$52</c15:f>
                      <c15:dlblFieldTableCache>
                        <c:ptCount val="1"/>
                      </c15:dlblFieldTableCache>
                    </c15:dlblFTEntry>
                  </c15:dlblFieldTable>
                  <c15:showDataLabelsRange val="0"/>
                </c:ext>
                <c:ext xmlns:c16="http://schemas.microsoft.com/office/drawing/2014/chart" uri="{C3380CC4-5D6E-409C-BE32-E72D297353CC}">
                  <c16:uniqueId val="{0000001D-F59C-4280-93FE-9FEBBDD8380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{2F14DF25-9229-4904-9570-FA4B0175519B}</c15:txfldGUID>
                      <c15:f>Diagramm!$K$53</c15:f>
                      <c15:dlblFieldTableCache>
                        <c:ptCount val="1"/>
                      </c15:dlblFieldTableCache>
                    </c15:dlblFTEntry>
                  </c15:dlblFieldTable>
                  <c15:showDataLabelsRange val="0"/>
                </c:ext>
                <c:ext xmlns:c16="http://schemas.microsoft.com/office/drawing/2014/chart" uri="{C3380CC4-5D6E-409C-BE32-E72D297353CC}">
                  <c16:uniqueId val="{0000001E-F59C-4280-93FE-9FEBBDD8380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{C659A38E-4C81-4CBA-9EEC-FEDD02236D40}</c15:txfldGUID>
                      <c15:f>Diagramm!$K$54</c15:f>
                      <c15:dlblFieldTableCache>
                        <c:ptCount val="1"/>
                      </c15:dlblFieldTableCache>
                    </c15:dlblFTEntry>
                  </c15:dlblFieldTable>
                  <c15:showDataLabelsRange val="0"/>
                </c:ext>
                <c:ext xmlns:c16="http://schemas.microsoft.com/office/drawing/2014/chart" uri="{C3380CC4-5D6E-409C-BE32-E72D297353CC}">
                  <c16:uniqueId val="{0000001F-F59C-4280-93FE-9FEBBDD8380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{946CBCEC-2E5B-4FDB-9F2F-E8BB7383FC13}</c15:txfldGUID>
                      <c15:f>Diagramm!$K$55</c15:f>
                      <c15:dlblFieldTableCache>
                        <c:ptCount val="1"/>
                      </c15:dlblFieldTableCache>
                    </c15:dlblFTEntry>
                  </c15:dlblFieldTable>
                  <c15:showDataLabelsRange val="0"/>
                </c:ext>
                <c:ext xmlns:c16="http://schemas.microsoft.com/office/drawing/2014/chart" uri="{C3380CC4-5D6E-409C-BE32-E72D297353CC}">
                  <c16:uniqueId val="{00000020-F59C-4280-93FE-9FEBBDD8380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{E87C929E-264B-431E-88B6-18F933CB4FB0}</c15:txfldGUID>
                      <c15:f>Diagramm!$K$56</c15:f>
                      <c15:dlblFieldTableCache>
                        <c:ptCount val="1"/>
                      </c15:dlblFieldTableCache>
                    </c15:dlblFTEntry>
                  </c15:dlblFieldTable>
                  <c15:showDataLabelsRange val="0"/>
                </c:ext>
                <c:ext xmlns:c16="http://schemas.microsoft.com/office/drawing/2014/chart" uri="{C3380CC4-5D6E-409C-BE32-E72D297353CC}">
                  <c16:uniqueId val="{00000021-F59C-4280-93FE-9FEBBDD8380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{A86B48C7-2357-4237-83EB-A28EAB450900}</c15:txfldGUID>
                      <c15:f>Diagramm!$K$57</c15:f>
                      <c15:dlblFieldTableCache>
                        <c:ptCount val="1"/>
                      </c15:dlblFieldTableCache>
                    </c15:dlblFTEntry>
                  </c15:dlblFieldTable>
                  <c15:showDataLabelsRange val="0"/>
                </c:ext>
                <c:ext xmlns:c16="http://schemas.microsoft.com/office/drawing/2014/chart" uri="{C3380CC4-5D6E-409C-BE32-E72D297353CC}">
                  <c16:uniqueId val="{00000022-F59C-4280-93FE-9FEBBDD8380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{A500E222-5FC7-4C5D-BB61-A1406BF9C3E2}</c15:txfldGUID>
                      <c15:f>Diagramm!$K$58</c15:f>
                      <c15:dlblFieldTableCache>
                        <c:ptCount val="1"/>
                      </c15:dlblFieldTableCache>
                    </c15:dlblFTEntry>
                  </c15:dlblFieldTable>
                  <c15:showDataLabelsRange val="0"/>
                </c:ext>
                <c:ext xmlns:c16="http://schemas.microsoft.com/office/drawing/2014/chart" uri="{C3380CC4-5D6E-409C-BE32-E72D297353CC}">
                  <c16:uniqueId val="{00000023-F59C-4280-93FE-9FEBBDD8380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{086705F4-4274-45C6-9B8B-B38226A6FF3C}</c15:txfldGUID>
                      <c15:f>Diagramm!$K$59</c15:f>
                      <c15:dlblFieldTableCache>
                        <c:ptCount val="1"/>
                      </c15:dlblFieldTableCache>
                    </c15:dlblFTEntry>
                  </c15:dlblFieldTable>
                  <c15:showDataLabelsRange val="0"/>
                </c:ext>
                <c:ext xmlns:c16="http://schemas.microsoft.com/office/drawing/2014/chart" uri="{C3380CC4-5D6E-409C-BE32-E72D297353CC}">
                  <c16:uniqueId val="{00000024-F59C-4280-93FE-9FEBBDD8380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{376C76CF-0FDB-4DDA-BBDC-8AD534410FAF}</c15:txfldGUID>
                      <c15:f>Diagramm!$K$60</c15:f>
                      <c15:dlblFieldTableCache>
                        <c:ptCount val="1"/>
                      </c15:dlblFieldTableCache>
                    </c15:dlblFTEntry>
                  </c15:dlblFieldTable>
                  <c15:showDataLabelsRange val="0"/>
                </c:ext>
                <c:ext xmlns:c16="http://schemas.microsoft.com/office/drawing/2014/chart" uri="{C3380CC4-5D6E-409C-BE32-E72D297353CC}">
                  <c16:uniqueId val="{00000025-F59C-4280-93FE-9FEBBDD8380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{EB4EDD9E-AE3A-4F18-A1A1-EC85F0994145}</c15:txfldGUID>
                      <c15:f>Diagramm!$K$61</c15:f>
                      <c15:dlblFieldTableCache>
                        <c:ptCount val="1"/>
                      </c15:dlblFieldTableCache>
                    </c15:dlblFTEntry>
                  </c15:dlblFieldTable>
                  <c15:showDataLabelsRange val="0"/>
                </c:ext>
                <c:ext xmlns:c16="http://schemas.microsoft.com/office/drawing/2014/chart" uri="{C3380CC4-5D6E-409C-BE32-E72D297353CC}">
                  <c16:uniqueId val="{00000026-F59C-4280-93FE-9FEBBDD8380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{7FFAA096-F8A7-4A13-8AA0-4525910A3B13}</c15:txfldGUID>
                      <c15:f>Diagramm!$K$62</c15:f>
                      <c15:dlblFieldTableCache>
                        <c:ptCount val="1"/>
                      </c15:dlblFieldTableCache>
                    </c15:dlblFTEntry>
                  </c15:dlblFieldTable>
                  <c15:showDataLabelsRange val="0"/>
                </c:ext>
                <c:ext xmlns:c16="http://schemas.microsoft.com/office/drawing/2014/chart" uri="{C3380CC4-5D6E-409C-BE32-E72D297353CC}">
                  <c16:uniqueId val="{00000027-F59C-4280-93FE-9FEBBDD8380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{9D3274CE-73F1-4B06-B234-48A12F337BBC}</c15:txfldGUID>
                      <c15:f>Diagramm!$K$63</c15:f>
                      <c15:dlblFieldTableCache>
                        <c:ptCount val="1"/>
                      </c15:dlblFieldTableCache>
                    </c15:dlblFTEntry>
                  </c15:dlblFieldTable>
                  <c15:showDataLabelsRange val="0"/>
                </c:ext>
                <c:ext xmlns:c16="http://schemas.microsoft.com/office/drawing/2014/chart" uri="{C3380CC4-5D6E-409C-BE32-E72D297353CC}">
                  <c16:uniqueId val="{00000028-F59C-4280-93FE-9FEBBDD8380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{8DC48B2B-9717-4D08-ACC5-489FEC1474CD}</c15:txfldGUID>
                      <c15:f>Diagramm!$K$64</c15:f>
                      <c15:dlblFieldTableCache>
                        <c:ptCount val="1"/>
                      </c15:dlblFieldTableCache>
                    </c15:dlblFTEntry>
                  </c15:dlblFieldTable>
                  <c15:showDataLabelsRange val="0"/>
                </c:ext>
                <c:ext xmlns:c16="http://schemas.microsoft.com/office/drawing/2014/chart" uri="{C3380CC4-5D6E-409C-BE32-E72D297353CC}">
                  <c16:uniqueId val="{00000029-F59C-4280-93FE-9FEBBDD8380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{BAB37F3F-1F05-4D5A-AE0E-3CA6F7A45EE3}</c15:txfldGUID>
                      <c15:f>Diagramm!$K$65</c15:f>
                      <c15:dlblFieldTableCache>
                        <c:ptCount val="1"/>
                      </c15:dlblFieldTableCache>
                    </c15:dlblFTEntry>
                  </c15:dlblFieldTable>
                  <c15:showDataLabelsRange val="0"/>
                </c:ext>
                <c:ext xmlns:c16="http://schemas.microsoft.com/office/drawing/2014/chart" uri="{C3380CC4-5D6E-409C-BE32-E72D297353CC}">
                  <c16:uniqueId val="{0000002A-F59C-4280-93FE-9FEBBDD8380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{A71FDC34-173B-4DCC-8637-35BACC7F6C33}</c15:txfldGUID>
                      <c15:f>Diagramm!$K$66</c15:f>
                      <c15:dlblFieldTableCache>
                        <c:ptCount val="1"/>
                      </c15:dlblFieldTableCache>
                    </c15:dlblFTEntry>
                  </c15:dlblFieldTable>
                  <c15:showDataLabelsRange val="0"/>
                </c:ext>
                <c:ext xmlns:c16="http://schemas.microsoft.com/office/drawing/2014/chart" uri="{C3380CC4-5D6E-409C-BE32-E72D297353CC}">
                  <c16:uniqueId val="{0000002B-F59C-4280-93FE-9FEBBDD8380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{1F19FC82-D045-417F-B547-5E94D6222600}</c15:txfldGUID>
                      <c15:f>Diagramm!$K$67</c15:f>
                      <c15:dlblFieldTableCache>
                        <c:ptCount val="1"/>
                      </c15:dlblFieldTableCache>
                    </c15:dlblFTEntry>
                  </c15:dlblFieldTable>
                  <c15:showDataLabelsRange val="0"/>
                </c:ext>
                <c:ext xmlns:c16="http://schemas.microsoft.com/office/drawing/2014/chart" uri="{C3380CC4-5D6E-409C-BE32-E72D297353CC}">
                  <c16:uniqueId val="{0000002C-F59C-4280-93FE-9FEBBDD8380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59C-4280-93FE-9FEBBDD8380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{892D0689-3A82-40D4-BFF9-33A8D5CD32D9}</c15:txfldGUID>
                      <c15:f>Diagramm!$J$46</c15:f>
                      <c15:dlblFieldTableCache>
                        <c:ptCount val="1"/>
                      </c15:dlblFieldTableCache>
                    </c15:dlblFTEntry>
                  </c15:dlblFieldTable>
                  <c15:showDataLabelsRange val="0"/>
                </c:ext>
                <c:ext xmlns:c16="http://schemas.microsoft.com/office/drawing/2014/chart" uri="{C3380CC4-5D6E-409C-BE32-E72D297353CC}">
                  <c16:uniqueId val="{0000002E-F59C-4280-93FE-9FEBBDD8380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{C1307F38-83D5-4AC6-B3AA-AFEBC9D1ACC4}</c15:txfldGUID>
                      <c15:f>Diagramm!$J$47</c15:f>
                      <c15:dlblFieldTableCache>
                        <c:ptCount val="1"/>
                      </c15:dlblFieldTableCache>
                    </c15:dlblFTEntry>
                  </c15:dlblFieldTable>
                  <c15:showDataLabelsRange val="0"/>
                </c:ext>
                <c:ext xmlns:c16="http://schemas.microsoft.com/office/drawing/2014/chart" uri="{C3380CC4-5D6E-409C-BE32-E72D297353CC}">
                  <c16:uniqueId val="{0000002F-F59C-4280-93FE-9FEBBDD8380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{1C16CFCF-94B7-4458-8E5B-83E4EAF12DC0}</c15:txfldGUID>
                      <c15:f>Diagramm!$J$48</c15:f>
                      <c15:dlblFieldTableCache>
                        <c:ptCount val="1"/>
                      </c15:dlblFieldTableCache>
                    </c15:dlblFTEntry>
                  </c15:dlblFieldTable>
                  <c15:showDataLabelsRange val="0"/>
                </c:ext>
                <c:ext xmlns:c16="http://schemas.microsoft.com/office/drawing/2014/chart" uri="{C3380CC4-5D6E-409C-BE32-E72D297353CC}">
                  <c16:uniqueId val="{00000030-F59C-4280-93FE-9FEBBDD8380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{56A1CA87-2EBB-4FEB-BC34-B9E6DDCC2033}</c15:txfldGUID>
                      <c15:f>Diagramm!$J$49</c15:f>
                      <c15:dlblFieldTableCache>
                        <c:ptCount val="1"/>
                      </c15:dlblFieldTableCache>
                    </c15:dlblFTEntry>
                  </c15:dlblFieldTable>
                  <c15:showDataLabelsRange val="0"/>
                </c:ext>
                <c:ext xmlns:c16="http://schemas.microsoft.com/office/drawing/2014/chart" uri="{C3380CC4-5D6E-409C-BE32-E72D297353CC}">
                  <c16:uniqueId val="{00000031-F59C-4280-93FE-9FEBBDD8380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{C32DBC36-11D0-4232-8CE5-1F9A54012C74}</c15:txfldGUID>
                      <c15:f>Diagramm!$J$50</c15:f>
                      <c15:dlblFieldTableCache>
                        <c:ptCount val="1"/>
                      </c15:dlblFieldTableCache>
                    </c15:dlblFTEntry>
                  </c15:dlblFieldTable>
                  <c15:showDataLabelsRange val="0"/>
                </c:ext>
                <c:ext xmlns:c16="http://schemas.microsoft.com/office/drawing/2014/chart" uri="{C3380CC4-5D6E-409C-BE32-E72D297353CC}">
                  <c16:uniqueId val="{00000032-F59C-4280-93FE-9FEBBDD8380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{B8870477-CB97-4A72-8E3C-7BC6B54A4341}</c15:txfldGUID>
                      <c15:f>Diagramm!$J$51</c15:f>
                      <c15:dlblFieldTableCache>
                        <c:ptCount val="1"/>
                      </c15:dlblFieldTableCache>
                    </c15:dlblFTEntry>
                  </c15:dlblFieldTable>
                  <c15:showDataLabelsRange val="0"/>
                </c:ext>
                <c:ext xmlns:c16="http://schemas.microsoft.com/office/drawing/2014/chart" uri="{C3380CC4-5D6E-409C-BE32-E72D297353CC}">
                  <c16:uniqueId val="{00000033-F59C-4280-93FE-9FEBBDD8380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{34C15D3C-F13B-4A78-A04F-6DB6CBCDAC89}</c15:txfldGUID>
                      <c15:f>Diagramm!$J$52</c15:f>
                      <c15:dlblFieldTableCache>
                        <c:ptCount val="1"/>
                      </c15:dlblFieldTableCache>
                    </c15:dlblFTEntry>
                  </c15:dlblFieldTable>
                  <c15:showDataLabelsRange val="0"/>
                </c:ext>
                <c:ext xmlns:c16="http://schemas.microsoft.com/office/drawing/2014/chart" uri="{C3380CC4-5D6E-409C-BE32-E72D297353CC}">
                  <c16:uniqueId val="{00000034-F59C-4280-93FE-9FEBBDD8380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{C4E4A53B-9EA3-4FAB-A204-4E3FD06A2535}</c15:txfldGUID>
                      <c15:f>Diagramm!$J$53</c15:f>
                      <c15:dlblFieldTableCache>
                        <c:ptCount val="1"/>
                      </c15:dlblFieldTableCache>
                    </c15:dlblFTEntry>
                  </c15:dlblFieldTable>
                  <c15:showDataLabelsRange val="0"/>
                </c:ext>
                <c:ext xmlns:c16="http://schemas.microsoft.com/office/drawing/2014/chart" uri="{C3380CC4-5D6E-409C-BE32-E72D297353CC}">
                  <c16:uniqueId val="{00000035-F59C-4280-93FE-9FEBBDD8380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{7FB2AD42-7641-4CAB-81F8-09564C705107}</c15:txfldGUID>
                      <c15:f>Diagramm!$J$54</c15:f>
                      <c15:dlblFieldTableCache>
                        <c:ptCount val="1"/>
                      </c15:dlblFieldTableCache>
                    </c15:dlblFTEntry>
                  </c15:dlblFieldTable>
                  <c15:showDataLabelsRange val="0"/>
                </c:ext>
                <c:ext xmlns:c16="http://schemas.microsoft.com/office/drawing/2014/chart" uri="{C3380CC4-5D6E-409C-BE32-E72D297353CC}">
                  <c16:uniqueId val="{00000036-F59C-4280-93FE-9FEBBDD8380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{6FF8B7CD-AD00-4215-A35B-B65161AB66D1}</c15:txfldGUID>
                      <c15:f>Diagramm!$J$55</c15:f>
                      <c15:dlblFieldTableCache>
                        <c:ptCount val="1"/>
                      </c15:dlblFieldTableCache>
                    </c15:dlblFTEntry>
                  </c15:dlblFieldTable>
                  <c15:showDataLabelsRange val="0"/>
                </c:ext>
                <c:ext xmlns:c16="http://schemas.microsoft.com/office/drawing/2014/chart" uri="{C3380CC4-5D6E-409C-BE32-E72D297353CC}">
                  <c16:uniqueId val="{00000037-F59C-4280-93FE-9FEBBDD8380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{8332CB2A-32AF-42FD-94F8-E11434B3E4E2}</c15:txfldGUID>
                      <c15:f>Diagramm!$J$56</c15:f>
                      <c15:dlblFieldTableCache>
                        <c:ptCount val="1"/>
                      </c15:dlblFieldTableCache>
                    </c15:dlblFTEntry>
                  </c15:dlblFieldTable>
                  <c15:showDataLabelsRange val="0"/>
                </c:ext>
                <c:ext xmlns:c16="http://schemas.microsoft.com/office/drawing/2014/chart" uri="{C3380CC4-5D6E-409C-BE32-E72D297353CC}">
                  <c16:uniqueId val="{00000038-F59C-4280-93FE-9FEBBDD8380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{C4FA9937-C19E-44A4-8E09-5E2EA1A7210C}</c15:txfldGUID>
                      <c15:f>Diagramm!$J$57</c15:f>
                      <c15:dlblFieldTableCache>
                        <c:ptCount val="1"/>
                      </c15:dlblFieldTableCache>
                    </c15:dlblFTEntry>
                  </c15:dlblFieldTable>
                  <c15:showDataLabelsRange val="0"/>
                </c:ext>
                <c:ext xmlns:c16="http://schemas.microsoft.com/office/drawing/2014/chart" uri="{C3380CC4-5D6E-409C-BE32-E72D297353CC}">
                  <c16:uniqueId val="{00000039-F59C-4280-93FE-9FEBBDD8380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{BEB64ED1-1A2E-4E84-BE7E-7030D80E78C1}</c15:txfldGUID>
                      <c15:f>Diagramm!$J$58</c15:f>
                      <c15:dlblFieldTableCache>
                        <c:ptCount val="1"/>
                      </c15:dlblFieldTableCache>
                    </c15:dlblFTEntry>
                  </c15:dlblFieldTable>
                  <c15:showDataLabelsRange val="0"/>
                </c:ext>
                <c:ext xmlns:c16="http://schemas.microsoft.com/office/drawing/2014/chart" uri="{C3380CC4-5D6E-409C-BE32-E72D297353CC}">
                  <c16:uniqueId val="{0000003A-F59C-4280-93FE-9FEBBDD8380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{1A030AC0-B348-4CA3-BA04-864143C09334}</c15:txfldGUID>
                      <c15:f>Diagramm!$J$59</c15:f>
                      <c15:dlblFieldTableCache>
                        <c:ptCount val="1"/>
                      </c15:dlblFieldTableCache>
                    </c15:dlblFTEntry>
                  </c15:dlblFieldTable>
                  <c15:showDataLabelsRange val="0"/>
                </c:ext>
                <c:ext xmlns:c16="http://schemas.microsoft.com/office/drawing/2014/chart" uri="{C3380CC4-5D6E-409C-BE32-E72D297353CC}">
                  <c16:uniqueId val="{0000003B-F59C-4280-93FE-9FEBBDD8380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{8379A8ED-E303-4EFE-8A94-77BF10EC3F1F}</c15:txfldGUID>
                      <c15:f>Diagramm!$J$60</c15:f>
                      <c15:dlblFieldTableCache>
                        <c:ptCount val="1"/>
                      </c15:dlblFieldTableCache>
                    </c15:dlblFTEntry>
                  </c15:dlblFieldTable>
                  <c15:showDataLabelsRange val="0"/>
                </c:ext>
                <c:ext xmlns:c16="http://schemas.microsoft.com/office/drawing/2014/chart" uri="{C3380CC4-5D6E-409C-BE32-E72D297353CC}">
                  <c16:uniqueId val="{0000003C-F59C-4280-93FE-9FEBBDD8380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{FE77F774-DE26-47FA-8509-8971088E506F}</c15:txfldGUID>
                      <c15:f>Diagramm!$J$61</c15:f>
                      <c15:dlblFieldTableCache>
                        <c:ptCount val="1"/>
                      </c15:dlblFieldTableCache>
                    </c15:dlblFTEntry>
                  </c15:dlblFieldTable>
                  <c15:showDataLabelsRange val="0"/>
                </c:ext>
                <c:ext xmlns:c16="http://schemas.microsoft.com/office/drawing/2014/chart" uri="{C3380CC4-5D6E-409C-BE32-E72D297353CC}">
                  <c16:uniqueId val="{0000003D-F59C-4280-93FE-9FEBBDD8380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{7F6CF1B1-47AE-4EA8-9A72-0AD53665F50C}</c15:txfldGUID>
                      <c15:f>Diagramm!$J$62</c15:f>
                      <c15:dlblFieldTableCache>
                        <c:ptCount val="1"/>
                      </c15:dlblFieldTableCache>
                    </c15:dlblFTEntry>
                  </c15:dlblFieldTable>
                  <c15:showDataLabelsRange val="0"/>
                </c:ext>
                <c:ext xmlns:c16="http://schemas.microsoft.com/office/drawing/2014/chart" uri="{C3380CC4-5D6E-409C-BE32-E72D297353CC}">
                  <c16:uniqueId val="{0000003E-F59C-4280-93FE-9FEBBDD8380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{F2283F10-882C-4164-9A26-EF969E02DD5A}</c15:txfldGUID>
                      <c15:f>Diagramm!$J$63</c15:f>
                      <c15:dlblFieldTableCache>
                        <c:ptCount val="1"/>
                      </c15:dlblFieldTableCache>
                    </c15:dlblFTEntry>
                  </c15:dlblFieldTable>
                  <c15:showDataLabelsRange val="0"/>
                </c:ext>
                <c:ext xmlns:c16="http://schemas.microsoft.com/office/drawing/2014/chart" uri="{C3380CC4-5D6E-409C-BE32-E72D297353CC}">
                  <c16:uniqueId val="{0000003F-F59C-4280-93FE-9FEBBDD8380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{F8B9CBCD-A036-4869-B89B-C980E66FF8BF}</c15:txfldGUID>
                      <c15:f>Diagramm!$J$64</c15:f>
                      <c15:dlblFieldTableCache>
                        <c:ptCount val="1"/>
                      </c15:dlblFieldTableCache>
                    </c15:dlblFTEntry>
                  </c15:dlblFieldTable>
                  <c15:showDataLabelsRange val="0"/>
                </c:ext>
                <c:ext xmlns:c16="http://schemas.microsoft.com/office/drawing/2014/chart" uri="{C3380CC4-5D6E-409C-BE32-E72D297353CC}">
                  <c16:uniqueId val="{00000040-F59C-4280-93FE-9FEBBDD8380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{5DAD4E49-2297-424C-BDBB-3054501F8C7B}</c15:txfldGUID>
                      <c15:f>Diagramm!$J$65</c15:f>
                      <c15:dlblFieldTableCache>
                        <c:ptCount val="1"/>
                      </c15:dlblFieldTableCache>
                    </c15:dlblFTEntry>
                  </c15:dlblFieldTable>
                  <c15:showDataLabelsRange val="0"/>
                </c:ext>
                <c:ext xmlns:c16="http://schemas.microsoft.com/office/drawing/2014/chart" uri="{C3380CC4-5D6E-409C-BE32-E72D297353CC}">
                  <c16:uniqueId val="{00000041-F59C-4280-93FE-9FEBBDD8380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{A583682D-77DB-4253-94A8-82DD6371FCDF}</c15:txfldGUID>
                      <c15:f>Diagramm!$J$66</c15:f>
                      <c15:dlblFieldTableCache>
                        <c:ptCount val="1"/>
                      </c15:dlblFieldTableCache>
                    </c15:dlblFTEntry>
                  </c15:dlblFieldTable>
                  <c15:showDataLabelsRange val="0"/>
                </c:ext>
                <c:ext xmlns:c16="http://schemas.microsoft.com/office/drawing/2014/chart" uri="{C3380CC4-5D6E-409C-BE32-E72D297353CC}">
                  <c16:uniqueId val="{00000042-F59C-4280-93FE-9FEBBDD8380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{D2712C53-CA53-4E69-8415-B4EB857BCCBB}</c15:txfldGUID>
                      <c15:f>Diagramm!$J$67</c15:f>
                      <c15:dlblFieldTableCache>
                        <c:ptCount val="1"/>
                      </c15:dlblFieldTableCache>
                    </c15:dlblFTEntry>
                  </c15:dlblFieldTable>
                  <c15:showDataLabelsRange val="0"/>
                </c:ext>
                <c:ext xmlns:c16="http://schemas.microsoft.com/office/drawing/2014/chart" uri="{C3380CC4-5D6E-409C-BE32-E72D297353CC}">
                  <c16:uniqueId val="{00000043-F59C-4280-93FE-9FEBBDD8380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59C-4280-93FE-9FEBBDD8380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3A-46EA-981A-8B61272AB6C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3A-46EA-981A-8B61272AB6C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3A-46EA-981A-8B61272AB6C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3A-46EA-981A-8B61272AB6C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F3A-46EA-981A-8B61272AB6C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3A-46EA-981A-8B61272AB6C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F3A-46EA-981A-8B61272AB6C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3A-46EA-981A-8B61272AB6C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F3A-46EA-981A-8B61272AB6C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F3A-46EA-981A-8B61272AB6C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F3A-46EA-981A-8B61272AB6C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F3A-46EA-981A-8B61272AB6C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F3A-46EA-981A-8B61272AB6C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F3A-46EA-981A-8B61272AB6C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F3A-46EA-981A-8B61272AB6C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F3A-46EA-981A-8B61272AB6C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F3A-46EA-981A-8B61272AB6C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F3A-46EA-981A-8B61272AB6C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F3A-46EA-981A-8B61272AB6C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F3A-46EA-981A-8B61272AB6C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F3A-46EA-981A-8B61272AB6C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F3A-46EA-981A-8B61272AB6C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F3A-46EA-981A-8B61272AB6C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F3A-46EA-981A-8B61272AB6C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F3A-46EA-981A-8B61272AB6C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F3A-46EA-981A-8B61272AB6C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F3A-46EA-981A-8B61272AB6C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F3A-46EA-981A-8B61272AB6C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F3A-46EA-981A-8B61272AB6C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F3A-46EA-981A-8B61272AB6C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F3A-46EA-981A-8B61272AB6C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F3A-46EA-981A-8B61272AB6C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F3A-46EA-981A-8B61272AB6C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F3A-46EA-981A-8B61272AB6C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F3A-46EA-981A-8B61272AB6C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F3A-46EA-981A-8B61272AB6C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F3A-46EA-981A-8B61272AB6C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F3A-46EA-981A-8B61272AB6C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F3A-46EA-981A-8B61272AB6C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F3A-46EA-981A-8B61272AB6C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F3A-46EA-981A-8B61272AB6C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F3A-46EA-981A-8B61272AB6C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F3A-46EA-981A-8B61272AB6C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F3A-46EA-981A-8B61272AB6C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F3A-46EA-981A-8B61272AB6C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F3A-46EA-981A-8B61272AB6C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F3A-46EA-981A-8B61272AB6C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F3A-46EA-981A-8B61272AB6C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F3A-46EA-981A-8B61272AB6C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F3A-46EA-981A-8B61272AB6C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F3A-46EA-981A-8B61272AB6C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F3A-46EA-981A-8B61272AB6C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F3A-46EA-981A-8B61272AB6C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F3A-46EA-981A-8B61272AB6C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F3A-46EA-981A-8B61272AB6C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F3A-46EA-981A-8B61272AB6C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F3A-46EA-981A-8B61272AB6C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F3A-46EA-981A-8B61272AB6C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F3A-46EA-981A-8B61272AB6C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F3A-46EA-981A-8B61272AB6C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F3A-46EA-981A-8B61272AB6C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F3A-46EA-981A-8B61272AB6C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F3A-46EA-981A-8B61272AB6C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F3A-46EA-981A-8B61272AB6C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F3A-46EA-981A-8B61272AB6C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F3A-46EA-981A-8B61272AB6C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F3A-46EA-981A-8B61272AB6C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F3A-46EA-981A-8B61272AB6C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F3A-46EA-981A-8B61272AB6C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101.40121554210455</c:v>
                </c:pt>
                <c:pt idx="2">
                  <c:v>103.4968497406761</c:v>
                </c:pt>
                <c:pt idx="3">
                  <c:v>101.00263656281332</c:v>
                </c:pt>
                <c:pt idx="4">
                  <c:v>101.99475163083169</c:v>
                </c:pt>
                <c:pt idx="5">
                  <c:v>103.62063203238145</c:v>
                </c:pt>
                <c:pt idx="6">
                  <c:v>106.00467897062646</c:v>
                </c:pt>
                <c:pt idx="7">
                  <c:v>103.70356616782404</c:v>
                </c:pt>
                <c:pt idx="8">
                  <c:v>104.48091895973361</c:v>
                </c:pt>
                <c:pt idx="9">
                  <c:v>106.03252998626016</c:v>
                </c:pt>
                <c:pt idx="10">
                  <c:v>108.20986049735725</c:v>
                </c:pt>
                <c:pt idx="11">
                  <c:v>106.04985950709892</c:v>
                </c:pt>
                <c:pt idx="12">
                  <c:v>107.11748177305755</c:v>
                </c:pt>
                <c:pt idx="13">
                  <c:v>109.07076633616795</c:v>
                </c:pt>
                <c:pt idx="14">
                  <c:v>110.93368982633345</c:v>
                </c:pt>
                <c:pt idx="15">
                  <c:v>108.89066310173668</c:v>
                </c:pt>
                <c:pt idx="16">
                  <c:v>109.14441679973264</c:v>
                </c:pt>
                <c:pt idx="17">
                  <c:v>110.95473281592336</c:v>
                </c:pt>
                <c:pt idx="18">
                  <c:v>112.34666468615001</c:v>
                </c:pt>
                <c:pt idx="19">
                  <c:v>110.27578694591951</c:v>
                </c:pt>
                <c:pt idx="20">
                  <c:v>110.43113372200972</c:v>
                </c:pt>
                <c:pt idx="21">
                  <c:v>111.43624593065715</c:v>
                </c:pt>
                <c:pt idx="22">
                  <c:v>113.1357767957716</c:v>
                </c:pt>
                <c:pt idx="23">
                  <c:v>111.24809684726502</c:v>
                </c:pt>
                <c:pt idx="24">
                  <c:v>111.57116862861598</c:v>
                </c:pt>
              </c:numCache>
            </c:numRef>
          </c:val>
          <c:smooth val="0"/>
          <c:extLst>
            <c:ext xmlns:c16="http://schemas.microsoft.com/office/drawing/2014/chart" uri="{C3380CC4-5D6E-409C-BE32-E72D297353CC}">
              <c16:uniqueId val="{00000000-6860-4D61-AAF4-5168261B4A9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102.6539340324565</c:v>
                </c:pt>
                <c:pt idx="2">
                  <c:v>106.21008846446776</c:v>
                </c:pt>
                <c:pt idx="3">
                  <c:v>104.80403069892787</c:v>
                </c:pt>
                <c:pt idx="4">
                  <c:v>103.08746851016461</c:v>
                </c:pt>
                <c:pt idx="5">
                  <c:v>104.92706075341263</c:v>
                </c:pt>
                <c:pt idx="6">
                  <c:v>107.73917628449234</c:v>
                </c:pt>
                <c:pt idx="7">
                  <c:v>106.43271427734489</c:v>
                </c:pt>
                <c:pt idx="8">
                  <c:v>107.02443025367626</c:v>
                </c:pt>
                <c:pt idx="9">
                  <c:v>108.75270959048568</c:v>
                </c:pt>
                <c:pt idx="10">
                  <c:v>112.88300427675904</c:v>
                </c:pt>
                <c:pt idx="11">
                  <c:v>111.1254320698342</c:v>
                </c:pt>
                <c:pt idx="12">
                  <c:v>112.02765246938895</c:v>
                </c:pt>
                <c:pt idx="13">
                  <c:v>115.69511980783878</c:v>
                </c:pt>
                <c:pt idx="14">
                  <c:v>118.72986115179565</c:v>
                </c:pt>
                <c:pt idx="15">
                  <c:v>117.4526920147636</c:v>
                </c:pt>
                <c:pt idx="16">
                  <c:v>118.542386783057</c:v>
                </c:pt>
                <c:pt idx="17">
                  <c:v>122.74298435760736</c:v>
                </c:pt>
                <c:pt idx="18">
                  <c:v>126.49247173238034</c:v>
                </c:pt>
                <c:pt idx="19">
                  <c:v>124.56500087878611</c:v>
                </c:pt>
                <c:pt idx="20">
                  <c:v>126.2639873454801</c:v>
                </c:pt>
                <c:pt idx="21">
                  <c:v>128.83004276759036</c:v>
                </c:pt>
                <c:pt idx="22">
                  <c:v>132.05811705430898</c:v>
                </c:pt>
                <c:pt idx="23">
                  <c:v>131.73003690901635</c:v>
                </c:pt>
                <c:pt idx="24">
                  <c:v>128.73630558322105</c:v>
                </c:pt>
              </c:numCache>
            </c:numRef>
          </c:val>
          <c:smooth val="0"/>
          <c:extLst>
            <c:ext xmlns:c16="http://schemas.microsoft.com/office/drawing/2014/chart" uri="{C3380CC4-5D6E-409C-BE32-E72D297353CC}">
              <c16:uniqueId val="{00000001-6860-4D61-AAF4-5168261B4A9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100.75673036685731</c:v>
                </c:pt>
                <c:pt idx="2">
                  <c:v>99.578044357650995</c:v>
                </c:pt>
                <c:pt idx="3">
                  <c:v>99.972102106290976</c:v>
                </c:pt>
                <c:pt idx="4">
                  <c:v>97.408983121774313</c:v>
                </c:pt>
                <c:pt idx="5">
                  <c:v>97.768168503278005</c:v>
                </c:pt>
                <c:pt idx="6">
                  <c:v>97.517087459896771</c:v>
                </c:pt>
                <c:pt idx="7">
                  <c:v>98.566745710698839</c:v>
                </c:pt>
                <c:pt idx="8">
                  <c:v>96.987027479425308</c:v>
                </c:pt>
                <c:pt idx="9">
                  <c:v>97.018412609847957</c:v>
                </c:pt>
                <c:pt idx="10">
                  <c:v>96.376761054540381</c:v>
                </c:pt>
                <c:pt idx="11">
                  <c:v>97.164876551820328</c:v>
                </c:pt>
                <c:pt idx="12">
                  <c:v>96.083833170595625</c:v>
                </c:pt>
                <c:pt idx="13">
                  <c:v>96.150090668154547</c:v>
                </c:pt>
                <c:pt idx="14">
                  <c:v>95.351513460733713</c:v>
                </c:pt>
                <c:pt idx="15">
                  <c:v>96.069884223741113</c:v>
                </c:pt>
                <c:pt idx="16">
                  <c:v>95.079508997070718</c:v>
                </c:pt>
                <c:pt idx="17">
                  <c:v>95.553773190124147</c:v>
                </c:pt>
                <c:pt idx="18">
                  <c:v>94.601757567303665</c:v>
                </c:pt>
                <c:pt idx="19">
                  <c:v>95.58515832054681</c:v>
                </c:pt>
                <c:pt idx="20">
                  <c:v>94.54596177988563</c:v>
                </c:pt>
                <c:pt idx="21">
                  <c:v>95.009764262798157</c:v>
                </c:pt>
                <c:pt idx="22">
                  <c:v>93.276607616124991</c:v>
                </c:pt>
                <c:pt idx="23">
                  <c:v>93.670665364764957</c:v>
                </c:pt>
                <c:pt idx="24">
                  <c:v>90.940159017994134</c:v>
                </c:pt>
              </c:numCache>
            </c:numRef>
          </c:val>
          <c:smooth val="0"/>
          <c:extLst>
            <c:ext xmlns:c16="http://schemas.microsoft.com/office/drawing/2014/chart" uri="{C3380CC4-5D6E-409C-BE32-E72D297353CC}">
              <c16:uniqueId val="{00000002-6860-4D61-AAF4-5168261B4A9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860-4D61-AAF4-5168261B4A9D}"/>
                </c:ext>
              </c:extLst>
            </c:dLbl>
            <c:dLbl>
              <c:idx val="1"/>
              <c:delete val="1"/>
              <c:extLst>
                <c:ext xmlns:c15="http://schemas.microsoft.com/office/drawing/2012/chart" uri="{CE6537A1-D6FC-4f65-9D91-7224C49458BB}"/>
                <c:ext xmlns:c16="http://schemas.microsoft.com/office/drawing/2014/chart" uri="{C3380CC4-5D6E-409C-BE32-E72D297353CC}">
                  <c16:uniqueId val="{00000004-6860-4D61-AAF4-5168261B4A9D}"/>
                </c:ext>
              </c:extLst>
            </c:dLbl>
            <c:dLbl>
              <c:idx val="2"/>
              <c:delete val="1"/>
              <c:extLst>
                <c:ext xmlns:c15="http://schemas.microsoft.com/office/drawing/2012/chart" uri="{CE6537A1-D6FC-4f65-9D91-7224C49458BB}"/>
                <c:ext xmlns:c16="http://schemas.microsoft.com/office/drawing/2014/chart" uri="{C3380CC4-5D6E-409C-BE32-E72D297353CC}">
                  <c16:uniqueId val="{00000005-6860-4D61-AAF4-5168261B4A9D}"/>
                </c:ext>
              </c:extLst>
            </c:dLbl>
            <c:dLbl>
              <c:idx val="3"/>
              <c:delete val="1"/>
              <c:extLst>
                <c:ext xmlns:c15="http://schemas.microsoft.com/office/drawing/2012/chart" uri="{CE6537A1-D6FC-4f65-9D91-7224C49458BB}"/>
                <c:ext xmlns:c16="http://schemas.microsoft.com/office/drawing/2014/chart" uri="{C3380CC4-5D6E-409C-BE32-E72D297353CC}">
                  <c16:uniqueId val="{00000006-6860-4D61-AAF4-5168261B4A9D}"/>
                </c:ext>
              </c:extLst>
            </c:dLbl>
            <c:dLbl>
              <c:idx val="4"/>
              <c:delete val="1"/>
              <c:extLst>
                <c:ext xmlns:c15="http://schemas.microsoft.com/office/drawing/2012/chart" uri="{CE6537A1-D6FC-4f65-9D91-7224C49458BB}"/>
                <c:ext xmlns:c16="http://schemas.microsoft.com/office/drawing/2014/chart" uri="{C3380CC4-5D6E-409C-BE32-E72D297353CC}">
                  <c16:uniqueId val="{00000007-6860-4D61-AAF4-5168261B4A9D}"/>
                </c:ext>
              </c:extLst>
            </c:dLbl>
            <c:dLbl>
              <c:idx val="5"/>
              <c:delete val="1"/>
              <c:extLst>
                <c:ext xmlns:c15="http://schemas.microsoft.com/office/drawing/2012/chart" uri="{CE6537A1-D6FC-4f65-9D91-7224C49458BB}"/>
                <c:ext xmlns:c16="http://schemas.microsoft.com/office/drawing/2014/chart" uri="{C3380CC4-5D6E-409C-BE32-E72D297353CC}">
                  <c16:uniqueId val="{00000008-6860-4D61-AAF4-5168261B4A9D}"/>
                </c:ext>
              </c:extLst>
            </c:dLbl>
            <c:dLbl>
              <c:idx val="6"/>
              <c:delete val="1"/>
              <c:extLst>
                <c:ext xmlns:c15="http://schemas.microsoft.com/office/drawing/2012/chart" uri="{CE6537A1-D6FC-4f65-9D91-7224C49458BB}"/>
                <c:ext xmlns:c16="http://schemas.microsoft.com/office/drawing/2014/chart" uri="{C3380CC4-5D6E-409C-BE32-E72D297353CC}">
                  <c16:uniqueId val="{00000009-6860-4D61-AAF4-5168261B4A9D}"/>
                </c:ext>
              </c:extLst>
            </c:dLbl>
            <c:dLbl>
              <c:idx val="7"/>
              <c:delete val="1"/>
              <c:extLst>
                <c:ext xmlns:c15="http://schemas.microsoft.com/office/drawing/2012/chart" uri="{CE6537A1-D6FC-4f65-9D91-7224C49458BB}"/>
                <c:ext xmlns:c16="http://schemas.microsoft.com/office/drawing/2014/chart" uri="{C3380CC4-5D6E-409C-BE32-E72D297353CC}">
                  <c16:uniqueId val="{0000000A-6860-4D61-AAF4-5168261B4A9D}"/>
                </c:ext>
              </c:extLst>
            </c:dLbl>
            <c:dLbl>
              <c:idx val="8"/>
              <c:delete val="1"/>
              <c:extLst>
                <c:ext xmlns:c15="http://schemas.microsoft.com/office/drawing/2012/chart" uri="{CE6537A1-D6FC-4f65-9D91-7224C49458BB}"/>
                <c:ext xmlns:c16="http://schemas.microsoft.com/office/drawing/2014/chart" uri="{C3380CC4-5D6E-409C-BE32-E72D297353CC}">
                  <c16:uniqueId val="{0000000B-6860-4D61-AAF4-5168261B4A9D}"/>
                </c:ext>
              </c:extLst>
            </c:dLbl>
            <c:dLbl>
              <c:idx val="9"/>
              <c:delete val="1"/>
              <c:extLst>
                <c:ext xmlns:c15="http://schemas.microsoft.com/office/drawing/2012/chart" uri="{CE6537A1-D6FC-4f65-9D91-7224C49458BB}"/>
                <c:ext xmlns:c16="http://schemas.microsoft.com/office/drawing/2014/chart" uri="{C3380CC4-5D6E-409C-BE32-E72D297353CC}">
                  <c16:uniqueId val="{0000000C-6860-4D61-AAF4-5168261B4A9D}"/>
                </c:ext>
              </c:extLst>
            </c:dLbl>
            <c:dLbl>
              <c:idx val="10"/>
              <c:delete val="1"/>
              <c:extLst>
                <c:ext xmlns:c15="http://schemas.microsoft.com/office/drawing/2012/chart" uri="{CE6537A1-D6FC-4f65-9D91-7224C49458BB}"/>
                <c:ext xmlns:c16="http://schemas.microsoft.com/office/drawing/2014/chart" uri="{C3380CC4-5D6E-409C-BE32-E72D297353CC}">
                  <c16:uniqueId val="{0000000D-6860-4D61-AAF4-5168261B4A9D}"/>
                </c:ext>
              </c:extLst>
            </c:dLbl>
            <c:dLbl>
              <c:idx val="11"/>
              <c:delete val="1"/>
              <c:extLst>
                <c:ext xmlns:c15="http://schemas.microsoft.com/office/drawing/2012/chart" uri="{CE6537A1-D6FC-4f65-9D91-7224C49458BB}"/>
                <c:ext xmlns:c16="http://schemas.microsoft.com/office/drawing/2014/chart" uri="{C3380CC4-5D6E-409C-BE32-E72D297353CC}">
                  <c16:uniqueId val="{0000000E-6860-4D61-AAF4-5168261B4A9D}"/>
                </c:ext>
              </c:extLst>
            </c:dLbl>
            <c:dLbl>
              <c:idx val="12"/>
              <c:delete val="1"/>
              <c:extLst>
                <c:ext xmlns:c15="http://schemas.microsoft.com/office/drawing/2012/chart" uri="{CE6537A1-D6FC-4f65-9D91-7224C49458BB}"/>
                <c:ext xmlns:c16="http://schemas.microsoft.com/office/drawing/2014/chart" uri="{C3380CC4-5D6E-409C-BE32-E72D297353CC}">
                  <c16:uniqueId val="{0000000F-6860-4D61-AAF4-5168261B4A9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860-4D61-AAF4-5168261B4A9D}"/>
                </c:ext>
              </c:extLst>
            </c:dLbl>
            <c:dLbl>
              <c:idx val="14"/>
              <c:delete val="1"/>
              <c:extLst>
                <c:ext xmlns:c15="http://schemas.microsoft.com/office/drawing/2012/chart" uri="{CE6537A1-D6FC-4f65-9D91-7224C49458BB}"/>
                <c:ext xmlns:c16="http://schemas.microsoft.com/office/drawing/2014/chart" uri="{C3380CC4-5D6E-409C-BE32-E72D297353CC}">
                  <c16:uniqueId val="{00000011-6860-4D61-AAF4-5168261B4A9D}"/>
                </c:ext>
              </c:extLst>
            </c:dLbl>
            <c:dLbl>
              <c:idx val="15"/>
              <c:delete val="1"/>
              <c:extLst>
                <c:ext xmlns:c15="http://schemas.microsoft.com/office/drawing/2012/chart" uri="{CE6537A1-D6FC-4f65-9D91-7224C49458BB}"/>
                <c:ext xmlns:c16="http://schemas.microsoft.com/office/drawing/2014/chart" uri="{C3380CC4-5D6E-409C-BE32-E72D297353CC}">
                  <c16:uniqueId val="{00000012-6860-4D61-AAF4-5168261B4A9D}"/>
                </c:ext>
              </c:extLst>
            </c:dLbl>
            <c:dLbl>
              <c:idx val="16"/>
              <c:delete val="1"/>
              <c:extLst>
                <c:ext xmlns:c15="http://schemas.microsoft.com/office/drawing/2012/chart" uri="{CE6537A1-D6FC-4f65-9D91-7224C49458BB}"/>
                <c:ext xmlns:c16="http://schemas.microsoft.com/office/drawing/2014/chart" uri="{C3380CC4-5D6E-409C-BE32-E72D297353CC}">
                  <c16:uniqueId val="{00000013-6860-4D61-AAF4-5168261B4A9D}"/>
                </c:ext>
              </c:extLst>
            </c:dLbl>
            <c:dLbl>
              <c:idx val="17"/>
              <c:delete val="1"/>
              <c:extLst>
                <c:ext xmlns:c15="http://schemas.microsoft.com/office/drawing/2012/chart" uri="{CE6537A1-D6FC-4f65-9D91-7224C49458BB}"/>
                <c:ext xmlns:c16="http://schemas.microsoft.com/office/drawing/2014/chart" uri="{C3380CC4-5D6E-409C-BE32-E72D297353CC}">
                  <c16:uniqueId val="{00000014-6860-4D61-AAF4-5168261B4A9D}"/>
                </c:ext>
              </c:extLst>
            </c:dLbl>
            <c:dLbl>
              <c:idx val="18"/>
              <c:delete val="1"/>
              <c:extLst>
                <c:ext xmlns:c15="http://schemas.microsoft.com/office/drawing/2012/chart" uri="{CE6537A1-D6FC-4f65-9D91-7224C49458BB}"/>
                <c:ext xmlns:c16="http://schemas.microsoft.com/office/drawing/2014/chart" uri="{C3380CC4-5D6E-409C-BE32-E72D297353CC}">
                  <c16:uniqueId val="{00000015-6860-4D61-AAF4-5168261B4A9D}"/>
                </c:ext>
              </c:extLst>
            </c:dLbl>
            <c:dLbl>
              <c:idx val="19"/>
              <c:delete val="1"/>
              <c:extLst>
                <c:ext xmlns:c15="http://schemas.microsoft.com/office/drawing/2012/chart" uri="{CE6537A1-D6FC-4f65-9D91-7224C49458BB}"/>
                <c:ext xmlns:c16="http://schemas.microsoft.com/office/drawing/2014/chart" uri="{C3380CC4-5D6E-409C-BE32-E72D297353CC}">
                  <c16:uniqueId val="{00000016-6860-4D61-AAF4-5168261B4A9D}"/>
                </c:ext>
              </c:extLst>
            </c:dLbl>
            <c:dLbl>
              <c:idx val="20"/>
              <c:delete val="1"/>
              <c:extLst>
                <c:ext xmlns:c15="http://schemas.microsoft.com/office/drawing/2012/chart" uri="{CE6537A1-D6FC-4f65-9D91-7224C49458BB}"/>
                <c:ext xmlns:c16="http://schemas.microsoft.com/office/drawing/2014/chart" uri="{C3380CC4-5D6E-409C-BE32-E72D297353CC}">
                  <c16:uniqueId val="{00000017-6860-4D61-AAF4-5168261B4A9D}"/>
                </c:ext>
              </c:extLst>
            </c:dLbl>
            <c:dLbl>
              <c:idx val="21"/>
              <c:delete val="1"/>
              <c:extLst>
                <c:ext xmlns:c15="http://schemas.microsoft.com/office/drawing/2012/chart" uri="{CE6537A1-D6FC-4f65-9D91-7224C49458BB}"/>
                <c:ext xmlns:c16="http://schemas.microsoft.com/office/drawing/2014/chart" uri="{C3380CC4-5D6E-409C-BE32-E72D297353CC}">
                  <c16:uniqueId val="{00000018-6860-4D61-AAF4-5168261B4A9D}"/>
                </c:ext>
              </c:extLst>
            </c:dLbl>
            <c:dLbl>
              <c:idx val="22"/>
              <c:delete val="1"/>
              <c:extLst>
                <c:ext xmlns:c15="http://schemas.microsoft.com/office/drawing/2012/chart" uri="{CE6537A1-D6FC-4f65-9D91-7224C49458BB}"/>
                <c:ext xmlns:c16="http://schemas.microsoft.com/office/drawing/2014/chart" uri="{C3380CC4-5D6E-409C-BE32-E72D297353CC}">
                  <c16:uniqueId val="{00000019-6860-4D61-AAF4-5168261B4A9D}"/>
                </c:ext>
              </c:extLst>
            </c:dLbl>
            <c:dLbl>
              <c:idx val="23"/>
              <c:delete val="1"/>
              <c:extLst>
                <c:ext xmlns:c15="http://schemas.microsoft.com/office/drawing/2012/chart" uri="{CE6537A1-D6FC-4f65-9D91-7224C49458BB}"/>
                <c:ext xmlns:c16="http://schemas.microsoft.com/office/drawing/2014/chart" uri="{C3380CC4-5D6E-409C-BE32-E72D297353CC}">
                  <c16:uniqueId val="{0000001A-6860-4D61-AAF4-5168261B4A9D}"/>
                </c:ext>
              </c:extLst>
            </c:dLbl>
            <c:dLbl>
              <c:idx val="24"/>
              <c:delete val="1"/>
              <c:extLst>
                <c:ext xmlns:c15="http://schemas.microsoft.com/office/drawing/2012/chart" uri="{CE6537A1-D6FC-4f65-9D91-7224C49458BB}"/>
                <c:ext xmlns:c16="http://schemas.microsoft.com/office/drawing/2014/chart" uri="{C3380CC4-5D6E-409C-BE32-E72D297353CC}">
                  <c16:uniqueId val="{0000001B-6860-4D61-AAF4-5168261B4A9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860-4D61-AAF4-5168261B4A9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Landshut – Pfarrkirchen (835)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180270</v>
      </c>
      <c r="F11" s="238">
        <v>179748</v>
      </c>
      <c r="G11" s="238">
        <v>182798</v>
      </c>
      <c r="H11" s="238">
        <v>180052</v>
      </c>
      <c r="I11" s="265">
        <v>178428</v>
      </c>
      <c r="J11" s="263">
        <v>1842</v>
      </c>
      <c r="K11" s="266">
        <v>1.0323491828636762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16.544627503189659</v>
      </c>
      <c r="E13" s="115">
        <v>29825</v>
      </c>
      <c r="F13" s="114">
        <v>29647</v>
      </c>
      <c r="G13" s="114">
        <v>31302</v>
      </c>
      <c r="H13" s="114">
        <v>31002</v>
      </c>
      <c r="I13" s="140">
        <v>29832</v>
      </c>
      <c r="J13" s="115">
        <v>-7</v>
      </c>
      <c r="K13" s="116">
        <v>-2.3464735854116386E-2</v>
      </c>
    </row>
    <row r="14" spans="1:255" ht="14.1" customHeight="1" x14ac:dyDescent="0.2">
      <c r="A14" s="306" t="s">
        <v>230</v>
      </c>
      <c r="B14" s="307"/>
      <c r="C14" s="308"/>
      <c r="D14" s="113">
        <v>63.959616131358516</v>
      </c>
      <c r="E14" s="115">
        <v>115300</v>
      </c>
      <c r="F14" s="114">
        <v>115228</v>
      </c>
      <c r="G14" s="114">
        <v>116650</v>
      </c>
      <c r="H14" s="114">
        <v>114843</v>
      </c>
      <c r="I14" s="140">
        <v>114529</v>
      </c>
      <c r="J14" s="115">
        <v>771</v>
      </c>
      <c r="K14" s="116">
        <v>0.67319194265207938</v>
      </c>
    </row>
    <row r="15" spans="1:255" ht="14.1" customHeight="1" x14ac:dyDescent="0.2">
      <c r="A15" s="306" t="s">
        <v>231</v>
      </c>
      <c r="B15" s="307"/>
      <c r="C15" s="308"/>
      <c r="D15" s="113">
        <v>9.4219781438952683</v>
      </c>
      <c r="E15" s="115">
        <v>16985</v>
      </c>
      <c r="F15" s="114">
        <v>16830</v>
      </c>
      <c r="G15" s="114">
        <v>16831</v>
      </c>
      <c r="H15" s="114">
        <v>17240</v>
      </c>
      <c r="I15" s="140">
        <v>17277</v>
      </c>
      <c r="J15" s="115">
        <v>-292</v>
      </c>
      <c r="K15" s="116">
        <v>-1.6901082363836315</v>
      </c>
    </row>
    <row r="16" spans="1:255" ht="14.1" customHeight="1" x14ac:dyDescent="0.2">
      <c r="A16" s="306" t="s">
        <v>232</v>
      </c>
      <c r="B16" s="307"/>
      <c r="C16" s="308"/>
      <c r="D16" s="113">
        <v>10.066566816442004</v>
      </c>
      <c r="E16" s="115">
        <v>18147</v>
      </c>
      <c r="F16" s="114">
        <v>18028</v>
      </c>
      <c r="G16" s="114">
        <v>17997</v>
      </c>
      <c r="H16" s="114">
        <v>16953</v>
      </c>
      <c r="I16" s="140">
        <v>16775</v>
      </c>
      <c r="J16" s="115">
        <v>1372</v>
      </c>
      <c r="K16" s="116">
        <v>8.1788375558867354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0.81433405447384477</v>
      </c>
      <c r="E18" s="115">
        <v>1468</v>
      </c>
      <c r="F18" s="114">
        <v>1387</v>
      </c>
      <c r="G18" s="114">
        <v>2062</v>
      </c>
      <c r="H18" s="114">
        <v>2098</v>
      </c>
      <c r="I18" s="140">
        <v>1427</v>
      </c>
      <c r="J18" s="115">
        <v>41</v>
      </c>
      <c r="K18" s="116">
        <v>2.8731604765241765</v>
      </c>
    </row>
    <row r="19" spans="1:255" ht="14.1" customHeight="1" x14ac:dyDescent="0.2">
      <c r="A19" s="306" t="s">
        <v>235</v>
      </c>
      <c r="B19" s="307" t="s">
        <v>236</v>
      </c>
      <c r="C19" s="308"/>
      <c r="D19" s="113">
        <v>0.61740722249958391</v>
      </c>
      <c r="E19" s="115">
        <v>1113</v>
      </c>
      <c r="F19" s="114">
        <v>1022</v>
      </c>
      <c r="G19" s="114">
        <v>1691</v>
      </c>
      <c r="H19" s="114">
        <v>1755</v>
      </c>
      <c r="I19" s="140">
        <v>1089</v>
      </c>
      <c r="J19" s="115">
        <v>24</v>
      </c>
      <c r="K19" s="116">
        <v>2.2038567493112948</v>
      </c>
    </row>
    <row r="20" spans="1:255" ht="14.1" customHeight="1" x14ac:dyDescent="0.2">
      <c r="A20" s="306">
        <v>12</v>
      </c>
      <c r="B20" s="307" t="s">
        <v>237</v>
      </c>
      <c r="C20" s="308"/>
      <c r="D20" s="113">
        <v>0.60686747656293338</v>
      </c>
      <c r="E20" s="115">
        <v>1094</v>
      </c>
      <c r="F20" s="114">
        <v>1047</v>
      </c>
      <c r="G20" s="114">
        <v>1186</v>
      </c>
      <c r="H20" s="114">
        <v>1171</v>
      </c>
      <c r="I20" s="140">
        <v>1094</v>
      </c>
      <c r="J20" s="115">
        <v>0</v>
      </c>
      <c r="K20" s="116">
        <v>0</v>
      </c>
    </row>
    <row r="21" spans="1:255" ht="14.1" customHeight="1" x14ac:dyDescent="0.2">
      <c r="A21" s="306">
        <v>21</v>
      </c>
      <c r="B21" s="307" t="s">
        <v>238</v>
      </c>
      <c r="C21" s="308"/>
      <c r="D21" s="113">
        <v>0.64736228989848565</v>
      </c>
      <c r="E21" s="115">
        <v>1167</v>
      </c>
      <c r="F21" s="114">
        <v>1041</v>
      </c>
      <c r="G21" s="114">
        <v>1184</v>
      </c>
      <c r="H21" s="114">
        <v>1165</v>
      </c>
      <c r="I21" s="140">
        <v>1154</v>
      </c>
      <c r="J21" s="115">
        <v>13</v>
      </c>
      <c r="K21" s="116">
        <v>1.1265164644714039</v>
      </c>
    </row>
    <row r="22" spans="1:255" ht="14.1" customHeight="1" x14ac:dyDescent="0.2">
      <c r="A22" s="306">
        <v>22</v>
      </c>
      <c r="B22" s="307" t="s">
        <v>239</v>
      </c>
      <c r="C22" s="308"/>
      <c r="D22" s="113">
        <v>3.4459421978143894</v>
      </c>
      <c r="E22" s="115">
        <v>6212</v>
      </c>
      <c r="F22" s="114">
        <v>6306</v>
      </c>
      <c r="G22" s="114">
        <v>6467</v>
      </c>
      <c r="H22" s="114">
        <v>6468</v>
      </c>
      <c r="I22" s="140">
        <v>6619</v>
      </c>
      <c r="J22" s="115">
        <v>-407</v>
      </c>
      <c r="K22" s="116">
        <v>-6.1489651004683488</v>
      </c>
    </row>
    <row r="23" spans="1:255" ht="14.1" customHeight="1" x14ac:dyDescent="0.2">
      <c r="A23" s="306">
        <v>23</v>
      </c>
      <c r="B23" s="307" t="s">
        <v>240</v>
      </c>
      <c r="C23" s="308"/>
      <c r="D23" s="113">
        <v>0.59799190103733291</v>
      </c>
      <c r="E23" s="115">
        <v>1078</v>
      </c>
      <c r="F23" s="114">
        <v>1079</v>
      </c>
      <c r="G23" s="114">
        <v>1117</v>
      </c>
      <c r="H23" s="114">
        <v>1151</v>
      </c>
      <c r="I23" s="140">
        <v>1162</v>
      </c>
      <c r="J23" s="115">
        <v>-84</v>
      </c>
      <c r="K23" s="116">
        <v>-7.2289156626506026</v>
      </c>
    </row>
    <row r="24" spans="1:255" ht="14.1" customHeight="1" x14ac:dyDescent="0.2">
      <c r="A24" s="306">
        <v>24</v>
      </c>
      <c r="B24" s="307" t="s">
        <v>241</v>
      </c>
      <c r="C24" s="308"/>
      <c r="D24" s="113">
        <v>5.9682698174959778</v>
      </c>
      <c r="E24" s="115">
        <v>10759</v>
      </c>
      <c r="F24" s="114">
        <v>10772</v>
      </c>
      <c r="G24" s="114">
        <v>10948</v>
      </c>
      <c r="H24" s="114">
        <v>9406</v>
      </c>
      <c r="I24" s="140">
        <v>9420</v>
      </c>
      <c r="J24" s="115">
        <v>1339</v>
      </c>
      <c r="K24" s="116">
        <v>14.21443736730361</v>
      </c>
    </row>
    <row r="25" spans="1:255" ht="14.1" customHeight="1" x14ac:dyDescent="0.2">
      <c r="A25" s="306">
        <v>25</v>
      </c>
      <c r="B25" s="307" t="s">
        <v>242</v>
      </c>
      <c r="C25" s="308"/>
      <c r="D25" s="113">
        <v>10.754978643146391</v>
      </c>
      <c r="E25" s="115">
        <v>19388</v>
      </c>
      <c r="F25" s="114">
        <v>19461</v>
      </c>
      <c r="G25" s="114">
        <v>19649</v>
      </c>
      <c r="H25" s="114">
        <v>20355</v>
      </c>
      <c r="I25" s="140">
        <v>20300</v>
      </c>
      <c r="J25" s="115">
        <v>-912</v>
      </c>
      <c r="K25" s="116">
        <v>-4.4926108374384235</v>
      </c>
    </row>
    <row r="26" spans="1:255" ht="14.1" customHeight="1" x14ac:dyDescent="0.2">
      <c r="A26" s="306">
        <v>26</v>
      </c>
      <c r="B26" s="307" t="s">
        <v>243</v>
      </c>
      <c r="C26" s="308"/>
      <c r="D26" s="113">
        <v>3.3150274588117825</v>
      </c>
      <c r="E26" s="115">
        <v>5976</v>
      </c>
      <c r="F26" s="114">
        <v>5994</v>
      </c>
      <c r="G26" s="114">
        <v>6048</v>
      </c>
      <c r="H26" s="114">
        <v>5811</v>
      </c>
      <c r="I26" s="140">
        <v>5847</v>
      </c>
      <c r="J26" s="115">
        <v>129</v>
      </c>
      <c r="K26" s="116">
        <v>2.2062596203181117</v>
      </c>
    </row>
    <row r="27" spans="1:255" ht="14.1" customHeight="1" x14ac:dyDescent="0.2">
      <c r="A27" s="306">
        <v>27</v>
      </c>
      <c r="B27" s="307" t="s">
        <v>244</v>
      </c>
      <c r="C27" s="308"/>
      <c r="D27" s="113">
        <v>5.2482387529816386</v>
      </c>
      <c r="E27" s="115">
        <v>9461</v>
      </c>
      <c r="F27" s="114">
        <v>9485</v>
      </c>
      <c r="G27" s="114">
        <v>9548</v>
      </c>
      <c r="H27" s="114">
        <v>10051</v>
      </c>
      <c r="I27" s="140">
        <v>10032</v>
      </c>
      <c r="J27" s="115">
        <v>-571</v>
      </c>
      <c r="K27" s="116">
        <v>-5.6917862838915472</v>
      </c>
    </row>
    <row r="28" spans="1:255" ht="14.1" customHeight="1" x14ac:dyDescent="0.2">
      <c r="A28" s="306">
        <v>28</v>
      </c>
      <c r="B28" s="307" t="s">
        <v>245</v>
      </c>
      <c r="C28" s="308"/>
      <c r="D28" s="113">
        <v>0.4221445609363732</v>
      </c>
      <c r="E28" s="115">
        <v>761</v>
      </c>
      <c r="F28" s="114">
        <v>761</v>
      </c>
      <c r="G28" s="114">
        <v>790</v>
      </c>
      <c r="H28" s="114">
        <v>770</v>
      </c>
      <c r="I28" s="140">
        <v>774</v>
      </c>
      <c r="J28" s="115">
        <v>-13</v>
      </c>
      <c r="K28" s="116">
        <v>-1.6795865633074936</v>
      </c>
    </row>
    <row r="29" spans="1:255" ht="14.1" customHeight="1" x14ac:dyDescent="0.2">
      <c r="A29" s="306">
        <v>29</v>
      </c>
      <c r="B29" s="307" t="s">
        <v>246</v>
      </c>
      <c r="C29" s="308"/>
      <c r="D29" s="113">
        <v>2.7664059466356021</v>
      </c>
      <c r="E29" s="115">
        <v>4987</v>
      </c>
      <c r="F29" s="114">
        <v>5010</v>
      </c>
      <c r="G29" s="114">
        <v>5043</v>
      </c>
      <c r="H29" s="114">
        <v>4997</v>
      </c>
      <c r="I29" s="140">
        <v>4831</v>
      </c>
      <c r="J29" s="115">
        <v>156</v>
      </c>
      <c r="K29" s="116">
        <v>3.2291451045332229</v>
      </c>
    </row>
    <row r="30" spans="1:255" ht="14.1" customHeight="1" x14ac:dyDescent="0.2">
      <c r="A30" s="306" t="s">
        <v>247</v>
      </c>
      <c r="B30" s="307" t="s">
        <v>248</v>
      </c>
      <c r="C30" s="308"/>
      <c r="D30" s="113">
        <v>1.4073334442780274</v>
      </c>
      <c r="E30" s="115">
        <v>2537</v>
      </c>
      <c r="F30" s="114">
        <v>2513</v>
      </c>
      <c r="G30" s="114">
        <v>2575</v>
      </c>
      <c r="H30" s="114">
        <v>2520</v>
      </c>
      <c r="I30" s="140">
        <v>2389</v>
      </c>
      <c r="J30" s="115">
        <v>148</v>
      </c>
      <c r="K30" s="116">
        <v>6.195060694851402</v>
      </c>
    </row>
    <row r="31" spans="1:255" ht="14.1" customHeight="1" x14ac:dyDescent="0.2">
      <c r="A31" s="306" t="s">
        <v>249</v>
      </c>
      <c r="B31" s="307" t="s">
        <v>250</v>
      </c>
      <c r="C31" s="308"/>
      <c r="D31" s="113">
        <v>1.2952793032673213</v>
      </c>
      <c r="E31" s="115">
        <v>2335</v>
      </c>
      <c r="F31" s="114">
        <v>2384</v>
      </c>
      <c r="G31" s="114">
        <v>2351</v>
      </c>
      <c r="H31" s="114">
        <v>2364</v>
      </c>
      <c r="I31" s="140">
        <v>2328</v>
      </c>
      <c r="J31" s="115">
        <v>7</v>
      </c>
      <c r="K31" s="116">
        <v>0.30068728522336768</v>
      </c>
    </row>
    <row r="32" spans="1:255" ht="14.1" customHeight="1" x14ac:dyDescent="0.2">
      <c r="A32" s="306">
        <v>31</v>
      </c>
      <c r="B32" s="307" t="s">
        <v>251</v>
      </c>
      <c r="C32" s="308"/>
      <c r="D32" s="113">
        <v>0.74776723803184109</v>
      </c>
      <c r="E32" s="115">
        <v>1348</v>
      </c>
      <c r="F32" s="114">
        <v>1304</v>
      </c>
      <c r="G32" s="114">
        <v>1356</v>
      </c>
      <c r="H32" s="114">
        <v>1331</v>
      </c>
      <c r="I32" s="140">
        <v>1297</v>
      </c>
      <c r="J32" s="115">
        <v>51</v>
      </c>
      <c r="K32" s="116">
        <v>3.9321511179645334</v>
      </c>
    </row>
    <row r="33" spans="1:11" ht="14.1" customHeight="1" x14ac:dyDescent="0.2">
      <c r="A33" s="306">
        <v>32</v>
      </c>
      <c r="B33" s="307" t="s">
        <v>252</v>
      </c>
      <c r="C33" s="308"/>
      <c r="D33" s="113">
        <v>2.0863149719864649</v>
      </c>
      <c r="E33" s="115">
        <v>3761</v>
      </c>
      <c r="F33" s="114">
        <v>3490</v>
      </c>
      <c r="G33" s="114">
        <v>4015</v>
      </c>
      <c r="H33" s="114">
        <v>3952</v>
      </c>
      <c r="I33" s="140">
        <v>3747</v>
      </c>
      <c r="J33" s="115">
        <v>14</v>
      </c>
      <c r="K33" s="116">
        <v>0.37363223912463306</v>
      </c>
    </row>
    <row r="34" spans="1:11" ht="14.1" customHeight="1" x14ac:dyDescent="0.2">
      <c r="A34" s="306">
        <v>33</v>
      </c>
      <c r="B34" s="307" t="s">
        <v>253</v>
      </c>
      <c r="C34" s="308"/>
      <c r="D34" s="113">
        <v>1.4977533699450825</v>
      </c>
      <c r="E34" s="115">
        <v>2700</v>
      </c>
      <c r="F34" s="114">
        <v>2508</v>
      </c>
      <c r="G34" s="114">
        <v>2911</v>
      </c>
      <c r="H34" s="114">
        <v>2849</v>
      </c>
      <c r="I34" s="140">
        <v>2727</v>
      </c>
      <c r="J34" s="115">
        <v>-27</v>
      </c>
      <c r="K34" s="116">
        <v>-0.99009900990099009</v>
      </c>
    </row>
    <row r="35" spans="1:11" ht="14.1" customHeight="1" x14ac:dyDescent="0.2">
      <c r="A35" s="306">
        <v>34</v>
      </c>
      <c r="B35" s="307" t="s">
        <v>254</v>
      </c>
      <c r="C35" s="308"/>
      <c r="D35" s="113">
        <v>2.2449658845065734</v>
      </c>
      <c r="E35" s="115">
        <v>4047</v>
      </c>
      <c r="F35" s="114">
        <v>4068</v>
      </c>
      <c r="G35" s="114">
        <v>4060</v>
      </c>
      <c r="H35" s="114">
        <v>3964</v>
      </c>
      <c r="I35" s="140">
        <v>3939</v>
      </c>
      <c r="J35" s="115">
        <v>108</v>
      </c>
      <c r="K35" s="116">
        <v>2.7418126428027416</v>
      </c>
    </row>
    <row r="36" spans="1:11" ht="14.1" customHeight="1" x14ac:dyDescent="0.2">
      <c r="A36" s="306">
        <v>41</v>
      </c>
      <c r="B36" s="307" t="s">
        <v>255</v>
      </c>
      <c r="C36" s="308"/>
      <c r="D36" s="113">
        <v>0.59078049592278248</v>
      </c>
      <c r="E36" s="115">
        <v>1065</v>
      </c>
      <c r="F36" s="114">
        <v>1038</v>
      </c>
      <c r="G36" s="114">
        <v>1042</v>
      </c>
      <c r="H36" s="114">
        <v>1104</v>
      </c>
      <c r="I36" s="140">
        <v>1108</v>
      </c>
      <c r="J36" s="115">
        <v>-43</v>
      </c>
      <c r="K36" s="116">
        <v>-3.8808664259927799</v>
      </c>
    </row>
    <row r="37" spans="1:11" ht="14.1" customHeight="1" x14ac:dyDescent="0.2">
      <c r="A37" s="306">
        <v>42</v>
      </c>
      <c r="B37" s="307" t="s">
        <v>256</v>
      </c>
      <c r="C37" s="308"/>
      <c r="D37" s="113">
        <v>9.0419925667054979E-2</v>
      </c>
      <c r="E37" s="115">
        <v>163</v>
      </c>
      <c r="F37" s="114">
        <v>157</v>
      </c>
      <c r="G37" s="114">
        <v>156</v>
      </c>
      <c r="H37" s="114">
        <v>165</v>
      </c>
      <c r="I37" s="140">
        <v>165</v>
      </c>
      <c r="J37" s="115">
        <v>-2</v>
      </c>
      <c r="K37" s="116">
        <v>-1.2121212121212122</v>
      </c>
    </row>
    <row r="38" spans="1:11" ht="14.1" customHeight="1" x14ac:dyDescent="0.2">
      <c r="A38" s="306">
        <v>43</v>
      </c>
      <c r="B38" s="307" t="s">
        <v>257</v>
      </c>
      <c r="C38" s="308"/>
      <c r="D38" s="113">
        <v>1.253120319520719</v>
      </c>
      <c r="E38" s="115">
        <v>2259</v>
      </c>
      <c r="F38" s="114">
        <v>2256</v>
      </c>
      <c r="G38" s="114">
        <v>2242</v>
      </c>
      <c r="H38" s="114">
        <v>2161</v>
      </c>
      <c r="I38" s="140">
        <v>2160</v>
      </c>
      <c r="J38" s="115">
        <v>99</v>
      </c>
      <c r="K38" s="116">
        <v>4.583333333333333</v>
      </c>
    </row>
    <row r="39" spans="1:11" ht="14.1" customHeight="1" x14ac:dyDescent="0.2">
      <c r="A39" s="306">
        <v>51</v>
      </c>
      <c r="B39" s="307" t="s">
        <v>258</v>
      </c>
      <c r="C39" s="308"/>
      <c r="D39" s="113">
        <v>7.9702668219892381</v>
      </c>
      <c r="E39" s="115">
        <v>14368</v>
      </c>
      <c r="F39" s="114">
        <v>14514</v>
      </c>
      <c r="G39" s="114">
        <v>14700</v>
      </c>
      <c r="H39" s="114">
        <v>13925</v>
      </c>
      <c r="I39" s="140">
        <v>13876</v>
      </c>
      <c r="J39" s="115">
        <v>492</v>
      </c>
      <c r="K39" s="116">
        <v>3.5456904006918419</v>
      </c>
    </row>
    <row r="40" spans="1:11" ht="14.1" customHeight="1" x14ac:dyDescent="0.2">
      <c r="A40" s="306" t="s">
        <v>259</v>
      </c>
      <c r="B40" s="307" t="s">
        <v>260</v>
      </c>
      <c r="C40" s="308"/>
      <c r="D40" s="113">
        <v>7.0921395684251403</v>
      </c>
      <c r="E40" s="115">
        <v>12785</v>
      </c>
      <c r="F40" s="114">
        <v>12919</v>
      </c>
      <c r="G40" s="114">
        <v>13111</v>
      </c>
      <c r="H40" s="114">
        <v>12661</v>
      </c>
      <c r="I40" s="140">
        <v>12618</v>
      </c>
      <c r="J40" s="115">
        <v>167</v>
      </c>
      <c r="K40" s="116">
        <v>1.3235061023934063</v>
      </c>
    </row>
    <row r="41" spans="1:11" ht="14.1" customHeight="1" x14ac:dyDescent="0.2">
      <c r="A41" s="306"/>
      <c r="B41" s="307" t="s">
        <v>261</v>
      </c>
      <c r="C41" s="308"/>
      <c r="D41" s="113">
        <v>6.3604593110334502</v>
      </c>
      <c r="E41" s="115">
        <v>11466</v>
      </c>
      <c r="F41" s="114">
        <v>11582</v>
      </c>
      <c r="G41" s="114">
        <v>11767</v>
      </c>
      <c r="H41" s="114">
        <v>11261</v>
      </c>
      <c r="I41" s="140">
        <v>11241</v>
      </c>
      <c r="J41" s="115">
        <v>225</v>
      </c>
      <c r="K41" s="116">
        <v>2.0016012810248198</v>
      </c>
    </row>
    <row r="42" spans="1:11" ht="14.1" customHeight="1" x14ac:dyDescent="0.2">
      <c r="A42" s="306">
        <v>52</v>
      </c>
      <c r="B42" s="307" t="s">
        <v>262</v>
      </c>
      <c r="C42" s="308"/>
      <c r="D42" s="113">
        <v>3.492538969323792</v>
      </c>
      <c r="E42" s="115">
        <v>6296</v>
      </c>
      <c r="F42" s="114">
        <v>6217</v>
      </c>
      <c r="G42" s="114">
        <v>6500</v>
      </c>
      <c r="H42" s="114">
        <v>6455</v>
      </c>
      <c r="I42" s="140">
        <v>6399</v>
      </c>
      <c r="J42" s="115">
        <v>-103</v>
      </c>
      <c r="K42" s="116">
        <v>-1.6096265041412721</v>
      </c>
    </row>
    <row r="43" spans="1:11" ht="14.1" customHeight="1" x14ac:dyDescent="0.2">
      <c r="A43" s="306" t="s">
        <v>263</v>
      </c>
      <c r="B43" s="307" t="s">
        <v>264</v>
      </c>
      <c r="C43" s="308"/>
      <c r="D43" s="113">
        <v>2.7508736894658012</v>
      </c>
      <c r="E43" s="115">
        <v>4959</v>
      </c>
      <c r="F43" s="114">
        <v>4916</v>
      </c>
      <c r="G43" s="114">
        <v>5069</v>
      </c>
      <c r="H43" s="114">
        <v>5041</v>
      </c>
      <c r="I43" s="140">
        <v>5005</v>
      </c>
      <c r="J43" s="115">
        <v>-46</v>
      </c>
      <c r="K43" s="116">
        <v>-0.91908091908091905</v>
      </c>
    </row>
    <row r="44" spans="1:11" ht="14.1" customHeight="1" x14ac:dyDescent="0.2">
      <c r="A44" s="306">
        <v>53</v>
      </c>
      <c r="B44" s="307" t="s">
        <v>265</v>
      </c>
      <c r="C44" s="308"/>
      <c r="D44" s="113">
        <v>0.81821711876629499</v>
      </c>
      <c r="E44" s="115">
        <v>1475</v>
      </c>
      <c r="F44" s="114">
        <v>1504</v>
      </c>
      <c r="G44" s="114">
        <v>1507</v>
      </c>
      <c r="H44" s="114">
        <v>1451</v>
      </c>
      <c r="I44" s="140">
        <v>1406</v>
      </c>
      <c r="J44" s="115">
        <v>69</v>
      </c>
      <c r="K44" s="116">
        <v>4.9075391180654337</v>
      </c>
    </row>
    <row r="45" spans="1:11" ht="14.1" customHeight="1" x14ac:dyDescent="0.2">
      <c r="A45" s="306" t="s">
        <v>266</v>
      </c>
      <c r="B45" s="307" t="s">
        <v>267</v>
      </c>
      <c r="C45" s="308"/>
      <c r="D45" s="113">
        <v>0.78493371054529315</v>
      </c>
      <c r="E45" s="115">
        <v>1415</v>
      </c>
      <c r="F45" s="114">
        <v>1437</v>
      </c>
      <c r="G45" s="114">
        <v>1440</v>
      </c>
      <c r="H45" s="114">
        <v>1385</v>
      </c>
      <c r="I45" s="140">
        <v>1342</v>
      </c>
      <c r="J45" s="115">
        <v>73</v>
      </c>
      <c r="K45" s="116">
        <v>5.4396423248882266</v>
      </c>
    </row>
    <row r="46" spans="1:11" ht="14.1" customHeight="1" x14ac:dyDescent="0.2">
      <c r="A46" s="306">
        <v>54</v>
      </c>
      <c r="B46" s="307" t="s">
        <v>268</v>
      </c>
      <c r="C46" s="308"/>
      <c r="D46" s="113">
        <v>2.4468852277139845</v>
      </c>
      <c r="E46" s="115">
        <v>4411</v>
      </c>
      <c r="F46" s="114">
        <v>4446</v>
      </c>
      <c r="G46" s="114">
        <v>4404</v>
      </c>
      <c r="H46" s="114">
        <v>4368</v>
      </c>
      <c r="I46" s="140">
        <v>4327</v>
      </c>
      <c r="J46" s="115">
        <v>84</v>
      </c>
      <c r="K46" s="116">
        <v>1.941298821354287</v>
      </c>
    </row>
    <row r="47" spans="1:11" ht="14.1" customHeight="1" x14ac:dyDescent="0.2">
      <c r="A47" s="306">
        <v>61</v>
      </c>
      <c r="B47" s="307" t="s">
        <v>269</v>
      </c>
      <c r="C47" s="308"/>
      <c r="D47" s="113">
        <v>2.4507682920064346</v>
      </c>
      <c r="E47" s="115">
        <v>4418</v>
      </c>
      <c r="F47" s="114">
        <v>4389</v>
      </c>
      <c r="G47" s="114">
        <v>4393</v>
      </c>
      <c r="H47" s="114">
        <v>4403</v>
      </c>
      <c r="I47" s="140">
        <v>4393</v>
      </c>
      <c r="J47" s="115">
        <v>25</v>
      </c>
      <c r="K47" s="116">
        <v>0.56908718415661275</v>
      </c>
    </row>
    <row r="48" spans="1:11" ht="14.1" customHeight="1" x14ac:dyDescent="0.2">
      <c r="A48" s="306">
        <v>62</v>
      </c>
      <c r="B48" s="307" t="s">
        <v>270</v>
      </c>
      <c r="C48" s="308"/>
      <c r="D48" s="113">
        <v>6.4103844233649525</v>
      </c>
      <c r="E48" s="115">
        <v>11556</v>
      </c>
      <c r="F48" s="114">
        <v>11472</v>
      </c>
      <c r="G48" s="114">
        <v>11486</v>
      </c>
      <c r="H48" s="114">
        <v>11430</v>
      </c>
      <c r="I48" s="140">
        <v>11471</v>
      </c>
      <c r="J48" s="115">
        <v>85</v>
      </c>
      <c r="K48" s="116">
        <v>0.74099904106006453</v>
      </c>
    </row>
    <row r="49" spans="1:11" ht="14.1" customHeight="1" x14ac:dyDescent="0.2">
      <c r="A49" s="306">
        <v>63</v>
      </c>
      <c r="B49" s="307" t="s">
        <v>271</v>
      </c>
      <c r="C49" s="308"/>
      <c r="D49" s="113">
        <v>1.4788927719531813</v>
      </c>
      <c r="E49" s="115">
        <v>2666</v>
      </c>
      <c r="F49" s="114">
        <v>2770</v>
      </c>
      <c r="G49" s="114">
        <v>2830</v>
      </c>
      <c r="H49" s="114">
        <v>2789</v>
      </c>
      <c r="I49" s="140">
        <v>2662</v>
      </c>
      <c r="J49" s="115">
        <v>4</v>
      </c>
      <c r="K49" s="116">
        <v>0.15026296018031554</v>
      </c>
    </row>
    <row r="50" spans="1:11" ht="14.1" customHeight="1" x14ac:dyDescent="0.2">
      <c r="A50" s="306" t="s">
        <v>272</v>
      </c>
      <c r="B50" s="307" t="s">
        <v>273</v>
      </c>
      <c r="C50" s="308"/>
      <c r="D50" s="113">
        <v>0.32284905974371775</v>
      </c>
      <c r="E50" s="115">
        <v>582</v>
      </c>
      <c r="F50" s="114">
        <v>606</v>
      </c>
      <c r="G50" s="114">
        <v>607</v>
      </c>
      <c r="H50" s="114">
        <v>583</v>
      </c>
      <c r="I50" s="140">
        <v>572</v>
      </c>
      <c r="J50" s="115">
        <v>10</v>
      </c>
      <c r="K50" s="116">
        <v>1.7482517482517483</v>
      </c>
    </row>
    <row r="51" spans="1:11" ht="14.1" customHeight="1" x14ac:dyDescent="0.2">
      <c r="A51" s="306" t="s">
        <v>274</v>
      </c>
      <c r="B51" s="307" t="s">
        <v>275</v>
      </c>
      <c r="C51" s="308"/>
      <c r="D51" s="113">
        <v>1.0195817385033561</v>
      </c>
      <c r="E51" s="115">
        <v>1838</v>
      </c>
      <c r="F51" s="114">
        <v>1900</v>
      </c>
      <c r="G51" s="114">
        <v>1951</v>
      </c>
      <c r="H51" s="114">
        <v>1938</v>
      </c>
      <c r="I51" s="140">
        <v>1822</v>
      </c>
      <c r="J51" s="115">
        <v>16</v>
      </c>
      <c r="K51" s="116">
        <v>0.87815587266739847</v>
      </c>
    </row>
    <row r="52" spans="1:11" ht="14.1" customHeight="1" x14ac:dyDescent="0.2">
      <c r="A52" s="306">
        <v>71</v>
      </c>
      <c r="B52" s="307" t="s">
        <v>276</v>
      </c>
      <c r="C52" s="308"/>
      <c r="D52" s="113">
        <v>9.7414988628168864</v>
      </c>
      <c r="E52" s="115">
        <v>17561</v>
      </c>
      <c r="F52" s="114">
        <v>17529</v>
      </c>
      <c r="G52" s="114">
        <v>17538</v>
      </c>
      <c r="H52" s="114">
        <v>17341</v>
      </c>
      <c r="I52" s="140">
        <v>17275</v>
      </c>
      <c r="J52" s="115">
        <v>286</v>
      </c>
      <c r="K52" s="116">
        <v>1.6555716353111434</v>
      </c>
    </row>
    <row r="53" spans="1:11" ht="14.1" customHeight="1" x14ac:dyDescent="0.2">
      <c r="A53" s="306" t="s">
        <v>277</v>
      </c>
      <c r="B53" s="307" t="s">
        <v>278</v>
      </c>
      <c r="C53" s="308"/>
      <c r="D53" s="113">
        <v>3.1097797747822709</v>
      </c>
      <c r="E53" s="115">
        <v>5606</v>
      </c>
      <c r="F53" s="114">
        <v>5600</v>
      </c>
      <c r="G53" s="114">
        <v>5596</v>
      </c>
      <c r="H53" s="114">
        <v>5527</v>
      </c>
      <c r="I53" s="140">
        <v>5469</v>
      </c>
      <c r="J53" s="115">
        <v>137</v>
      </c>
      <c r="K53" s="116">
        <v>2.5050283415615286</v>
      </c>
    </row>
    <row r="54" spans="1:11" ht="14.1" customHeight="1" x14ac:dyDescent="0.2">
      <c r="A54" s="306" t="s">
        <v>279</v>
      </c>
      <c r="B54" s="307" t="s">
        <v>280</v>
      </c>
      <c r="C54" s="308"/>
      <c r="D54" s="113">
        <v>5.6681644200366117</v>
      </c>
      <c r="E54" s="115">
        <v>10218</v>
      </c>
      <c r="F54" s="114">
        <v>10218</v>
      </c>
      <c r="G54" s="114">
        <v>10232</v>
      </c>
      <c r="H54" s="114">
        <v>10142</v>
      </c>
      <c r="I54" s="140">
        <v>10141</v>
      </c>
      <c r="J54" s="115">
        <v>77</v>
      </c>
      <c r="K54" s="116">
        <v>0.75929395523123955</v>
      </c>
    </row>
    <row r="55" spans="1:11" ht="14.1" customHeight="1" x14ac:dyDescent="0.2">
      <c r="A55" s="306">
        <v>72</v>
      </c>
      <c r="B55" s="307" t="s">
        <v>281</v>
      </c>
      <c r="C55" s="308"/>
      <c r="D55" s="113">
        <v>3.7904254729017586</v>
      </c>
      <c r="E55" s="115">
        <v>6833</v>
      </c>
      <c r="F55" s="114">
        <v>6903</v>
      </c>
      <c r="G55" s="114">
        <v>6926</v>
      </c>
      <c r="H55" s="114">
        <v>6825</v>
      </c>
      <c r="I55" s="140">
        <v>6928</v>
      </c>
      <c r="J55" s="115">
        <v>-95</v>
      </c>
      <c r="K55" s="116">
        <v>-1.3712471131639723</v>
      </c>
    </row>
    <row r="56" spans="1:11" ht="14.1" customHeight="1" x14ac:dyDescent="0.2">
      <c r="A56" s="306" t="s">
        <v>282</v>
      </c>
      <c r="B56" s="307" t="s">
        <v>283</v>
      </c>
      <c r="C56" s="308"/>
      <c r="D56" s="113">
        <v>2.0463748821212624</v>
      </c>
      <c r="E56" s="115">
        <v>3689</v>
      </c>
      <c r="F56" s="114">
        <v>3749</v>
      </c>
      <c r="G56" s="114">
        <v>3774</v>
      </c>
      <c r="H56" s="114">
        <v>3681</v>
      </c>
      <c r="I56" s="140">
        <v>3749</v>
      </c>
      <c r="J56" s="115">
        <v>-60</v>
      </c>
      <c r="K56" s="116">
        <v>-1.6004267804747934</v>
      </c>
    </row>
    <row r="57" spans="1:11" ht="14.1" customHeight="1" x14ac:dyDescent="0.2">
      <c r="A57" s="306" t="s">
        <v>284</v>
      </c>
      <c r="B57" s="307" t="s">
        <v>285</v>
      </c>
      <c r="C57" s="308"/>
      <c r="D57" s="113">
        <v>0.98574360681200424</v>
      </c>
      <c r="E57" s="115">
        <v>1777</v>
      </c>
      <c r="F57" s="114">
        <v>1790</v>
      </c>
      <c r="G57" s="114">
        <v>1770</v>
      </c>
      <c r="H57" s="114">
        <v>1788</v>
      </c>
      <c r="I57" s="140">
        <v>1815</v>
      </c>
      <c r="J57" s="115">
        <v>-38</v>
      </c>
      <c r="K57" s="116">
        <v>-2.0936639118457299</v>
      </c>
    </row>
    <row r="58" spans="1:11" ht="14.1" customHeight="1" x14ac:dyDescent="0.2">
      <c r="A58" s="306">
        <v>73</v>
      </c>
      <c r="B58" s="307" t="s">
        <v>286</v>
      </c>
      <c r="C58" s="308"/>
      <c r="D58" s="113">
        <v>2.8640372774172076</v>
      </c>
      <c r="E58" s="115">
        <v>5163</v>
      </c>
      <c r="F58" s="114">
        <v>5143</v>
      </c>
      <c r="G58" s="114">
        <v>5100</v>
      </c>
      <c r="H58" s="114">
        <v>5006</v>
      </c>
      <c r="I58" s="140">
        <v>5022</v>
      </c>
      <c r="J58" s="115">
        <v>141</v>
      </c>
      <c r="K58" s="116">
        <v>2.807646356033453</v>
      </c>
    </row>
    <row r="59" spans="1:11" ht="14.1" customHeight="1" x14ac:dyDescent="0.2">
      <c r="A59" s="306" t="s">
        <v>287</v>
      </c>
      <c r="B59" s="307" t="s">
        <v>288</v>
      </c>
      <c r="C59" s="308"/>
      <c r="D59" s="113">
        <v>2.4990292339268874</v>
      </c>
      <c r="E59" s="115">
        <v>4505</v>
      </c>
      <c r="F59" s="114">
        <v>4507</v>
      </c>
      <c r="G59" s="114">
        <v>4466</v>
      </c>
      <c r="H59" s="114">
        <v>4382</v>
      </c>
      <c r="I59" s="140">
        <v>4398</v>
      </c>
      <c r="J59" s="115">
        <v>107</v>
      </c>
      <c r="K59" s="116">
        <v>2.4329240563892678</v>
      </c>
    </row>
    <row r="60" spans="1:11" ht="14.1" customHeight="1" x14ac:dyDescent="0.2">
      <c r="A60" s="306">
        <v>81</v>
      </c>
      <c r="B60" s="307" t="s">
        <v>289</v>
      </c>
      <c r="C60" s="308"/>
      <c r="D60" s="113">
        <v>6.6805347534254178</v>
      </c>
      <c r="E60" s="115">
        <v>12043</v>
      </c>
      <c r="F60" s="114">
        <v>11978</v>
      </c>
      <c r="G60" s="114">
        <v>11868</v>
      </c>
      <c r="H60" s="114">
        <v>11743</v>
      </c>
      <c r="I60" s="140">
        <v>11705</v>
      </c>
      <c r="J60" s="115">
        <v>338</v>
      </c>
      <c r="K60" s="116">
        <v>2.8876548483554036</v>
      </c>
    </row>
    <row r="61" spans="1:11" ht="14.1" customHeight="1" x14ac:dyDescent="0.2">
      <c r="A61" s="306" t="s">
        <v>290</v>
      </c>
      <c r="B61" s="307" t="s">
        <v>291</v>
      </c>
      <c r="C61" s="308"/>
      <c r="D61" s="113">
        <v>2.0374993065956621</v>
      </c>
      <c r="E61" s="115">
        <v>3673</v>
      </c>
      <c r="F61" s="114">
        <v>3664</v>
      </c>
      <c r="G61" s="114">
        <v>3676</v>
      </c>
      <c r="H61" s="114">
        <v>3583</v>
      </c>
      <c r="I61" s="140">
        <v>3600</v>
      </c>
      <c r="J61" s="115">
        <v>73</v>
      </c>
      <c r="K61" s="116">
        <v>2.0277777777777777</v>
      </c>
    </row>
    <row r="62" spans="1:11" ht="14.1" customHeight="1" x14ac:dyDescent="0.2">
      <c r="A62" s="306" t="s">
        <v>292</v>
      </c>
      <c r="B62" s="307" t="s">
        <v>293</v>
      </c>
      <c r="C62" s="308"/>
      <c r="D62" s="113">
        <v>2.8030176956787041</v>
      </c>
      <c r="E62" s="115">
        <v>5053</v>
      </c>
      <c r="F62" s="114">
        <v>5037</v>
      </c>
      <c r="G62" s="114">
        <v>4939</v>
      </c>
      <c r="H62" s="114">
        <v>4951</v>
      </c>
      <c r="I62" s="140">
        <v>4934</v>
      </c>
      <c r="J62" s="115">
        <v>119</v>
      </c>
      <c r="K62" s="116">
        <v>2.4118362383461696</v>
      </c>
    </row>
    <row r="63" spans="1:11" ht="14.1" customHeight="1" x14ac:dyDescent="0.2">
      <c r="A63" s="306"/>
      <c r="B63" s="307" t="s">
        <v>294</v>
      </c>
      <c r="C63" s="308"/>
      <c r="D63" s="113">
        <v>2.5156709380373883</v>
      </c>
      <c r="E63" s="115">
        <v>4535</v>
      </c>
      <c r="F63" s="114">
        <v>4516</v>
      </c>
      <c r="G63" s="114">
        <v>4423</v>
      </c>
      <c r="H63" s="114">
        <v>4447</v>
      </c>
      <c r="I63" s="140">
        <v>4432</v>
      </c>
      <c r="J63" s="115">
        <v>103</v>
      </c>
      <c r="K63" s="116">
        <v>2.3240072202166067</v>
      </c>
    </row>
    <row r="64" spans="1:11" ht="14.1" customHeight="1" x14ac:dyDescent="0.2">
      <c r="A64" s="306" t="s">
        <v>295</v>
      </c>
      <c r="B64" s="307" t="s">
        <v>296</v>
      </c>
      <c r="C64" s="308"/>
      <c r="D64" s="113">
        <v>0.65124535419093577</v>
      </c>
      <c r="E64" s="115">
        <v>1174</v>
      </c>
      <c r="F64" s="114">
        <v>1159</v>
      </c>
      <c r="G64" s="114">
        <v>1160</v>
      </c>
      <c r="H64" s="114">
        <v>1164</v>
      </c>
      <c r="I64" s="140">
        <v>1127</v>
      </c>
      <c r="J64" s="115">
        <v>47</v>
      </c>
      <c r="K64" s="116">
        <v>4.1703637976929899</v>
      </c>
    </row>
    <row r="65" spans="1:11" ht="14.1" customHeight="1" x14ac:dyDescent="0.2">
      <c r="A65" s="306" t="s">
        <v>297</v>
      </c>
      <c r="B65" s="307" t="s">
        <v>298</v>
      </c>
      <c r="C65" s="308"/>
      <c r="D65" s="113">
        <v>0.61185998779608364</v>
      </c>
      <c r="E65" s="115">
        <v>1103</v>
      </c>
      <c r="F65" s="114">
        <v>1089</v>
      </c>
      <c r="G65" s="114">
        <v>1082</v>
      </c>
      <c r="H65" s="114">
        <v>1051</v>
      </c>
      <c r="I65" s="140">
        <v>1050</v>
      </c>
      <c r="J65" s="115">
        <v>53</v>
      </c>
      <c r="K65" s="116">
        <v>5.0476190476190474</v>
      </c>
    </row>
    <row r="66" spans="1:11" ht="14.1" customHeight="1" x14ac:dyDescent="0.2">
      <c r="A66" s="306">
        <v>82</v>
      </c>
      <c r="B66" s="307" t="s">
        <v>299</v>
      </c>
      <c r="C66" s="308"/>
      <c r="D66" s="113">
        <v>2.4540966328285352</v>
      </c>
      <c r="E66" s="115">
        <v>4424</v>
      </c>
      <c r="F66" s="114">
        <v>4417</v>
      </c>
      <c r="G66" s="114">
        <v>4408</v>
      </c>
      <c r="H66" s="114">
        <v>4340</v>
      </c>
      <c r="I66" s="140">
        <v>4348</v>
      </c>
      <c r="J66" s="115">
        <v>76</v>
      </c>
      <c r="K66" s="116">
        <v>1.7479300827966882</v>
      </c>
    </row>
    <row r="67" spans="1:11" ht="14.1" customHeight="1" x14ac:dyDescent="0.2">
      <c r="A67" s="306" t="s">
        <v>300</v>
      </c>
      <c r="B67" s="307" t="s">
        <v>301</v>
      </c>
      <c r="C67" s="308"/>
      <c r="D67" s="113">
        <v>1.6491928773506408</v>
      </c>
      <c r="E67" s="115">
        <v>2973</v>
      </c>
      <c r="F67" s="114">
        <v>2969</v>
      </c>
      <c r="G67" s="114">
        <v>2958</v>
      </c>
      <c r="H67" s="114">
        <v>2936</v>
      </c>
      <c r="I67" s="140">
        <v>2933</v>
      </c>
      <c r="J67" s="115">
        <v>40</v>
      </c>
      <c r="K67" s="116">
        <v>1.3637913399249915</v>
      </c>
    </row>
    <row r="68" spans="1:11" ht="14.1" customHeight="1" x14ac:dyDescent="0.2">
      <c r="A68" s="306" t="s">
        <v>302</v>
      </c>
      <c r="B68" s="307" t="s">
        <v>303</v>
      </c>
      <c r="C68" s="308"/>
      <c r="D68" s="113">
        <v>0.45154490486492482</v>
      </c>
      <c r="E68" s="115">
        <v>814</v>
      </c>
      <c r="F68" s="114">
        <v>827</v>
      </c>
      <c r="G68" s="114">
        <v>830</v>
      </c>
      <c r="H68" s="114">
        <v>822</v>
      </c>
      <c r="I68" s="140">
        <v>838</v>
      </c>
      <c r="J68" s="115">
        <v>-24</v>
      </c>
      <c r="K68" s="116">
        <v>-2.8639618138424821</v>
      </c>
    </row>
    <row r="69" spans="1:11" ht="14.1" customHeight="1" x14ac:dyDescent="0.2">
      <c r="A69" s="306">
        <v>83</v>
      </c>
      <c r="B69" s="307" t="s">
        <v>304</v>
      </c>
      <c r="C69" s="308"/>
      <c r="D69" s="113">
        <v>4.3629000943029901</v>
      </c>
      <c r="E69" s="115">
        <v>7865</v>
      </c>
      <c r="F69" s="114">
        <v>7856</v>
      </c>
      <c r="G69" s="114">
        <v>7842</v>
      </c>
      <c r="H69" s="114">
        <v>7531</v>
      </c>
      <c r="I69" s="140">
        <v>7438</v>
      </c>
      <c r="J69" s="115">
        <v>427</v>
      </c>
      <c r="K69" s="116">
        <v>5.7407905350900776</v>
      </c>
    </row>
    <row r="70" spans="1:11" ht="14.1" customHeight="1" x14ac:dyDescent="0.2">
      <c r="A70" s="306" t="s">
        <v>305</v>
      </c>
      <c r="B70" s="307" t="s">
        <v>306</v>
      </c>
      <c r="C70" s="308"/>
      <c r="D70" s="113">
        <v>3.6456426471404004</v>
      </c>
      <c r="E70" s="115">
        <v>6572</v>
      </c>
      <c r="F70" s="114">
        <v>6575</v>
      </c>
      <c r="G70" s="114">
        <v>6551</v>
      </c>
      <c r="H70" s="114">
        <v>6261</v>
      </c>
      <c r="I70" s="140">
        <v>6191</v>
      </c>
      <c r="J70" s="115">
        <v>381</v>
      </c>
      <c r="K70" s="116">
        <v>6.1540946535293166</v>
      </c>
    </row>
    <row r="71" spans="1:11" ht="14.1" customHeight="1" x14ac:dyDescent="0.2">
      <c r="A71" s="306"/>
      <c r="B71" s="307" t="s">
        <v>307</v>
      </c>
      <c r="C71" s="308"/>
      <c r="D71" s="113">
        <v>2.54562600543629</v>
      </c>
      <c r="E71" s="115">
        <v>4589</v>
      </c>
      <c r="F71" s="114">
        <v>4585</v>
      </c>
      <c r="G71" s="114">
        <v>4564</v>
      </c>
      <c r="H71" s="114">
        <v>4322</v>
      </c>
      <c r="I71" s="140">
        <v>4315</v>
      </c>
      <c r="J71" s="115">
        <v>274</v>
      </c>
      <c r="K71" s="116">
        <v>6.3499420625724214</v>
      </c>
    </row>
    <row r="72" spans="1:11" ht="14.1" customHeight="1" x14ac:dyDescent="0.2">
      <c r="A72" s="306">
        <v>84</v>
      </c>
      <c r="B72" s="307" t="s">
        <v>308</v>
      </c>
      <c r="C72" s="308"/>
      <c r="D72" s="113">
        <v>0.9973927996893549</v>
      </c>
      <c r="E72" s="115">
        <v>1798</v>
      </c>
      <c r="F72" s="114">
        <v>1781</v>
      </c>
      <c r="G72" s="114">
        <v>1779</v>
      </c>
      <c r="H72" s="114">
        <v>1830</v>
      </c>
      <c r="I72" s="140">
        <v>1803</v>
      </c>
      <c r="J72" s="115">
        <v>-5</v>
      </c>
      <c r="K72" s="116">
        <v>-0.27731558513588461</v>
      </c>
    </row>
    <row r="73" spans="1:11" ht="14.1" customHeight="1" x14ac:dyDescent="0.2">
      <c r="A73" s="306" t="s">
        <v>309</v>
      </c>
      <c r="B73" s="307" t="s">
        <v>310</v>
      </c>
      <c r="C73" s="308"/>
      <c r="D73" s="113">
        <v>0.37277417207522051</v>
      </c>
      <c r="E73" s="115">
        <v>672</v>
      </c>
      <c r="F73" s="114">
        <v>667</v>
      </c>
      <c r="G73" s="114">
        <v>668</v>
      </c>
      <c r="H73" s="114">
        <v>740</v>
      </c>
      <c r="I73" s="140">
        <v>744</v>
      </c>
      <c r="J73" s="115">
        <v>-72</v>
      </c>
      <c r="K73" s="116">
        <v>-9.67741935483871</v>
      </c>
    </row>
    <row r="74" spans="1:11" ht="14.1" customHeight="1" x14ac:dyDescent="0.2">
      <c r="A74" s="306" t="s">
        <v>311</v>
      </c>
      <c r="B74" s="307" t="s">
        <v>312</v>
      </c>
      <c r="C74" s="308"/>
      <c r="D74" s="113">
        <v>0.24185943307261329</v>
      </c>
      <c r="E74" s="115">
        <v>436</v>
      </c>
      <c r="F74" s="114">
        <v>432</v>
      </c>
      <c r="G74" s="114">
        <v>424</v>
      </c>
      <c r="H74" s="114">
        <v>415</v>
      </c>
      <c r="I74" s="140">
        <v>409</v>
      </c>
      <c r="J74" s="115">
        <v>27</v>
      </c>
      <c r="K74" s="116">
        <v>6.6014669926650367</v>
      </c>
    </row>
    <row r="75" spans="1:11" ht="14.1" customHeight="1" x14ac:dyDescent="0.2">
      <c r="A75" s="306" t="s">
        <v>313</v>
      </c>
      <c r="B75" s="307" t="s">
        <v>314</v>
      </c>
      <c r="C75" s="308"/>
      <c r="D75" s="113">
        <v>9.9850224663005485E-2</v>
      </c>
      <c r="E75" s="115">
        <v>180</v>
      </c>
      <c r="F75" s="114">
        <v>180</v>
      </c>
      <c r="G75" s="114">
        <v>183</v>
      </c>
      <c r="H75" s="114">
        <v>177</v>
      </c>
      <c r="I75" s="140">
        <v>168</v>
      </c>
      <c r="J75" s="115">
        <v>12</v>
      </c>
      <c r="K75" s="116">
        <v>7.1428571428571432</v>
      </c>
    </row>
    <row r="76" spans="1:11" ht="14.1" customHeight="1" x14ac:dyDescent="0.2">
      <c r="A76" s="306">
        <v>91</v>
      </c>
      <c r="B76" s="307" t="s">
        <v>315</v>
      </c>
      <c r="C76" s="308"/>
      <c r="D76" s="113">
        <v>8.1544350141454489E-2</v>
      </c>
      <c r="E76" s="115">
        <v>147</v>
      </c>
      <c r="F76" s="114">
        <v>144</v>
      </c>
      <c r="G76" s="114">
        <v>141</v>
      </c>
      <c r="H76" s="114">
        <v>136</v>
      </c>
      <c r="I76" s="140">
        <v>116</v>
      </c>
      <c r="J76" s="115">
        <v>31</v>
      </c>
      <c r="K76" s="116">
        <v>26.724137931034484</v>
      </c>
    </row>
    <row r="77" spans="1:11" ht="14.1" customHeight="1" x14ac:dyDescent="0.2">
      <c r="A77" s="306">
        <v>92</v>
      </c>
      <c r="B77" s="307" t="s">
        <v>316</v>
      </c>
      <c r="C77" s="308"/>
      <c r="D77" s="113">
        <v>0.60464858268153321</v>
      </c>
      <c r="E77" s="115">
        <v>1090</v>
      </c>
      <c r="F77" s="114">
        <v>1057</v>
      </c>
      <c r="G77" s="114">
        <v>1063</v>
      </c>
      <c r="H77" s="114">
        <v>1054</v>
      </c>
      <c r="I77" s="140">
        <v>1016</v>
      </c>
      <c r="J77" s="115">
        <v>74</v>
      </c>
      <c r="K77" s="116">
        <v>7.2834645669291342</v>
      </c>
    </row>
    <row r="78" spans="1:11" ht="14.1" customHeight="1" x14ac:dyDescent="0.2">
      <c r="A78" s="306">
        <v>93</v>
      </c>
      <c r="B78" s="307" t="s">
        <v>317</v>
      </c>
      <c r="C78" s="308"/>
      <c r="D78" s="113">
        <v>0.14700171964275807</v>
      </c>
      <c r="E78" s="115">
        <v>265</v>
      </c>
      <c r="F78" s="114">
        <v>264</v>
      </c>
      <c r="G78" s="114">
        <v>266</v>
      </c>
      <c r="H78" s="114">
        <v>214</v>
      </c>
      <c r="I78" s="140">
        <v>221</v>
      </c>
      <c r="J78" s="115">
        <v>44</v>
      </c>
      <c r="K78" s="116">
        <v>19.909502262443439</v>
      </c>
    </row>
    <row r="79" spans="1:11" ht="14.1" customHeight="1" x14ac:dyDescent="0.2">
      <c r="A79" s="306">
        <v>94</v>
      </c>
      <c r="B79" s="307" t="s">
        <v>318</v>
      </c>
      <c r="C79" s="308"/>
      <c r="D79" s="113">
        <v>9.8740777722305426E-2</v>
      </c>
      <c r="E79" s="115">
        <v>178</v>
      </c>
      <c r="F79" s="114">
        <v>178</v>
      </c>
      <c r="G79" s="114">
        <v>199</v>
      </c>
      <c r="H79" s="114">
        <v>220</v>
      </c>
      <c r="I79" s="140">
        <v>195</v>
      </c>
      <c r="J79" s="115">
        <v>-17</v>
      </c>
      <c r="K79" s="116">
        <v>-8.7179487179487172</v>
      </c>
    </row>
    <row r="80" spans="1:11" ht="14.1" customHeight="1" x14ac:dyDescent="0.2">
      <c r="A80" s="306" t="s">
        <v>319</v>
      </c>
      <c r="B80" s="307" t="s">
        <v>320</v>
      </c>
      <c r="C80" s="308"/>
      <c r="D80" s="113">
        <v>3.328340822100183E-3</v>
      </c>
      <c r="E80" s="115">
        <v>6</v>
      </c>
      <c r="F80" s="114">
        <v>7</v>
      </c>
      <c r="G80" s="114">
        <v>6</v>
      </c>
      <c r="H80" s="114">
        <v>8</v>
      </c>
      <c r="I80" s="140">
        <v>9</v>
      </c>
      <c r="J80" s="115">
        <v>-3</v>
      </c>
      <c r="K80" s="116">
        <v>-33.333333333333336</v>
      </c>
    </row>
    <row r="81" spans="1:11" ht="14.1" customHeight="1" x14ac:dyDescent="0.2">
      <c r="A81" s="310" t="s">
        <v>321</v>
      </c>
      <c r="B81" s="311" t="s">
        <v>224</v>
      </c>
      <c r="C81" s="312"/>
      <c r="D81" s="125">
        <v>7.2114051145503967E-3</v>
      </c>
      <c r="E81" s="143">
        <v>13</v>
      </c>
      <c r="F81" s="144">
        <v>15</v>
      </c>
      <c r="G81" s="144">
        <v>18</v>
      </c>
      <c r="H81" s="144">
        <v>14</v>
      </c>
      <c r="I81" s="145">
        <v>15</v>
      </c>
      <c r="J81" s="143">
        <v>-2</v>
      </c>
      <c r="K81" s="146">
        <v>-13.333333333333334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48052</v>
      </c>
      <c r="E12" s="114">
        <v>49346</v>
      </c>
      <c r="F12" s="114">
        <v>49289</v>
      </c>
      <c r="G12" s="114">
        <v>49235</v>
      </c>
      <c r="H12" s="140">
        <v>48664</v>
      </c>
      <c r="I12" s="115">
        <v>-612</v>
      </c>
      <c r="J12" s="116">
        <v>-1.2576031563373335</v>
      </c>
      <c r="K12"/>
      <c r="L12"/>
      <c r="M12"/>
      <c r="N12"/>
      <c r="O12"/>
      <c r="P12"/>
    </row>
    <row r="13" spans="1:16" s="110" customFormat="1" ht="14.45" customHeight="1" x14ac:dyDescent="0.2">
      <c r="A13" s="120" t="s">
        <v>105</v>
      </c>
      <c r="B13" s="119" t="s">
        <v>106</v>
      </c>
      <c r="C13" s="113">
        <v>38.581120452842754</v>
      </c>
      <c r="D13" s="115">
        <v>18539</v>
      </c>
      <c r="E13" s="114">
        <v>18921</v>
      </c>
      <c r="F13" s="114">
        <v>18923</v>
      </c>
      <c r="G13" s="114">
        <v>18884</v>
      </c>
      <c r="H13" s="140">
        <v>18569</v>
      </c>
      <c r="I13" s="115">
        <v>-30</v>
      </c>
      <c r="J13" s="116">
        <v>-0.16155958856158112</v>
      </c>
      <c r="K13"/>
      <c r="L13"/>
      <c r="M13"/>
      <c r="N13"/>
      <c r="O13"/>
      <c r="P13"/>
    </row>
    <row r="14" spans="1:16" s="110" customFormat="1" ht="14.45" customHeight="1" x14ac:dyDescent="0.2">
      <c r="A14" s="120"/>
      <c r="B14" s="119" t="s">
        <v>107</v>
      </c>
      <c r="C14" s="113">
        <v>61.418879547157246</v>
      </c>
      <c r="D14" s="115">
        <v>29513</v>
      </c>
      <c r="E14" s="114">
        <v>30425</v>
      </c>
      <c r="F14" s="114">
        <v>30366</v>
      </c>
      <c r="G14" s="114">
        <v>30351</v>
      </c>
      <c r="H14" s="140">
        <v>30095</v>
      </c>
      <c r="I14" s="115">
        <v>-582</v>
      </c>
      <c r="J14" s="116">
        <v>-1.9338760591460376</v>
      </c>
      <c r="K14"/>
      <c r="L14"/>
      <c r="M14"/>
      <c r="N14"/>
      <c r="O14"/>
      <c r="P14"/>
    </row>
    <row r="15" spans="1:16" s="110" customFormat="1" ht="14.45" customHeight="1" x14ac:dyDescent="0.2">
      <c r="A15" s="118" t="s">
        <v>105</v>
      </c>
      <c r="B15" s="121" t="s">
        <v>108</v>
      </c>
      <c r="C15" s="113">
        <v>13.828768833763423</v>
      </c>
      <c r="D15" s="115">
        <v>6645</v>
      </c>
      <c r="E15" s="114">
        <v>7030</v>
      </c>
      <c r="F15" s="114">
        <v>6954</v>
      </c>
      <c r="G15" s="114">
        <v>7018</v>
      </c>
      <c r="H15" s="140">
        <v>6813</v>
      </c>
      <c r="I15" s="115">
        <v>-168</v>
      </c>
      <c r="J15" s="116">
        <v>-2.4658740642888595</v>
      </c>
      <c r="K15"/>
      <c r="L15"/>
      <c r="M15"/>
      <c r="N15"/>
      <c r="O15"/>
      <c r="P15"/>
    </row>
    <row r="16" spans="1:16" s="110" customFormat="1" ht="14.45" customHeight="1" x14ac:dyDescent="0.2">
      <c r="A16" s="118"/>
      <c r="B16" s="121" t="s">
        <v>109</v>
      </c>
      <c r="C16" s="113">
        <v>53.446266544576709</v>
      </c>
      <c r="D16" s="115">
        <v>25682</v>
      </c>
      <c r="E16" s="114">
        <v>26318</v>
      </c>
      <c r="F16" s="114">
        <v>26396</v>
      </c>
      <c r="G16" s="114">
        <v>26344</v>
      </c>
      <c r="H16" s="140">
        <v>26217</v>
      </c>
      <c r="I16" s="115">
        <v>-535</v>
      </c>
      <c r="J16" s="116">
        <v>-2.0406606400427205</v>
      </c>
      <c r="K16"/>
      <c r="L16"/>
      <c r="M16"/>
      <c r="N16"/>
      <c r="O16"/>
      <c r="P16"/>
    </row>
    <row r="17" spans="1:16" s="110" customFormat="1" ht="14.45" customHeight="1" x14ac:dyDescent="0.2">
      <c r="A17" s="118"/>
      <c r="B17" s="121" t="s">
        <v>110</v>
      </c>
      <c r="C17" s="113">
        <v>18.411304420211437</v>
      </c>
      <c r="D17" s="115">
        <v>8847</v>
      </c>
      <c r="E17" s="114">
        <v>9043</v>
      </c>
      <c r="F17" s="114">
        <v>9011</v>
      </c>
      <c r="G17" s="114">
        <v>9007</v>
      </c>
      <c r="H17" s="140">
        <v>8881</v>
      </c>
      <c r="I17" s="115">
        <v>-34</v>
      </c>
      <c r="J17" s="116">
        <v>-0.3828397702961378</v>
      </c>
      <c r="K17"/>
      <c r="L17"/>
      <c r="M17"/>
      <c r="N17"/>
      <c r="O17"/>
      <c r="P17"/>
    </row>
    <row r="18" spans="1:16" s="110" customFormat="1" ht="14.45" customHeight="1" x14ac:dyDescent="0.2">
      <c r="A18" s="120"/>
      <c r="B18" s="121" t="s">
        <v>111</v>
      </c>
      <c r="C18" s="113">
        <v>14.31366020144843</v>
      </c>
      <c r="D18" s="115">
        <v>6878</v>
      </c>
      <c r="E18" s="114">
        <v>6955</v>
      </c>
      <c r="F18" s="114">
        <v>6928</v>
      </c>
      <c r="G18" s="114">
        <v>6866</v>
      </c>
      <c r="H18" s="140">
        <v>6753</v>
      </c>
      <c r="I18" s="115">
        <v>125</v>
      </c>
      <c r="J18" s="116">
        <v>1.8510291722197543</v>
      </c>
      <c r="K18"/>
      <c r="L18"/>
      <c r="M18"/>
      <c r="N18"/>
      <c r="O18"/>
      <c r="P18"/>
    </row>
    <row r="19" spans="1:16" s="110" customFormat="1" ht="14.45" customHeight="1" x14ac:dyDescent="0.2">
      <c r="A19" s="120"/>
      <c r="B19" s="121" t="s">
        <v>112</v>
      </c>
      <c r="C19" s="113">
        <v>1.2923499542162658</v>
      </c>
      <c r="D19" s="115">
        <v>621</v>
      </c>
      <c r="E19" s="114">
        <v>625</v>
      </c>
      <c r="F19" s="114">
        <v>664</v>
      </c>
      <c r="G19" s="114">
        <v>589</v>
      </c>
      <c r="H19" s="140">
        <v>553</v>
      </c>
      <c r="I19" s="115">
        <v>68</v>
      </c>
      <c r="J19" s="116">
        <v>12.296564195298373</v>
      </c>
      <c r="K19"/>
      <c r="L19"/>
      <c r="M19"/>
      <c r="N19"/>
      <c r="O19"/>
      <c r="P19"/>
    </row>
    <row r="20" spans="1:16" s="110" customFormat="1" ht="14.45" customHeight="1" x14ac:dyDescent="0.2">
      <c r="A20" s="120" t="s">
        <v>113</v>
      </c>
      <c r="B20" s="119" t="s">
        <v>116</v>
      </c>
      <c r="C20" s="113">
        <v>87.440689253308918</v>
      </c>
      <c r="D20" s="115">
        <v>42017</v>
      </c>
      <c r="E20" s="114">
        <v>43217</v>
      </c>
      <c r="F20" s="114">
        <v>43323</v>
      </c>
      <c r="G20" s="114">
        <v>43322</v>
      </c>
      <c r="H20" s="140">
        <v>42909</v>
      </c>
      <c r="I20" s="115">
        <v>-892</v>
      </c>
      <c r="J20" s="116">
        <v>-2.0788179635973805</v>
      </c>
      <c r="K20"/>
      <c r="L20"/>
      <c r="M20"/>
      <c r="N20"/>
      <c r="O20"/>
      <c r="P20"/>
    </row>
    <row r="21" spans="1:16" s="110" customFormat="1" ht="14.45" customHeight="1" x14ac:dyDescent="0.2">
      <c r="A21" s="123"/>
      <c r="B21" s="124" t="s">
        <v>117</v>
      </c>
      <c r="C21" s="125">
        <v>12.471905435777908</v>
      </c>
      <c r="D21" s="143">
        <v>5993</v>
      </c>
      <c r="E21" s="144">
        <v>6080</v>
      </c>
      <c r="F21" s="144">
        <v>5920</v>
      </c>
      <c r="G21" s="144">
        <v>5871</v>
      </c>
      <c r="H21" s="145">
        <v>5716</v>
      </c>
      <c r="I21" s="143">
        <v>277</v>
      </c>
      <c r="J21" s="146">
        <v>4.8460461861441564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46892</v>
      </c>
      <c r="E56" s="114">
        <v>48155</v>
      </c>
      <c r="F56" s="114">
        <v>47922</v>
      </c>
      <c r="G56" s="114">
        <v>47937</v>
      </c>
      <c r="H56" s="140">
        <v>47268</v>
      </c>
      <c r="I56" s="115">
        <v>-376</v>
      </c>
      <c r="J56" s="116">
        <v>-0.79546416180079549</v>
      </c>
      <c r="K56"/>
      <c r="L56"/>
      <c r="M56"/>
      <c r="N56"/>
      <c r="O56"/>
      <c r="P56"/>
    </row>
    <row r="57" spans="1:16" s="110" customFormat="1" ht="14.45" customHeight="1" x14ac:dyDescent="0.2">
      <c r="A57" s="120" t="s">
        <v>105</v>
      </c>
      <c r="B57" s="119" t="s">
        <v>106</v>
      </c>
      <c r="C57" s="113">
        <v>37.963831783673122</v>
      </c>
      <c r="D57" s="115">
        <v>17802</v>
      </c>
      <c r="E57" s="114">
        <v>18185</v>
      </c>
      <c r="F57" s="114">
        <v>18107</v>
      </c>
      <c r="G57" s="114">
        <v>18043</v>
      </c>
      <c r="H57" s="140">
        <v>17732</v>
      </c>
      <c r="I57" s="115">
        <v>70</v>
      </c>
      <c r="J57" s="116">
        <v>0.39476652379878185</v>
      </c>
    </row>
    <row r="58" spans="1:16" s="110" customFormat="1" ht="14.45" customHeight="1" x14ac:dyDescent="0.2">
      <c r="A58" s="120"/>
      <c r="B58" s="119" t="s">
        <v>107</v>
      </c>
      <c r="C58" s="113">
        <v>62.036168216326878</v>
      </c>
      <c r="D58" s="115">
        <v>29090</v>
      </c>
      <c r="E58" s="114">
        <v>29970</v>
      </c>
      <c r="F58" s="114">
        <v>29815</v>
      </c>
      <c r="G58" s="114">
        <v>29894</v>
      </c>
      <c r="H58" s="140">
        <v>29536</v>
      </c>
      <c r="I58" s="115">
        <v>-446</v>
      </c>
      <c r="J58" s="116">
        <v>-1.5100216684723726</v>
      </c>
    </row>
    <row r="59" spans="1:16" s="110" customFormat="1" ht="14.45" customHeight="1" x14ac:dyDescent="0.2">
      <c r="A59" s="118" t="s">
        <v>105</v>
      </c>
      <c r="B59" s="121" t="s">
        <v>108</v>
      </c>
      <c r="C59" s="113">
        <v>12.788961869828542</v>
      </c>
      <c r="D59" s="115">
        <v>5997</v>
      </c>
      <c r="E59" s="114">
        <v>6393</v>
      </c>
      <c r="F59" s="114">
        <v>6265</v>
      </c>
      <c r="G59" s="114">
        <v>6361</v>
      </c>
      <c r="H59" s="140">
        <v>6114</v>
      </c>
      <c r="I59" s="115">
        <v>-117</v>
      </c>
      <c r="J59" s="116">
        <v>-1.913640824337586</v>
      </c>
    </row>
    <row r="60" spans="1:16" s="110" customFormat="1" ht="14.45" customHeight="1" x14ac:dyDescent="0.2">
      <c r="A60" s="118"/>
      <c r="B60" s="121" t="s">
        <v>109</v>
      </c>
      <c r="C60" s="113">
        <v>54.237396570843643</v>
      </c>
      <c r="D60" s="115">
        <v>25433</v>
      </c>
      <c r="E60" s="114">
        <v>26083</v>
      </c>
      <c r="F60" s="114">
        <v>26026</v>
      </c>
      <c r="G60" s="114">
        <v>26031</v>
      </c>
      <c r="H60" s="140">
        <v>25857</v>
      </c>
      <c r="I60" s="115">
        <v>-424</v>
      </c>
      <c r="J60" s="116">
        <v>-1.6397880651274317</v>
      </c>
    </row>
    <row r="61" spans="1:16" s="110" customFormat="1" ht="14.45" customHeight="1" x14ac:dyDescent="0.2">
      <c r="A61" s="118"/>
      <c r="B61" s="121" t="s">
        <v>110</v>
      </c>
      <c r="C61" s="113">
        <v>18.612983024822999</v>
      </c>
      <c r="D61" s="115">
        <v>8728</v>
      </c>
      <c r="E61" s="114">
        <v>8886</v>
      </c>
      <c r="F61" s="114">
        <v>8865</v>
      </c>
      <c r="G61" s="114">
        <v>8855</v>
      </c>
      <c r="H61" s="140">
        <v>8716</v>
      </c>
      <c r="I61" s="115">
        <v>12</v>
      </c>
      <c r="J61" s="116">
        <v>0.13767783386874713</v>
      </c>
    </row>
    <row r="62" spans="1:16" s="110" customFormat="1" ht="14.45" customHeight="1" x14ac:dyDescent="0.2">
      <c r="A62" s="120"/>
      <c r="B62" s="121" t="s">
        <v>111</v>
      </c>
      <c r="C62" s="113">
        <v>14.36065853450482</v>
      </c>
      <c r="D62" s="115">
        <v>6734</v>
      </c>
      <c r="E62" s="114">
        <v>6793</v>
      </c>
      <c r="F62" s="114">
        <v>6766</v>
      </c>
      <c r="G62" s="114">
        <v>6690</v>
      </c>
      <c r="H62" s="140">
        <v>6581</v>
      </c>
      <c r="I62" s="115">
        <v>153</v>
      </c>
      <c r="J62" s="116">
        <v>2.324874639112597</v>
      </c>
    </row>
    <row r="63" spans="1:16" s="110" customFormat="1" ht="14.45" customHeight="1" x14ac:dyDescent="0.2">
      <c r="A63" s="120"/>
      <c r="B63" s="121" t="s">
        <v>112</v>
      </c>
      <c r="C63" s="113">
        <v>1.3520429924080866</v>
      </c>
      <c r="D63" s="115">
        <v>634</v>
      </c>
      <c r="E63" s="114">
        <v>611</v>
      </c>
      <c r="F63" s="114">
        <v>650</v>
      </c>
      <c r="G63" s="114">
        <v>577</v>
      </c>
      <c r="H63" s="140">
        <v>548</v>
      </c>
      <c r="I63" s="115">
        <v>86</v>
      </c>
      <c r="J63" s="116">
        <v>15.693430656934307</v>
      </c>
    </row>
    <row r="64" spans="1:16" s="110" customFormat="1" ht="14.45" customHeight="1" x14ac:dyDescent="0.2">
      <c r="A64" s="120" t="s">
        <v>113</v>
      </c>
      <c r="B64" s="119" t="s">
        <v>116</v>
      </c>
      <c r="C64" s="113">
        <v>87.652478034632779</v>
      </c>
      <c r="D64" s="115">
        <v>41102</v>
      </c>
      <c r="E64" s="114">
        <v>42290</v>
      </c>
      <c r="F64" s="114">
        <v>42283</v>
      </c>
      <c r="G64" s="114">
        <v>42289</v>
      </c>
      <c r="H64" s="140">
        <v>41785</v>
      </c>
      <c r="I64" s="115">
        <v>-683</v>
      </c>
      <c r="J64" s="116">
        <v>-1.6345578556898408</v>
      </c>
    </row>
    <row r="65" spans="1:10" s="110" customFormat="1" ht="14.45" customHeight="1" x14ac:dyDescent="0.2">
      <c r="A65" s="123"/>
      <c r="B65" s="124" t="s">
        <v>117</v>
      </c>
      <c r="C65" s="125">
        <v>12.2451590889704</v>
      </c>
      <c r="D65" s="143">
        <v>5742</v>
      </c>
      <c r="E65" s="144">
        <v>5815</v>
      </c>
      <c r="F65" s="144">
        <v>5592</v>
      </c>
      <c r="G65" s="144">
        <v>5601</v>
      </c>
      <c r="H65" s="145">
        <v>5443</v>
      </c>
      <c r="I65" s="143">
        <v>299</v>
      </c>
      <c r="J65" s="146">
        <v>5.4932941392614367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48052</v>
      </c>
      <c r="G11" s="114">
        <v>49346</v>
      </c>
      <c r="H11" s="114">
        <v>49289</v>
      </c>
      <c r="I11" s="114">
        <v>49235</v>
      </c>
      <c r="J11" s="140">
        <v>48664</v>
      </c>
      <c r="K11" s="114">
        <v>-612</v>
      </c>
      <c r="L11" s="116">
        <v>-1.2576031563373335</v>
      </c>
    </row>
    <row r="12" spans="1:17" s="110" customFormat="1" ht="24" customHeight="1" x14ac:dyDescent="0.2">
      <c r="A12" s="604" t="s">
        <v>185</v>
      </c>
      <c r="B12" s="605"/>
      <c r="C12" s="605"/>
      <c r="D12" s="606"/>
      <c r="E12" s="113">
        <v>38.581120452842754</v>
      </c>
      <c r="F12" s="115">
        <v>18539</v>
      </c>
      <c r="G12" s="114">
        <v>18921</v>
      </c>
      <c r="H12" s="114">
        <v>18923</v>
      </c>
      <c r="I12" s="114">
        <v>18884</v>
      </c>
      <c r="J12" s="140">
        <v>18569</v>
      </c>
      <c r="K12" s="114">
        <v>-30</v>
      </c>
      <c r="L12" s="116">
        <v>-0.16155958856158112</v>
      </c>
    </row>
    <row r="13" spans="1:17" s="110" customFormat="1" ht="15" customHeight="1" x14ac:dyDescent="0.2">
      <c r="A13" s="120"/>
      <c r="B13" s="612" t="s">
        <v>107</v>
      </c>
      <c r="C13" s="612"/>
      <c r="E13" s="113">
        <v>61.418879547157246</v>
      </c>
      <c r="F13" s="115">
        <v>29513</v>
      </c>
      <c r="G13" s="114">
        <v>30425</v>
      </c>
      <c r="H13" s="114">
        <v>30366</v>
      </c>
      <c r="I13" s="114">
        <v>30351</v>
      </c>
      <c r="J13" s="140">
        <v>30095</v>
      </c>
      <c r="K13" s="114">
        <v>-582</v>
      </c>
      <c r="L13" s="116">
        <v>-1.9338760591460376</v>
      </c>
    </row>
    <row r="14" spans="1:17" s="110" customFormat="1" ht="22.5" customHeight="1" x14ac:dyDescent="0.2">
      <c r="A14" s="604" t="s">
        <v>186</v>
      </c>
      <c r="B14" s="605"/>
      <c r="C14" s="605"/>
      <c r="D14" s="606"/>
      <c r="E14" s="113">
        <v>13.828768833763423</v>
      </c>
      <c r="F14" s="115">
        <v>6645</v>
      </c>
      <c r="G14" s="114">
        <v>7030</v>
      </c>
      <c r="H14" s="114">
        <v>6954</v>
      </c>
      <c r="I14" s="114">
        <v>7018</v>
      </c>
      <c r="J14" s="140">
        <v>6813</v>
      </c>
      <c r="K14" s="114">
        <v>-168</v>
      </c>
      <c r="L14" s="116">
        <v>-2.4658740642888595</v>
      </c>
    </row>
    <row r="15" spans="1:17" s="110" customFormat="1" ht="15" customHeight="1" x14ac:dyDescent="0.2">
      <c r="A15" s="120"/>
      <c r="B15" s="119"/>
      <c r="C15" s="258" t="s">
        <v>106</v>
      </c>
      <c r="E15" s="113">
        <v>48.954100827689992</v>
      </c>
      <c r="F15" s="115">
        <v>3253</v>
      </c>
      <c r="G15" s="114">
        <v>3372</v>
      </c>
      <c r="H15" s="114">
        <v>3372</v>
      </c>
      <c r="I15" s="114">
        <v>3416</v>
      </c>
      <c r="J15" s="140">
        <v>3286</v>
      </c>
      <c r="K15" s="114">
        <v>-33</v>
      </c>
      <c r="L15" s="116">
        <v>-1.0042604990870359</v>
      </c>
    </row>
    <row r="16" spans="1:17" s="110" customFormat="1" ht="15" customHeight="1" x14ac:dyDescent="0.2">
      <c r="A16" s="120"/>
      <c r="B16" s="119"/>
      <c r="C16" s="258" t="s">
        <v>107</v>
      </c>
      <c r="E16" s="113">
        <v>51.045899172310008</v>
      </c>
      <c r="F16" s="115">
        <v>3392</v>
      </c>
      <c r="G16" s="114">
        <v>3658</v>
      </c>
      <c r="H16" s="114">
        <v>3582</v>
      </c>
      <c r="I16" s="114">
        <v>3602</v>
      </c>
      <c r="J16" s="140">
        <v>3527</v>
      </c>
      <c r="K16" s="114">
        <v>-135</v>
      </c>
      <c r="L16" s="116">
        <v>-3.8276155372838105</v>
      </c>
    </row>
    <row r="17" spans="1:12" s="110" customFormat="1" ht="15" customHeight="1" x14ac:dyDescent="0.2">
      <c r="A17" s="120"/>
      <c r="B17" s="121" t="s">
        <v>109</v>
      </c>
      <c r="C17" s="258"/>
      <c r="E17" s="113">
        <v>53.446266544576709</v>
      </c>
      <c r="F17" s="115">
        <v>25682</v>
      </c>
      <c r="G17" s="114">
        <v>26318</v>
      </c>
      <c r="H17" s="114">
        <v>26396</v>
      </c>
      <c r="I17" s="114">
        <v>26344</v>
      </c>
      <c r="J17" s="140">
        <v>26217</v>
      </c>
      <c r="K17" s="114">
        <v>-535</v>
      </c>
      <c r="L17" s="116">
        <v>-2.0406606400427205</v>
      </c>
    </row>
    <row r="18" spans="1:12" s="110" customFormat="1" ht="15" customHeight="1" x14ac:dyDescent="0.2">
      <c r="A18" s="120"/>
      <c r="B18" s="119"/>
      <c r="C18" s="258" t="s">
        <v>106</v>
      </c>
      <c r="E18" s="113">
        <v>34.810373023907793</v>
      </c>
      <c r="F18" s="115">
        <v>8940</v>
      </c>
      <c r="G18" s="114">
        <v>9103</v>
      </c>
      <c r="H18" s="114">
        <v>9087</v>
      </c>
      <c r="I18" s="114">
        <v>9054</v>
      </c>
      <c r="J18" s="140">
        <v>8939</v>
      </c>
      <c r="K18" s="114">
        <v>1</v>
      </c>
      <c r="L18" s="116">
        <v>1.1186933661483387E-2</v>
      </c>
    </row>
    <row r="19" spans="1:12" s="110" customFormat="1" ht="15" customHeight="1" x14ac:dyDescent="0.2">
      <c r="A19" s="120"/>
      <c r="B19" s="119"/>
      <c r="C19" s="258" t="s">
        <v>107</v>
      </c>
      <c r="E19" s="113">
        <v>65.1896269760922</v>
      </c>
      <c r="F19" s="115">
        <v>16742</v>
      </c>
      <c r="G19" s="114">
        <v>17215</v>
      </c>
      <c r="H19" s="114">
        <v>17309</v>
      </c>
      <c r="I19" s="114">
        <v>17290</v>
      </c>
      <c r="J19" s="140">
        <v>17278</v>
      </c>
      <c r="K19" s="114">
        <v>-536</v>
      </c>
      <c r="L19" s="116">
        <v>-3.1022109040398194</v>
      </c>
    </row>
    <row r="20" spans="1:12" s="110" customFormat="1" ht="15" customHeight="1" x14ac:dyDescent="0.2">
      <c r="A20" s="120"/>
      <c r="B20" s="121" t="s">
        <v>110</v>
      </c>
      <c r="C20" s="258"/>
      <c r="E20" s="113">
        <v>18.411304420211437</v>
      </c>
      <c r="F20" s="115">
        <v>8847</v>
      </c>
      <c r="G20" s="114">
        <v>9043</v>
      </c>
      <c r="H20" s="114">
        <v>9011</v>
      </c>
      <c r="I20" s="114">
        <v>9007</v>
      </c>
      <c r="J20" s="140">
        <v>8881</v>
      </c>
      <c r="K20" s="114">
        <v>-34</v>
      </c>
      <c r="L20" s="116">
        <v>-0.3828397702961378</v>
      </c>
    </row>
    <row r="21" spans="1:12" s="110" customFormat="1" ht="15" customHeight="1" x14ac:dyDescent="0.2">
      <c r="A21" s="120"/>
      <c r="B21" s="119"/>
      <c r="C21" s="258" t="s">
        <v>106</v>
      </c>
      <c r="E21" s="113">
        <v>30.824008138351985</v>
      </c>
      <c r="F21" s="115">
        <v>2727</v>
      </c>
      <c r="G21" s="114">
        <v>2808</v>
      </c>
      <c r="H21" s="114">
        <v>2804</v>
      </c>
      <c r="I21" s="114">
        <v>2773</v>
      </c>
      <c r="J21" s="140">
        <v>2769</v>
      </c>
      <c r="K21" s="114">
        <v>-42</v>
      </c>
      <c r="L21" s="116">
        <v>-1.5167930660888407</v>
      </c>
    </row>
    <row r="22" spans="1:12" s="110" customFormat="1" ht="15" customHeight="1" x14ac:dyDescent="0.2">
      <c r="A22" s="120"/>
      <c r="B22" s="119"/>
      <c r="C22" s="258" t="s">
        <v>107</v>
      </c>
      <c r="E22" s="113">
        <v>69.175991861648015</v>
      </c>
      <c r="F22" s="115">
        <v>6120</v>
      </c>
      <c r="G22" s="114">
        <v>6235</v>
      </c>
      <c r="H22" s="114">
        <v>6207</v>
      </c>
      <c r="I22" s="114">
        <v>6234</v>
      </c>
      <c r="J22" s="140">
        <v>6112</v>
      </c>
      <c r="K22" s="114">
        <v>8</v>
      </c>
      <c r="L22" s="116">
        <v>0.13089005235602094</v>
      </c>
    </row>
    <row r="23" spans="1:12" s="110" customFormat="1" ht="15" customHeight="1" x14ac:dyDescent="0.2">
      <c r="A23" s="120"/>
      <c r="B23" s="121" t="s">
        <v>111</v>
      </c>
      <c r="C23" s="258"/>
      <c r="E23" s="113">
        <v>14.31366020144843</v>
      </c>
      <c r="F23" s="115">
        <v>6878</v>
      </c>
      <c r="G23" s="114">
        <v>6955</v>
      </c>
      <c r="H23" s="114">
        <v>6928</v>
      </c>
      <c r="I23" s="114">
        <v>6866</v>
      </c>
      <c r="J23" s="140">
        <v>6753</v>
      </c>
      <c r="K23" s="114">
        <v>125</v>
      </c>
      <c r="L23" s="116">
        <v>1.8510291722197543</v>
      </c>
    </row>
    <row r="24" spans="1:12" s="110" customFormat="1" ht="15" customHeight="1" x14ac:dyDescent="0.2">
      <c r="A24" s="120"/>
      <c r="B24" s="119"/>
      <c r="C24" s="258" t="s">
        <v>106</v>
      </c>
      <c r="E24" s="113">
        <v>52.617039837161968</v>
      </c>
      <c r="F24" s="115">
        <v>3619</v>
      </c>
      <c r="G24" s="114">
        <v>3638</v>
      </c>
      <c r="H24" s="114">
        <v>3660</v>
      </c>
      <c r="I24" s="114">
        <v>3641</v>
      </c>
      <c r="J24" s="140">
        <v>3575</v>
      </c>
      <c r="K24" s="114">
        <v>44</v>
      </c>
      <c r="L24" s="116">
        <v>1.2307692307692308</v>
      </c>
    </row>
    <row r="25" spans="1:12" s="110" customFormat="1" ht="15" customHeight="1" x14ac:dyDescent="0.2">
      <c r="A25" s="120"/>
      <c r="B25" s="119"/>
      <c r="C25" s="258" t="s">
        <v>107</v>
      </c>
      <c r="E25" s="113">
        <v>47.382960162838032</v>
      </c>
      <c r="F25" s="115">
        <v>3259</v>
      </c>
      <c r="G25" s="114">
        <v>3317</v>
      </c>
      <c r="H25" s="114">
        <v>3268</v>
      </c>
      <c r="I25" s="114">
        <v>3225</v>
      </c>
      <c r="J25" s="140">
        <v>3178</v>
      </c>
      <c r="K25" s="114">
        <v>81</v>
      </c>
      <c r="L25" s="116">
        <v>2.5487728130899936</v>
      </c>
    </row>
    <row r="26" spans="1:12" s="110" customFormat="1" ht="15" customHeight="1" x14ac:dyDescent="0.2">
      <c r="A26" s="120"/>
      <c r="C26" s="121" t="s">
        <v>187</v>
      </c>
      <c r="D26" s="110" t="s">
        <v>188</v>
      </c>
      <c r="E26" s="113">
        <v>1.2923499542162658</v>
      </c>
      <c r="F26" s="115">
        <v>621</v>
      </c>
      <c r="G26" s="114">
        <v>625</v>
      </c>
      <c r="H26" s="114">
        <v>664</v>
      </c>
      <c r="I26" s="114">
        <v>589</v>
      </c>
      <c r="J26" s="140">
        <v>553</v>
      </c>
      <c r="K26" s="114">
        <v>68</v>
      </c>
      <c r="L26" s="116">
        <v>12.296564195298373</v>
      </c>
    </row>
    <row r="27" spans="1:12" s="110" customFormat="1" ht="15" customHeight="1" x14ac:dyDescent="0.2">
      <c r="A27" s="120"/>
      <c r="B27" s="119"/>
      <c r="D27" s="259" t="s">
        <v>106</v>
      </c>
      <c r="E27" s="113">
        <v>44.766505636070853</v>
      </c>
      <c r="F27" s="115">
        <v>278</v>
      </c>
      <c r="G27" s="114">
        <v>286</v>
      </c>
      <c r="H27" s="114">
        <v>325</v>
      </c>
      <c r="I27" s="114">
        <v>281</v>
      </c>
      <c r="J27" s="140">
        <v>257</v>
      </c>
      <c r="K27" s="114">
        <v>21</v>
      </c>
      <c r="L27" s="116">
        <v>8.1712062256809332</v>
      </c>
    </row>
    <row r="28" spans="1:12" s="110" customFormat="1" ht="15" customHeight="1" x14ac:dyDescent="0.2">
      <c r="A28" s="120"/>
      <c r="B28" s="119"/>
      <c r="D28" s="259" t="s">
        <v>107</v>
      </c>
      <c r="E28" s="113">
        <v>55.233494363929147</v>
      </c>
      <c r="F28" s="115">
        <v>343</v>
      </c>
      <c r="G28" s="114">
        <v>339</v>
      </c>
      <c r="H28" s="114">
        <v>339</v>
      </c>
      <c r="I28" s="114">
        <v>308</v>
      </c>
      <c r="J28" s="140">
        <v>296</v>
      </c>
      <c r="K28" s="114">
        <v>47</v>
      </c>
      <c r="L28" s="116">
        <v>15.878378378378379</v>
      </c>
    </row>
    <row r="29" spans="1:12" s="110" customFormat="1" ht="24" customHeight="1" x14ac:dyDescent="0.2">
      <c r="A29" s="604" t="s">
        <v>189</v>
      </c>
      <c r="B29" s="605"/>
      <c r="C29" s="605"/>
      <c r="D29" s="606"/>
      <c r="E29" s="113">
        <v>87.440689253308918</v>
      </c>
      <c r="F29" s="115">
        <v>42017</v>
      </c>
      <c r="G29" s="114">
        <v>43217</v>
      </c>
      <c r="H29" s="114">
        <v>43323</v>
      </c>
      <c r="I29" s="114">
        <v>43322</v>
      </c>
      <c r="J29" s="140">
        <v>42909</v>
      </c>
      <c r="K29" s="114">
        <v>-892</v>
      </c>
      <c r="L29" s="116">
        <v>-2.0788179635973805</v>
      </c>
    </row>
    <row r="30" spans="1:12" s="110" customFormat="1" ht="15" customHeight="1" x14ac:dyDescent="0.2">
      <c r="A30" s="120"/>
      <c r="B30" s="119"/>
      <c r="C30" s="258" t="s">
        <v>106</v>
      </c>
      <c r="E30" s="113">
        <v>37.870385796225335</v>
      </c>
      <c r="F30" s="115">
        <v>15912</v>
      </c>
      <c r="G30" s="114">
        <v>16248</v>
      </c>
      <c r="H30" s="114">
        <v>16376</v>
      </c>
      <c r="I30" s="114">
        <v>16345</v>
      </c>
      <c r="J30" s="140">
        <v>16095</v>
      </c>
      <c r="K30" s="114">
        <v>-183</v>
      </c>
      <c r="L30" s="116">
        <v>-1.1369990680335509</v>
      </c>
    </row>
    <row r="31" spans="1:12" s="110" customFormat="1" ht="15" customHeight="1" x14ac:dyDescent="0.2">
      <c r="A31" s="120"/>
      <c r="B31" s="119"/>
      <c r="C31" s="258" t="s">
        <v>107</v>
      </c>
      <c r="E31" s="113">
        <v>62.129614203774665</v>
      </c>
      <c r="F31" s="115">
        <v>26105</v>
      </c>
      <c r="G31" s="114">
        <v>26969</v>
      </c>
      <c r="H31" s="114">
        <v>26947</v>
      </c>
      <c r="I31" s="114">
        <v>26977</v>
      </c>
      <c r="J31" s="140">
        <v>26814</v>
      </c>
      <c r="K31" s="114">
        <v>-709</v>
      </c>
      <c r="L31" s="116">
        <v>-2.6441411203102856</v>
      </c>
    </row>
    <row r="32" spans="1:12" s="110" customFormat="1" ht="15" customHeight="1" x14ac:dyDescent="0.2">
      <c r="A32" s="120"/>
      <c r="B32" s="119" t="s">
        <v>117</v>
      </c>
      <c r="C32" s="258"/>
      <c r="E32" s="113">
        <v>12.471905435777908</v>
      </c>
      <c r="F32" s="114">
        <v>5993</v>
      </c>
      <c r="G32" s="114">
        <v>6080</v>
      </c>
      <c r="H32" s="114">
        <v>5920</v>
      </c>
      <c r="I32" s="114">
        <v>5871</v>
      </c>
      <c r="J32" s="140">
        <v>5716</v>
      </c>
      <c r="K32" s="114">
        <v>277</v>
      </c>
      <c r="L32" s="116">
        <v>4.8460461861441564</v>
      </c>
    </row>
    <row r="33" spans="1:12" s="110" customFormat="1" ht="15" customHeight="1" x14ac:dyDescent="0.2">
      <c r="A33" s="120"/>
      <c r="B33" s="119"/>
      <c r="C33" s="258" t="s">
        <v>106</v>
      </c>
      <c r="E33" s="113">
        <v>43.650926080427162</v>
      </c>
      <c r="F33" s="114">
        <v>2616</v>
      </c>
      <c r="G33" s="114">
        <v>2661</v>
      </c>
      <c r="H33" s="114">
        <v>2534</v>
      </c>
      <c r="I33" s="114">
        <v>2527</v>
      </c>
      <c r="J33" s="140">
        <v>2465</v>
      </c>
      <c r="K33" s="114">
        <v>151</v>
      </c>
      <c r="L33" s="116">
        <v>6.125760649087221</v>
      </c>
    </row>
    <row r="34" spans="1:12" s="110" customFormat="1" ht="15" customHeight="1" x14ac:dyDescent="0.2">
      <c r="A34" s="120"/>
      <c r="B34" s="119"/>
      <c r="C34" s="258" t="s">
        <v>107</v>
      </c>
      <c r="E34" s="113">
        <v>56.349073919572838</v>
      </c>
      <c r="F34" s="114">
        <v>3377</v>
      </c>
      <c r="G34" s="114">
        <v>3419</v>
      </c>
      <c r="H34" s="114">
        <v>3386</v>
      </c>
      <c r="I34" s="114">
        <v>3344</v>
      </c>
      <c r="J34" s="140">
        <v>3251</v>
      </c>
      <c r="K34" s="114">
        <v>126</v>
      </c>
      <c r="L34" s="116">
        <v>3.8757305444478622</v>
      </c>
    </row>
    <row r="35" spans="1:12" s="110" customFormat="1" ht="24" customHeight="1" x14ac:dyDescent="0.2">
      <c r="A35" s="604" t="s">
        <v>192</v>
      </c>
      <c r="B35" s="605"/>
      <c r="C35" s="605"/>
      <c r="D35" s="606"/>
      <c r="E35" s="113">
        <v>16.567468575709647</v>
      </c>
      <c r="F35" s="114">
        <v>7961</v>
      </c>
      <c r="G35" s="114">
        <v>8278</v>
      </c>
      <c r="H35" s="114">
        <v>8276</v>
      </c>
      <c r="I35" s="114">
        <v>8374</v>
      </c>
      <c r="J35" s="114">
        <v>8193</v>
      </c>
      <c r="K35" s="318">
        <v>-232</v>
      </c>
      <c r="L35" s="319">
        <v>-2.8316855852557059</v>
      </c>
    </row>
    <row r="36" spans="1:12" s="110" customFormat="1" ht="15" customHeight="1" x14ac:dyDescent="0.2">
      <c r="A36" s="120"/>
      <c r="B36" s="119"/>
      <c r="C36" s="258" t="s">
        <v>106</v>
      </c>
      <c r="E36" s="113">
        <v>41.816354729305367</v>
      </c>
      <c r="F36" s="114">
        <v>3329</v>
      </c>
      <c r="G36" s="114">
        <v>3446</v>
      </c>
      <c r="H36" s="114">
        <v>3437</v>
      </c>
      <c r="I36" s="114">
        <v>3520</v>
      </c>
      <c r="J36" s="114">
        <v>3384</v>
      </c>
      <c r="K36" s="318">
        <v>-55</v>
      </c>
      <c r="L36" s="116">
        <v>-1.6252955082742317</v>
      </c>
    </row>
    <row r="37" spans="1:12" s="110" customFormat="1" ht="15" customHeight="1" x14ac:dyDescent="0.2">
      <c r="A37" s="120"/>
      <c r="B37" s="119"/>
      <c r="C37" s="258" t="s">
        <v>107</v>
      </c>
      <c r="E37" s="113">
        <v>58.183645270694633</v>
      </c>
      <c r="F37" s="114">
        <v>4632</v>
      </c>
      <c r="G37" s="114">
        <v>4832</v>
      </c>
      <c r="H37" s="114">
        <v>4839</v>
      </c>
      <c r="I37" s="114">
        <v>4854</v>
      </c>
      <c r="J37" s="140">
        <v>4809</v>
      </c>
      <c r="K37" s="114">
        <v>-177</v>
      </c>
      <c r="L37" s="116">
        <v>-3.6805988771054272</v>
      </c>
    </row>
    <row r="38" spans="1:12" s="110" customFormat="1" ht="15" customHeight="1" x14ac:dyDescent="0.2">
      <c r="A38" s="120"/>
      <c r="B38" s="119" t="s">
        <v>329</v>
      </c>
      <c r="C38" s="258"/>
      <c r="E38" s="113">
        <v>63.95779572130192</v>
      </c>
      <c r="F38" s="114">
        <v>30733</v>
      </c>
      <c r="G38" s="114">
        <v>31423</v>
      </c>
      <c r="H38" s="114">
        <v>31350</v>
      </c>
      <c r="I38" s="114">
        <v>31202</v>
      </c>
      <c r="J38" s="140">
        <v>30822</v>
      </c>
      <c r="K38" s="114">
        <v>-89</v>
      </c>
      <c r="L38" s="116">
        <v>-0.2887547855427941</v>
      </c>
    </row>
    <row r="39" spans="1:12" s="110" customFormat="1" ht="15" customHeight="1" x14ac:dyDescent="0.2">
      <c r="A39" s="120"/>
      <c r="B39" s="119"/>
      <c r="C39" s="258" t="s">
        <v>106</v>
      </c>
      <c r="E39" s="113">
        <v>38.385448866039759</v>
      </c>
      <c r="F39" s="115">
        <v>11797</v>
      </c>
      <c r="G39" s="114">
        <v>12019</v>
      </c>
      <c r="H39" s="114">
        <v>12010</v>
      </c>
      <c r="I39" s="114">
        <v>11893</v>
      </c>
      <c r="J39" s="140">
        <v>11726</v>
      </c>
      <c r="K39" s="114">
        <v>71</v>
      </c>
      <c r="L39" s="116">
        <v>0.60549206890670304</v>
      </c>
    </row>
    <row r="40" spans="1:12" s="110" customFormat="1" ht="15" customHeight="1" x14ac:dyDescent="0.2">
      <c r="A40" s="120"/>
      <c r="B40" s="119"/>
      <c r="C40" s="258" t="s">
        <v>107</v>
      </c>
      <c r="E40" s="113">
        <v>61.614551133960241</v>
      </c>
      <c r="F40" s="115">
        <v>18936</v>
      </c>
      <c r="G40" s="114">
        <v>19404</v>
      </c>
      <c r="H40" s="114">
        <v>19340</v>
      </c>
      <c r="I40" s="114">
        <v>19309</v>
      </c>
      <c r="J40" s="140">
        <v>19096</v>
      </c>
      <c r="K40" s="114">
        <v>-160</v>
      </c>
      <c r="L40" s="116">
        <v>-0.83787180561374108</v>
      </c>
    </row>
    <row r="41" spans="1:12" s="110" customFormat="1" ht="15" customHeight="1" x14ac:dyDescent="0.2">
      <c r="A41" s="120"/>
      <c r="B41" s="320" t="s">
        <v>516</v>
      </c>
      <c r="C41" s="258"/>
      <c r="E41" s="113">
        <v>5.5689669524681591</v>
      </c>
      <c r="F41" s="115">
        <v>2676</v>
      </c>
      <c r="G41" s="114">
        <v>2752</v>
      </c>
      <c r="H41" s="114">
        <v>2722</v>
      </c>
      <c r="I41" s="114">
        <v>2694</v>
      </c>
      <c r="J41" s="140">
        <v>2584</v>
      </c>
      <c r="K41" s="114">
        <v>92</v>
      </c>
      <c r="L41" s="116">
        <v>3.5603715170278636</v>
      </c>
    </row>
    <row r="42" spans="1:12" s="110" customFormat="1" ht="15" customHeight="1" x14ac:dyDescent="0.2">
      <c r="A42" s="120"/>
      <c r="B42" s="119"/>
      <c r="C42" s="268" t="s">
        <v>106</v>
      </c>
      <c r="D42" s="182"/>
      <c r="E42" s="113">
        <v>45.142002989536621</v>
      </c>
      <c r="F42" s="115">
        <v>1208</v>
      </c>
      <c r="G42" s="114">
        <v>1251</v>
      </c>
      <c r="H42" s="114">
        <v>1235</v>
      </c>
      <c r="I42" s="114">
        <v>1227</v>
      </c>
      <c r="J42" s="140">
        <v>1181</v>
      </c>
      <c r="K42" s="114">
        <v>27</v>
      </c>
      <c r="L42" s="116">
        <v>2.2861981371718882</v>
      </c>
    </row>
    <row r="43" spans="1:12" s="110" customFormat="1" ht="15" customHeight="1" x14ac:dyDescent="0.2">
      <c r="A43" s="120"/>
      <c r="B43" s="119"/>
      <c r="C43" s="268" t="s">
        <v>107</v>
      </c>
      <c r="D43" s="182"/>
      <c r="E43" s="113">
        <v>54.857997010463379</v>
      </c>
      <c r="F43" s="115">
        <v>1468</v>
      </c>
      <c r="G43" s="114">
        <v>1501</v>
      </c>
      <c r="H43" s="114">
        <v>1487</v>
      </c>
      <c r="I43" s="114">
        <v>1467</v>
      </c>
      <c r="J43" s="140">
        <v>1403</v>
      </c>
      <c r="K43" s="114">
        <v>65</v>
      </c>
      <c r="L43" s="116">
        <v>4.6329294369208842</v>
      </c>
    </row>
    <row r="44" spans="1:12" s="110" customFormat="1" ht="15" customHeight="1" x14ac:dyDescent="0.2">
      <c r="A44" s="120"/>
      <c r="B44" s="119" t="s">
        <v>205</v>
      </c>
      <c r="C44" s="268"/>
      <c r="D44" s="182"/>
      <c r="E44" s="113">
        <v>13.90576875052027</v>
      </c>
      <c r="F44" s="115">
        <v>6682</v>
      </c>
      <c r="G44" s="114">
        <v>6893</v>
      </c>
      <c r="H44" s="114">
        <v>6941</v>
      </c>
      <c r="I44" s="114">
        <v>6965</v>
      </c>
      <c r="J44" s="140">
        <v>7065</v>
      </c>
      <c r="K44" s="114">
        <v>-383</v>
      </c>
      <c r="L44" s="116">
        <v>-5.4210898796886058</v>
      </c>
    </row>
    <row r="45" spans="1:12" s="110" customFormat="1" ht="15" customHeight="1" x14ac:dyDescent="0.2">
      <c r="A45" s="120"/>
      <c r="B45" s="119"/>
      <c r="C45" s="268" t="s">
        <v>106</v>
      </c>
      <c r="D45" s="182"/>
      <c r="E45" s="113">
        <v>32.999102065249922</v>
      </c>
      <c r="F45" s="115">
        <v>2205</v>
      </c>
      <c r="G45" s="114">
        <v>2205</v>
      </c>
      <c r="H45" s="114">
        <v>2241</v>
      </c>
      <c r="I45" s="114">
        <v>2244</v>
      </c>
      <c r="J45" s="140">
        <v>2278</v>
      </c>
      <c r="K45" s="114">
        <v>-73</v>
      </c>
      <c r="L45" s="116">
        <v>-3.2045654082528534</v>
      </c>
    </row>
    <row r="46" spans="1:12" s="110" customFormat="1" ht="15" customHeight="1" x14ac:dyDescent="0.2">
      <c r="A46" s="123"/>
      <c r="B46" s="124"/>
      <c r="C46" s="260" t="s">
        <v>107</v>
      </c>
      <c r="D46" s="261"/>
      <c r="E46" s="125">
        <v>67.000897934750071</v>
      </c>
      <c r="F46" s="143">
        <v>4477</v>
      </c>
      <c r="G46" s="144">
        <v>4688</v>
      </c>
      <c r="H46" s="144">
        <v>4700</v>
      </c>
      <c r="I46" s="144">
        <v>4721</v>
      </c>
      <c r="J46" s="145">
        <v>4787</v>
      </c>
      <c r="K46" s="144">
        <v>-310</v>
      </c>
      <c r="L46" s="146">
        <v>-6.475872153749739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48052</v>
      </c>
      <c r="E11" s="114">
        <v>49346</v>
      </c>
      <c r="F11" s="114">
        <v>49289</v>
      </c>
      <c r="G11" s="114">
        <v>49235</v>
      </c>
      <c r="H11" s="140">
        <v>48664</v>
      </c>
      <c r="I11" s="115">
        <v>-612</v>
      </c>
      <c r="J11" s="116">
        <v>-1.2576031563373335</v>
      </c>
    </row>
    <row r="12" spans="1:15" s="110" customFormat="1" ht="24.95" customHeight="1" x14ac:dyDescent="0.2">
      <c r="A12" s="193" t="s">
        <v>132</v>
      </c>
      <c r="B12" s="194" t="s">
        <v>133</v>
      </c>
      <c r="C12" s="113">
        <v>2.6825106135020396</v>
      </c>
      <c r="D12" s="115">
        <v>1289</v>
      </c>
      <c r="E12" s="114">
        <v>1241</v>
      </c>
      <c r="F12" s="114">
        <v>1275</v>
      </c>
      <c r="G12" s="114">
        <v>1276</v>
      </c>
      <c r="H12" s="140">
        <v>1188</v>
      </c>
      <c r="I12" s="115">
        <v>101</v>
      </c>
      <c r="J12" s="116">
        <v>8.5016835016835017</v>
      </c>
    </row>
    <row r="13" spans="1:15" s="110" customFormat="1" ht="24.95" customHeight="1" x14ac:dyDescent="0.2">
      <c r="A13" s="193" t="s">
        <v>134</v>
      </c>
      <c r="B13" s="199" t="s">
        <v>214</v>
      </c>
      <c r="C13" s="113">
        <v>0.89902605510696743</v>
      </c>
      <c r="D13" s="115">
        <v>432</v>
      </c>
      <c r="E13" s="114">
        <v>428</v>
      </c>
      <c r="F13" s="114">
        <v>436</v>
      </c>
      <c r="G13" s="114">
        <v>435</v>
      </c>
      <c r="H13" s="140">
        <v>426</v>
      </c>
      <c r="I13" s="115">
        <v>6</v>
      </c>
      <c r="J13" s="116">
        <v>1.408450704225352</v>
      </c>
    </row>
    <row r="14" spans="1:15" s="287" customFormat="1" ht="24.95" customHeight="1" x14ac:dyDescent="0.2">
      <c r="A14" s="193" t="s">
        <v>215</v>
      </c>
      <c r="B14" s="199" t="s">
        <v>137</v>
      </c>
      <c r="C14" s="113">
        <v>9.2691251144593352</v>
      </c>
      <c r="D14" s="115">
        <v>4454</v>
      </c>
      <c r="E14" s="114">
        <v>4656</v>
      </c>
      <c r="F14" s="114">
        <v>4622</v>
      </c>
      <c r="G14" s="114">
        <v>4633</v>
      </c>
      <c r="H14" s="140">
        <v>4667</v>
      </c>
      <c r="I14" s="115">
        <v>-213</v>
      </c>
      <c r="J14" s="116">
        <v>-4.5639597171630601</v>
      </c>
      <c r="K14" s="110"/>
      <c r="L14" s="110"/>
      <c r="M14" s="110"/>
      <c r="N14" s="110"/>
      <c r="O14" s="110"/>
    </row>
    <row r="15" spans="1:15" s="110" customFormat="1" ht="24.95" customHeight="1" x14ac:dyDescent="0.2">
      <c r="A15" s="193" t="s">
        <v>216</v>
      </c>
      <c r="B15" s="199" t="s">
        <v>217</v>
      </c>
      <c r="C15" s="113">
        <v>4.8509947556813451</v>
      </c>
      <c r="D15" s="115">
        <v>2331</v>
      </c>
      <c r="E15" s="114">
        <v>2465</v>
      </c>
      <c r="F15" s="114">
        <v>2420</v>
      </c>
      <c r="G15" s="114">
        <v>2440</v>
      </c>
      <c r="H15" s="140">
        <v>2469</v>
      </c>
      <c r="I15" s="115">
        <v>-138</v>
      </c>
      <c r="J15" s="116">
        <v>-5.5893074119076553</v>
      </c>
    </row>
    <row r="16" spans="1:15" s="287" customFormat="1" ht="24.95" customHeight="1" x14ac:dyDescent="0.2">
      <c r="A16" s="193" t="s">
        <v>218</v>
      </c>
      <c r="B16" s="199" t="s">
        <v>141</v>
      </c>
      <c r="C16" s="113">
        <v>3.3026721052193455</v>
      </c>
      <c r="D16" s="115">
        <v>1587</v>
      </c>
      <c r="E16" s="114">
        <v>1620</v>
      </c>
      <c r="F16" s="114">
        <v>1643</v>
      </c>
      <c r="G16" s="114">
        <v>1654</v>
      </c>
      <c r="H16" s="140">
        <v>1658</v>
      </c>
      <c r="I16" s="115">
        <v>-71</v>
      </c>
      <c r="J16" s="116">
        <v>-4.2822677925211101</v>
      </c>
      <c r="K16" s="110"/>
      <c r="L16" s="110"/>
      <c r="M16" s="110"/>
      <c r="N16" s="110"/>
      <c r="O16" s="110"/>
    </row>
    <row r="17" spans="1:15" s="110" customFormat="1" ht="24.95" customHeight="1" x14ac:dyDescent="0.2">
      <c r="A17" s="193" t="s">
        <v>142</v>
      </c>
      <c r="B17" s="199" t="s">
        <v>220</v>
      </c>
      <c r="C17" s="113">
        <v>1.1154582535586448</v>
      </c>
      <c r="D17" s="115">
        <v>536</v>
      </c>
      <c r="E17" s="114">
        <v>571</v>
      </c>
      <c r="F17" s="114">
        <v>559</v>
      </c>
      <c r="G17" s="114">
        <v>539</v>
      </c>
      <c r="H17" s="140">
        <v>540</v>
      </c>
      <c r="I17" s="115">
        <v>-4</v>
      </c>
      <c r="J17" s="116">
        <v>-0.7407407407407407</v>
      </c>
    </row>
    <row r="18" spans="1:15" s="287" customFormat="1" ht="24.95" customHeight="1" x14ac:dyDescent="0.2">
      <c r="A18" s="201" t="s">
        <v>144</v>
      </c>
      <c r="B18" s="202" t="s">
        <v>145</v>
      </c>
      <c r="C18" s="113">
        <v>6.053858320153167</v>
      </c>
      <c r="D18" s="115">
        <v>2909</v>
      </c>
      <c r="E18" s="114">
        <v>2881</v>
      </c>
      <c r="F18" s="114">
        <v>2979</v>
      </c>
      <c r="G18" s="114">
        <v>2912</v>
      </c>
      <c r="H18" s="140">
        <v>2846</v>
      </c>
      <c r="I18" s="115">
        <v>63</v>
      </c>
      <c r="J18" s="116">
        <v>2.2136331693605058</v>
      </c>
      <c r="K18" s="110"/>
      <c r="L18" s="110"/>
      <c r="M18" s="110"/>
      <c r="N18" s="110"/>
      <c r="O18" s="110"/>
    </row>
    <row r="19" spans="1:15" s="110" customFormat="1" ht="24.95" customHeight="1" x14ac:dyDescent="0.2">
      <c r="A19" s="193" t="s">
        <v>146</v>
      </c>
      <c r="B19" s="199" t="s">
        <v>147</v>
      </c>
      <c r="C19" s="113">
        <v>16.288604012319986</v>
      </c>
      <c r="D19" s="115">
        <v>7827</v>
      </c>
      <c r="E19" s="114">
        <v>7975</v>
      </c>
      <c r="F19" s="114">
        <v>7830</v>
      </c>
      <c r="G19" s="114">
        <v>7832</v>
      </c>
      <c r="H19" s="140">
        <v>7746</v>
      </c>
      <c r="I19" s="115">
        <v>81</v>
      </c>
      <c r="J19" s="116">
        <v>1.0457010069713399</v>
      </c>
    </row>
    <row r="20" spans="1:15" s="287" customFormat="1" ht="24.95" customHeight="1" x14ac:dyDescent="0.2">
      <c r="A20" s="193" t="s">
        <v>148</v>
      </c>
      <c r="B20" s="199" t="s">
        <v>149</v>
      </c>
      <c r="C20" s="113">
        <v>10.740447848164488</v>
      </c>
      <c r="D20" s="115">
        <v>5161</v>
      </c>
      <c r="E20" s="114">
        <v>5319</v>
      </c>
      <c r="F20" s="114">
        <v>5438</v>
      </c>
      <c r="G20" s="114">
        <v>5330</v>
      </c>
      <c r="H20" s="140">
        <v>5313</v>
      </c>
      <c r="I20" s="115">
        <v>-152</v>
      </c>
      <c r="J20" s="116">
        <v>-2.8609072087332956</v>
      </c>
      <c r="K20" s="110"/>
      <c r="L20" s="110"/>
      <c r="M20" s="110"/>
      <c r="N20" s="110"/>
      <c r="O20" s="110"/>
    </row>
    <row r="21" spans="1:15" s="110" customFormat="1" ht="24.95" customHeight="1" x14ac:dyDescent="0.2">
      <c r="A21" s="201" t="s">
        <v>150</v>
      </c>
      <c r="B21" s="202" t="s">
        <v>151</v>
      </c>
      <c r="C21" s="113">
        <v>11.54582535586448</v>
      </c>
      <c r="D21" s="115">
        <v>5548</v>
      </c>
      <c r="E21" s="114">
        <v>6121</v>
      </c>
      <c r="F21" s="114">
        <v>6005</v>
      </c>
      <c r="G21" s="114">
        <v>6177</v>
      </c>
      <c r="H21" s="140">
        <v>6044</v>
      </c>
      <c r="I21" s="115">
        <v>-496</v>
      </c>
      <c r="J21" s="116">
        <v>-8.2064857710125736</v>
      </c>
    </row>
    <row r="22" spans="1:15" s="110" customFormat="1" ht="24.95" customHeight="1" x14ac:dyDescent="0.2">
      <c r="A22" s="201" t="s">
        <v>152</v>
      </c>
      <c r="B22" s="199" t="s">
        <v>153</v>
      </c>
      <c r="C22" s="113">
        <v>1.6794306168317656</v>
      </c>
      <c r="D22" s="115">
        <v>807</v>
      </c>
      <c r="E22" s="114">
        <v>839</v>
      </c>
      <c r="F22" s="114">
        <v>804</v>
      </c>
      <c r="G22" s="114">
        <v>814</v>
      </c>
      <c r="H22" s="140">
        <v>835</v>
      </c>
      <c r="I22" s="115">
        <v>-28</v>
      </c>
      <c r="J22" s="116">
        <v>-3.3532934131736525</v>
      </c>
    </row>
    <row r="23" spans="1:15" s="110" customFormat="1" ht="24.95" customHeight="1" x14ac:dyDescent="0.2">
      <c r="A23" s="193" t="s">
        <v>154</v>
      </c>
      <c r="B23" s="199" t="s">
        <v>155</v>
      </c>
      <c r="C23" s="113">
        <v>1.1445933571963707</v>
      </c>
      <c r="D23" s="115">
        <v>550</v>
      </c>
      <c r="E23" s="114">
        <v>537</v>
      </c>
      <c r="F23" s="114">
        <v>533</v>
      </c>
      <c r="G23" s="114">
        <v>523</v>
      </c>
      <c r="H23" s="140">
        <v>536</v>
      </c>
      <c r="I23" s="115">
        <v>14</v>
      </c>
      <c r="J23" s="116">
        <v>2.6119402985074629</v>
      </c>
    </row>
    <row r="24" spans="1:15" s="110" customFormat="1" ht="24.95" customHeight="1" x14ac:dyDescent="0.2">
      <c r="A24" s="193" t="s">
        <v>156</v>
      </c>
      <c r="B24" s="199" t="s">
        <v>221</v>
      </c>
      <c r="C24" s="113">
        <v>6.8675601431782232</v>
      </c>
      <c r="D24" s="115">
        <v>3300</v>
      </c>
      <c r="E24" s="114">
        <v>3304</v>
      </c>
      <c r="F24" s="114">
        <v>3313</v>
      </c>
      <c r="G24" s="114">
        <v>3318</v>
      </c>
      <c r="H24" s="140">
        <v>3325</v>
      </c>
      <c r="I24" s="115">
        <v>-25</v>
      </c>
      <c r="J24" s="116">
        <v>-0.75187969924812026</v>
      </c>
    </row>
    <row r="25" spans="1:15" s="110" customFormat="1" ht="24.95" customHeight="1" x14ac:dyDescent="0.2">
      <c r="A25" s="193" t="s">
        <v>222</v>
      </c>
      <c r="B25" s="204" t="s">
        <v>159</v>
      </c>
      <c r="C25" s="113">
        <v>9.5063681012236749</v>
      </c>
      <c r="D25" s="115">
        <v>4568</v>
      </c>
      <c r="E25" s="114">
        <v>4624</v>
      </c>
      <c r="F25" s="114">
        <v>4583</v>
      </c>
      <c r="G25" s="114">
        <v>4440</v>
      </c>
      <c r="H25" s="140">
        <v>4442</v>
      </c>
      <c r="I25" s="115">
        <v>126</v>
      </c>
      <c r="J25" s="116">
        <v>2.8365601080594325</v>
      </c>
    </row>
    <row r="26" spans="1:15" s="110" customFormat="1" ht="24.95" customHeight="1" x14ac:dyDescent="0.2">
      <c r="A26" s="201">
        <v>782.78300000000002</v>
      </c>
      <c r="B26" s="203" t="s">
        <v>160</v>
      </c>
      <c r="C26" s="113">
        <v>0.28302672105219345</v>
      </c>
      <c r="D26" s="115">
        <v>136</v>
      </c>
      <c r="E26" s="114">
        <v>141</v>
      </c>
      <c r="F26" s="114">
        <v>121</v>
      </c>
      <c r="G26" s="114">
        <v>120</v>
      </c>
      <c r="H26" s="140">
        <v>126</v>
      </c>
      <c r="I26" s="115">
        <v>10</v>
      </c>
      <c r="J26" s="116">
        <v>7.9365079365079367</v>
      </c>
    </row>
    <row r="27" spans="1:15" s="110" customFormat="1" ht="24.95" customHeight="1" x14ac:dyDescent="0.2">
      <c r="A27" s="193" t="s">
        <v>161</v>
      </c>
      <c r="B27" s="199" t="s">
        <v>162</v>
      </c>
      <c r="C27" s="113">
        <v>1.9915924415216848</v>
      </c>
      <c r="D27" s="115">
        <v>957</v>
      </c>
      <c r="E27" s="114">
        <v>951</v>
      </c>
      <c r="F27" s="114">
        <v>982</v>
      </c>
      <c r="G27" s="114">
        <v>981</v>
      </c>
      <c r="H27" s="140">
        <v>926</v>
      </c>
      <c r="I27" s="115">
        <v>31</v>
      </c>
      <c r="J27" s="116">
        <v>3.3477321814254859</v>
      </c>
    </row>
    <row r="28" spans="1:15" s="110" customFormat="1" ht="24.95" customHeight="1" x14ac:dyDescent="0.2">
      <c r="A28" s="193" t="s">
        <v>163</v>
      </c>
      <c r="B28" s="199" t="s">
        <v>164</v>
      </c>
      <c r="C28" s="113">
        <v>1.9229168400899026</v>
      </c>
      <c r="D28" s="115">
        <v>924</v>
      </c>
      <c r="E28" s="114">
        <v>926</v>
      </c>
      <c r="F28" s="114">
        <v>875</v>
      </c>
      <c r="G28" s="114">
        <v>908</v>
      </c>
      <c r="H28" s="140">
        <v>878</v>
      </c>
      <c r="I28" s="115">
        <v>46</v>
      </c>
      <c r="J28" s="116">
        <v>5.2391799544419131</v>
      </c>
    </row>
    <row r="29" spans="1:15" s="110" customFormat="1" ht="24.95" customHeight="1" x14ac:dyDescent="0.2">
      <c r="A29" s="193">
        <v>86</v>
      </c>
      <c r="B29" s="199" t="s">
        <v>165</v>
      </c>
      <c r="C29" s="113">
        <v>5.4087238824606674</v>
      </c>
      <c r="D29" s="115">
        <v>2599</v>
      </c>
      <c r="E29" s="114">
        <v>2597</v>
      </c>
      <c r="F29" s="114">
        <v>2606</v>
      </c>
      <c r="G29" s="114">
        <v>2618</v>
      </c>
      <c r="H29" s="140">
        <v>2603</v>
      </c>
      <c r="I29" s="115">
        <v>-4</v>
      </c>
      <c r="J29" s="116">
        <v>-0.1536688436419516</v>
      </c>
    </row>
    <row r="30" spans="1:15" s="110" customFormat="1" ht="24.95" customHeight="1" x14ac:dyDescent="0.2">
      <c r="A30" s="193">
        <v>87.88</v>
      </c>
      <c r="B30" s="204" t="s">
        <v>166</v>
      </c>
      <c r="C30" s="113">
        <v>3.533671855489886</v>
      </c>
      <c r="D30" s="115">
        <v>1698</v>
      </c>
      <c r="E30" s="114">
        <v>1761</v>
      </c>
      <c r="F30" s="114">
        <v>1772</v>
      </c>
      <c r="G30" s="114">
        <v>1793</v>
      </c>
      <c r="H30" s="140">
        <v>1805</v>
      </c>
      <c r="I30" s="115">
        <v>-107</v>
      </c>
      <c r="J30" s="116">
        <v>-5.9279778393351803</v>
      </c>
    </row>
    <row r="31" spans="1:15" s="110" customFormat="1" ht="24.95" customHeight="1" x14ac:dyDescent="0.2">
      <c r="A31" s="193" t="s">
        <v>167</v>
      </c>
      <c r="B31" s="199" t="s">
        <v>168</v>
      </c>
      <c r="C31" s="113">
        <v>10.182718721385166</v>
      </c>
      <c r="D31" s="115">
        <v>4893</v>
      </c>
      <c r="E31" s="114">
        <v>5045</v>
      </c>
      <c r="F31" s="114">
        <v>5115</v>
      </c>
      <c r="G31" s="114">
        <v>5125</v>
      </c>
      <c r="H31" s="140">
        <v>4958</v>
      </c>
      <c r="I31" s="115">
        <v>-65</v>
      </c>
      <c r="J31" s="116">
        <v>-1.3110125050423558</v>
      </c>
    </row>
    <row r="32" spans="1:15" s="110" customFormat="1" ht="24.95" customHeight="1" x14ac:dyDescent="0.2">
      <c r="A32" s="193"/>
      <c r="B32" s="204" t="s">
        <v>169</v>
      </c>
      <c r="C32" s="113" t="s">
        <v>514</v>
      </c>
      <c r="D32" s="115" t="s">
        <v>514</v>
      </c>
      <c r="E32" s="114">
        <v>0</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2.6825106135020396</v>
      </c>
      <c r="D34" s="115">
        <v>1289</v>
      </c>
      <c r="E34" s="114">
        <v>1241</v>
      </c>
      <c r="F34" s="114">
        <v>1275</v>
      </c>
      <c r="G34" s="114">
        <v>1276</v>
      </c>
      <c r="H34" s="140">
        <v>1188</v>
      </c>
      <c r="I34" s="115">
        <v>101</v>
      </c>
      <c r="J34" s="116">
        <v>8.5016835016835017</v>
      </c>
    </row>
    <row r="35" spans="1:10" s="110" customFormat="1" ht="24.95" customHeight="1" x14ac:dyDescent="0.2">
      <c r="A35" s="292" t="s">
        <v>171</v>
      </c>
      <c r="B35" s="293" t="s">
        <v>172</v>
      </c>
      <c r="C35" s="113">
        <v>16.222009489719472</v>
      </c>
      <c r="D35" s="115">
        <v>7795</v>
      </c>
      <c r="E35" s="114">
        <v>7965</v>
      </c>
      <c r="F35" s="114">
        <v>8037</v>
      </c>
      <c r="G35" s="114">
        <v>7980</v>
      </c>
      <c r="H35" s="140">
        <v>7939</v>
      </c>
      <c r="I35" s="115">
        <v>-144</v>
      </c>
      <c r="J35" s="116">
        <v>-1.8138304572364277</v>
      </c>
    </row>
    <row r="36" spans="1:10" s="110" customFormat="1" ht="24.95" customHeight="1" x14ac:dyDescent="0.2">
      <c r="A36" s="294" t="s">
        <v>173</v>
      </c>
      <c r="B36" s="295" t="s">
        <v>174</v>
      </c>
      <c r="C36" s="125">
        <v>81.095479896778485</v>
      </c>
      <c r="D36" s="143">
        <v>38968</v>
      </c>
      <c r="E36" s="144">
        <v>40140</v>
      </c>
      <c r="F36" s="144">
        <v>39977</v>
      </c>
      <c r="G36" s="144">
        <v>39979</v>
      </c>
      <c r="H36" s="145">
        <v>39537</v>
      </c>
      <c r="I36" s="143">
        <v>-569</v>
      </c>
      <c r="J36" s="146">
        <v>-1.439158256822723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48052</v>
      </c>
      <c r="F11" s="264">
        <v>49346</v>
      </c>
      <c r="G11" s="264">
        <v>49289</v>
      </c>
      <c r="H11" s="264">
        <v>49235</v>
      </c>
      <c r="I11" s="265">
        <v>48664</v>
      </c>
      <c r="J11" s="263">
        <v>-612</v>
      </c>
      <c r="K11" s="266">
        <v>-1.2576031563373335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47.321651544160495</v>
      </c>
      <c r="E13" s="115">
        <v>22739</v>
      </c>
      <c r="F13" s="114">
        <v>23179</v>
      </c>
      <c r="G13" s="114">
        <v>23326</v>
      </c>
      <c r="H13" s="114">
        <v>23267</v>
      </c>
      <c r="I13" s="140">
        <v>22983</v>
      </c>
      <c r="J13" s="115">
        <v>-244</v>
      </c>
      <c r="K13" s="116">
        <v>-1.0616542661967541</v>
      </c>
    </row>
    <row r="14" spans="1:15" ht="15.95" customHeight="1" x14ac:dyDescent="0.2">
      <c r="A14" s="306" t="s">
        <v>230</v>
      </c>
      <c r="B14" s="307"/>
      <c r="C14" s="308"/>
      <c r="D14" s="113">
        <v>42.689170065762092</v>
      </c>
      <c r="E14" s="115">
        <v>20513</v>
      </c>
      <c r="F14" s="114">
        <v>21297</v>
      </c>
      <c r="G14" s="114">
        <v>21061</v>
      </c>
      <c r="H14" s="114">
        <v>20934</v>
      </c>
      <c r="I14" s="140">
        <v>20818</v>
      </c>
      <c r="J14" s="115">
        <v>-305</v>
      </c>
      <c r="K14" s="116">
        <v>-1.4650782976270535</v>
      </c>
    </row>
    <row r="15" spans="1:15" ht="15.95" customHeight="1" x14ac:dyDescent="0.2">
      <c r="A15" s="306" t="s">
        <v>231</v>
      </c>
      <c r="B15" s="307"/>
      <c r="C15" s="308"/>
      <c r="D15" s="113">
        <v>4.2474818946141681</v>
      </c>
      <c r="E15" s="115">
        <v>2041</v>
      </c>
      <c r="F15" s="114">
        <v>2063</v>
      </c>
      <c r="G15" s="114">
        <v>2103</v>
      </c>
      <c r="H15" s="114">
        <v>2146</v>
      </c>
      <c r="I15" s="140">
        <v>2136</v>
      </c>
      <c r="J15" s="115">
        <v>-95</v>
      </c>
      <c r="K15" s="116">
        <v>-4.4475655430711614</v>
      </c>
    </row>
    <row r="16" spans="1:15" ht="15.95" customHeight="1" x14ac:dyDescent="0.2">
      <c r="A16" s="306" t="s">
        <v>232</v>
      </c>
      <c r="B16" s="307"/>
      <c r="C16" s="308"/>
      <c r="D16" s="113">
        <v>2.1185382502289185</v>
      </c>
      <c r="E16" s="115">
        <v>1018</v>
      </c>
      <c r="F16" s="114">
        <v>1008</v>
      </c>
      <c r="G16" s="114">
        <v>1008</v>
      </c>
      <c r="H16" s="114">
        <v>1033</v>
      </c>
      <c r="I16" s="140">
        <v>1012</v>
      </c>
      <c r="J16" s="115">
        <v>6</v>
      </c>
      <c r="K16" s="116">
        <v>0.59288537549407117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2.2371597436110879</v>
      </c>
      <c r="E18" s="115">
        <v>1075</v>
      </c>
      <c r="F18" s="114">
        <v>1024</v>
      </c>
      <c r="G18" s="114">
        <v>1045</v>
      </c>
      <c r="H18" s="114">
        <v>1035</v>
      </c>
      <c r="I18" s="140">
        <v>985</v>
      </c>
      <c r="J18" s="115">
        <v>90</v>
      </c>
      <c r="K18" s="116">
        <v>9.1370558375634516</v>
      </c>
    </row>
    <row r="19" spans="1:11" ht="14.1" customHeight="1" x14ac:dyDescent="0.2">
      <c r="A19" s="306" t="s">
        <v>235</v>
      </c>
      <c r="B19" s="307" t="s">
        <v>236</v>
      </c>
      <c r="C19" s="308"/>
      <c r="D19" s="113">
        <v>1.8625655539831849</v>
      </c>
      <c r="E19" s="115">
        <v>895</v>
      </c>
      <c r="F19" s="114">
        <v>853</v>
      </c>
      <c r="G19" s="114">
        <v>875</v>
      </c>
      <c r="H19" s="114">
        <v>858</v>
      </c>
      <c r="I19" s="140">
        <v>802</v>
      </c>
      <c r="J19" s="115">
        <v>93</v>
      </c>
      <c r="K19" s="116">
        <v>11.596009975062344</v>
      </c>
    </row>
    <row r="20" spans="1:11" ht="14.1" customHeight="1" x14ac:dyDescent="0.2">
      <c r="A20" s="306">
        <v>12</v>
      </c>
      <c r="B20" s="307" t="s">
        <v>237</v>
      </c>
      <c r="C20" s="308"/>
      <c r="D20" s="113">
        <v>1.0467826521268626</v>
      </c>
      <c r="E20" s="115">
        <v>503</v>
      </c>
      <c r="F20" s="114">
        <v>483</v>
      </c>
      <c r="G20" s="114">
        <v>534</v>
      </c>
      <c r="H20" s="114">
        <v>546</v>
      </c>
      <c r="I20" s="140">
        <v>478</v>
      </c>
      <c r="J20" s="115">
        <v>25</v>
      </c>
      <c r="K20" s="116">
        <v>5.2301255230125525</v>
      </c>
    </row>
    <row r="21" spans="1:11" ht="14.1" customHeight="1" x14ac:dyDescent="0.2">
      <c r="A21" s="306">
        <v>21</v>
      </c>
      <c r="B21" s="307" t="s">
        <v>238</v>
      </c>
      <c r="C21" s="308"/>
      <c r="D21" s="113">
        <v>0.16024307000749188</v>
      </c>
      <c r="E21" s="115">
        <v>77</v>
      </c>
      <c r="F21" s="114">
        <v>80</v>
      </c>
      <c r="G21" s="114">
        <v>69</v>
      </c>
      <c r="H21" s="114">
        <v>74</v>
      </c>
      <c r="I21" s="140">
        <v>72</v>
      </c>
      <c r="J21" s="115">
        <v>5</v>
      </c>
      <c r="K21" s="116">
        <v>6.9444444444444446</v>
      </c>
    </row>
    <row r="22" spans="1:11" ht="14.1" customHeight="1" x14ac:dyDescent="0.2">
      <c r="A22" s="306">
        <v>22</v>
      </c>
      <c r="B22" s="307" t="s">
        <v>239</v>
      </c>
      <c r="C22" s="308"/>
      <c r="D22" s="113">
        <v>0.84699908432531423</v>
      </c>
      <c r="E22" s="115">
        <v>407</v>
      </c>
      <c r="F22" s="114">
        <v>400</v>
      </c>
      <c r="G22" s="114">
        <v>405</v>
      </c>
      <c r="H22" s="114">
        <v>406</v>
      </c>
      <c r="I22" s="140">
        <v>406</v>
      </c>
      <c r="J22" s="115">
        <v>1</v>
      </c>
      <c r="K22" s="116">
        <v>0.24630541871921183</v>
      </c>
    </row>
    <row r="23" spans="1:11" ht="14.1" customHeight="1" x14ac:dyDescent="0.2">
      <c r="A23" s="306">
        <v>23</v>
      </c>
      <c r="B23" s="307" t="s">
        <v>240</v>
      </c>
      <c r="C23" s="308"/>
      <c r="D23" s="113">
        <v>0.53483725963539497</v>
      </c>
      <c r="E23" s="115">
        <v>257</v>
      </c>
      <c r="F23" s="114">
        <v>255</v>
      </c>
      <c r="G23" s="114">
        <v>263</v>
      </c>
      <c r="H23" s="114">
        <v>275</v>
      </c>
      <c r="I23" s="140">
        <v>279</v>
      </c>
      <c r="J23" s="115">
        <v>-22</v>
      </c>
      <c r="K23" s="116">
        <v>-7.8853046594982077</v>
      </c>
    </row>
    <row r="24" spans="1:11" ht="14.1" customHeight="1" x14ac:dyDescent="0.2">
      <c r="A24" s="306">
        <v>24</v>
      </c>
      <c r="B24" s="307" t="s">
        <v>241</v>
      </c>
      <c r="C24" s="308"/>
      <c r="D24" s="113">
        <v>1.0779988345958544</v>
      </c>
      <c r="E24" s="115">
        <v>518</v>
      </c>
      <c r="F24" s="114">
        <v>534</v>
      </c>
      <c r="G24" s="114">
        <v>554</v>
      </c>
      <c r="H24" s="114">
        <v>558</v>
      </c>
      <c r="I24" s="140">
        <v>545</v>
      </c>
      <c r="J24" s="115">
        <v>-27</v>
      </c>
      <c r="K24" s="116">
        <v>-4.9541284403669721</v>
      </c>
    </row>
    <row r="25" spans="1:11" ht="14.1" customHeight="1" x14ac:dyDescent="0.2">
      <c r="A25" s="306">
        <v>25</v>
      </c>
      <c r="B25" s="307" t="s">
        <v>242</v>
      </c>
      <c r="C25" s="308"/>
      <c r="D25" s="113">
        <v>1.7855656372263382</v>
      </c>
      <c r="E25" s="115">
        <v>858</v>
      </c>
      <c r="F25" s="114">
        <v>874</v>
      </c>
      <c r="G25" s="114">
        <v>867</v>
      </c>
      <c r="H25" s="114">
        <v>894</v>
      </c>
      <c r="I25" s="140">
        <v>892</v>
      </c>
      <c r="J25" s="115">
        <v>-34</v>
      </c>
      <c r="K25" s="116">
        <v>-3.811659192825112</v>
      </c>
    </row>
    <row r="26" spans="1:11" ht="14.1" customHeight="1" x14ac:dyDescent="0.2">
      <c r="A26" s="306">
        <v>26</v>
      </c>
      <c r="B26" s="307" t="s">
        <v>243</v>
      </c>
      <c r="C26" s="308"/>
      <c r="D26" s="113">
        <v>1.1362690418713062</v>
      </c>
      <c r="E26" s="115">
        <v>546</v>
      </c>
      <c r="F26" s="114">
        <v>569</v>
      </c>
      <c r="G26" s="114">
        <v>571</v>
      </c>
      <c r="H26" s="114">
        <v>548</v>
      </c>
      <c r="I26" s="140">
        <v>533</v>
      </c>
      <c r="J26" s="115">
        <v>13</v>
      </c>
      <c r="K26" s="116">
        <v>2.4390243902439024</v>
      </c>
    </row>
    <row r="27" spans="1:11" ht="14.1" customHeight="1" x14ac:dyDescent="0.2">
      <c r="A27" s="306">
        <v>27</v>
      </c>
      <c r="B27" s="307" t="s">
        <v>244</v>
      </c>
      <c r="C27" s="308"/>
      <c r="D27" s="113">
        <v>0.37459418962790308</v>
      </c>
      <c r="E27" s="115">
        <v>180</v>
      </c>
      <c r="F27" s="114">
        <v>187</v>
      </c>
      <c r="G27" s="114">
        <v>185</v>
      </c>
      <c r="H27" s="114">
        <v>193</v>
      </c>
      <c r="I27" s="140">
        <v>192</v>
      </c>
      <c r="J27" s="115">
        <v>-12</v>
      </c>
      <c r="K27" s="116">
        <v>-6.25</v>
      </c>
    </row>
    <row r="28" spans="1:11" ht="14.1" customHeight="1" x14ac:dyDescent="0.2">
      <c r="A28" s="306">
        <v>28</v>
      </c>
      <c r="B28" s="307" t="s">
        <v>245</v>
      </c>
      <c r="C28" s="308"/>
      <c r="D28" s="113">
        <v>0.44118871222841921</v>
      </c>
      <c r="E28" s="115">
        <v>212</v>
      </c>
      <c r="F28" s="114">
        <v>213</v>
      </c>
      <c r="G28" s="114">
        <v>220</v>
      </c>
      <c r="H28" s="114">
        <v>225</v>
      </c>
      <c r="I28" s="140">
        <v>216</v>
      </c>
      <c r="J28" s="115">
        <v>-4</v>
      </c>
      <c r="K28" s="116">
        <v>-1.8518518518518519</v>
      </c>
    </row>
    <row r="29" spans="1:11" ht="14.1" customHeight="1" x14ac:dyDescent="0.2">
      <c r="A29" s="306">
        <v>29</v>
      </c>
      <c r="B29" s="307" t="s">
        <v>246</v>
      </c>
      <c r="C29" s="308"/>
      <c r="D29" s="113">
        <v>3.7438608174477648</v>
      </c>
      <c r="E29" s="115">
        <v>1799</v>
      </c>
      <c r="F29" s="114">
        <v>1922</v>
      </c>
      <c r="G29" s="114">
        <v>1859</v>
      </c>
      <c r="H29" s="114">
        <v>1924</v>
      </c>
      <c r="I29" s="140">
        <v>1861</v>
      </c>
      <c r="J29" s="115">
        <v>-62</v>
      </c>
      <c r="K29" s="116">
        <v>-3.3315421816227833</v>
      </c>
    </row>
    <row r="30" spans="1:11" ht="14.1" customHeight="1" x14ac:dyDescent="0.2">
      <c r="A30" s="306" t="s">
        <v>247</v>
      </c>
      <c r="B30" s="307" t="s">
        <v>248</v>
      </c>
      <c r="C30" s="308"/>
      <c r="D30" s="113">
        <v>0.69508032964288691</v>
      </c>
      <c r="E30" s="115">
        <v>334</v>
      </c>
      <c r="F30" s="114">
        <v>335</v>
      </c>
      <c r="G30" s="114">
        <v>343</v>
      </c>
      <c r="H30" s="114">
        <v>377</v>
      </c>
      <c r="I30" s="140">
        <v>350</v>
      </c>
      <c r="J30" s="115">
        <v>-16</v>
      </c>
      <c r="K30" s="116">
        <v>-4.5714285714285712</v>
      </c>
    </row>
    <row r="31" spans="1:11" ht="14.1" customHeight="1" x14ac:dyDescent="0.2">
      <c r="A31" s="306" t="s">
        <v>249</v>
      </c>
      <c r="B31" s="307" t="s">
        <v>250</v>
      </c>
      <c r="C31" s="308"/>
      <c r="D31" s="113">
        <v>3.0383750936485474</v>
      </c>
      <c r="E31" s="115">
        <v>1460</v>
      </c>
      <c r="F31" s="114">
        <v>1582</v>
      </c>
      <c r="G31" s="114">
        <v>1511</v>
      </c>
      <c r="H31" s="114">
        <v>1542</v>
      </c>
      <c r="I31" s="140">
        <v>1504</v>
      </c>
      <c r="J31" s="115">
        <v>-44</v>
      </c>
      <c r="K31" s="116">
        <v>-2.9255319148936172</v>
      </c>
    </row>
    <row r="32" spans="1:11" ht="14.1" customHeight="1" x14ac:dyDescent="0.2">
      <c r="A32" s="306">
        <v>31</v>
      </c>
      <c r="B32" s="307" t="s">
        <v>251</v>
      </c>
      <c r="C32" s="308"/>
      <c r="D32" s="113">
        <v>0.15816199117622576</v>
      </c>
      <c r="E32" s="115">
        <v>76</v>
      </c>
      <c r="F32" s="114">
        <v>77</v>
      </c>
      <c r="G32" s="114">
        <v>78</v>
      </c>
      <c r="H32" s="114">
        <v>77</v>
      </c>
      <c r="I32" s="140">
        <v>81</v>
      </c>
      <c r="J32" s="115">
        <v>-5</v>
      </c>
      <c r="K32" s="116">
        <v>-6.1728395061728394</v>
      </c>
    </row>
    <row r="33" spans="1:11" ht="14.1" customHeight="1" x14ac:dyDescent="0.2">
      <c r="A33" s="306">
        <v>32</v>
      </c>
      <c r="B33" s="307" t="s">
        <v>252</v>
      </c>
      <c r="C33" s="308"/>
      <c r="D33" s="113">
        <v>1.1799716973278949</v>
      </c>
      <c r="E33" s="115">
        <v>567</v>
      </c>
      <c r="F33" s="114">
        <v>541</v>
      </c>
      <c r="G33" s="114">
        <v>585</v>
      </c>
      <c r="H33" s="114">
        <v>574</v>
      </c>
      <c r="I33" s="140">
        <v>538</v>
      </c>
      <c r="J33" s="115">
        <v>29</v>
      </c>
      <c r="K33" s="116">
        <v>5.3903345724907066</v>
      </c>
    </row>
    <row r="34" spans="1:11" ht="14.1" customHeight="1" x14ac:dyDescent="0.2">
      <c r="A34" s="306">
        <v>33</v>
      </c>
      <c r="B34" s="307" t="s">
        <v>253</v>
      </c>
      <c r="C34" s="308"/>
      <c r="D34" s="113">
        <v>0.68883709314908848</v>
      </c>
      <c r="E34" s="115">
        <v>331</v>
      </c>
      <c r="F34" s="114">
        <v>323</v>
      </c>
      <c r="G34" s="114">
        <v>340</v>
      </c>
      <c r="H34" s="114">
        <v>336</v>
      </c>
      <c r="I34" s="140">
        <v>350</v>
      </c>
      <c r="J34" s="115">
        <v>-19</v>
      </c>
      <c r="K34" s="116">
        <v>-5.4285714285714288</v>
      </c>
    </row>
    <row r="35" spans="1:11" ht="14.1" customHeight="1" x14ac:dyDescent="0.2">
      <c r="A35" s="306">
        <v>34</v>
      </c>
      <c r="B35" s="307" t="s">
        <v>254</v>
      </c>
      <c r="C35" s="308"/>
      <c r="D35" s="113">
        <v>3.9665362523932406</v>
      </c>
      <c r="E35" s="115">
        <v>1906</v>
      </c>
      <c r="F35" s="114">
        <v>1936</v>
      </c>
      <c r="G35" s="114">
        <v>1949</v>
      </c>
      <c r="H35" s="114">
        <v>1914</v>
      </c>
      <c r="I35" s="140">
        <v>1893</v>
      </c>
      <c r="J35" s="115">
        <v>13</v>
      </c>
      <c r="K35" s="116">
        <v>0.68674062334918118</v>
      </c>
    </row>
    <row r="36" spans="1:11" ht="14.1" customHeight="1" x14ac:dyDescent="0.2">
      <c r="A36" s="306">
        <v>41</v>
      </c>
      <c r="B36" s="307" t="s">
        <v>255</v>
      </c>
      <c r="C36" s="308"/>
      <c r="D36" s="113">
        <v>0.28094564222092733</v>
      </c>
      <c r="E36" s="115">
        <v>135</v>
      </c>
      <c r="F36" s="114">
        <v>146</v>
      </c>
      <c r="G36" s="114">
        <v>143</v>
      </c>
      <c r="H36" s="114">
        <v>143</v>
      </c>
      <c r="I36" s="140">
        <v>146</v>
      </c>
      <c r="J36" s="115">
        <v>-11</v>
      </c>
      <c r="K36" s="116">
        <v>-7.5342465753424657</v>
      </c>
    </row>
    <row r="37" spans="1:11" ht="14.1" customHeight="1" x14ac:dyDescent="0.2">
      <c r="A37" s="306">
        <v>42</v>
      </c>
      <c r="B37" s="307" t="s">
        <v>256</v>
      </c>
      <c r="C37" s="308"/>
      <c r="D37" s="113">
        <v>4.5783734287854823E-2</v>
      </c>
      <c r="E37" s="115">
        <v>22</v>
      </c>
      <c r="F37" s="114">
        <v>17</v>
      </c>
      <c r="G37" s="114">
        <v>18</v>
      </c>
      <c r="H37" s="114">
        <v>17</v>
      </c>
      <c r="I37" s="140">
        <v>15</v>
      </c>
      <c r="J37" s="115">
        <v>7</v>
      </c>
      <c r="K37" s="116">
        <v>46.666666666666664</v>
      </c>
    </row>
    <row r="38" spans="1:11" ht="14.1" customHeight="1" x14ac:dyDescent="0.2">
      <c r="A38" s="306">
        <v>43</v>
      </c>
      <c r="B38" s="307" t="s">
        <v>257</v>
      </c>
      <c r="C38" s="308"/>
      <c r="D38" s="113">
        <v>0.32048614001498377</v>
      </c>
      <c r="E38" s="115">
        <v>154</v>
      </c>
      <c r="F38" s="114">
        <v>163</v>
      </c>
      <c r="G38" s="114">
        <v>165</v>
      </c>
      <c r="H38" s="114">
        <v>166</v>
      </c>
      <c r="I38" s="140">
        <v>171</v>
      </c>
      <c r="J38" s="115">
        <v>-17</v>
      </c>
      <c r="K38" s="116">
        <v>-9.9415204678362574</v>
      </c>
    </row>
    <row r="39" spans="1:11" ht="14.1" customHeight="1" x14ac:dyDescent="0.2">
      <c r="A39" s="306">
        <v>51</v>
      </c>
      <c r="B39" s="307" t="s">
        <v>258</v>
      </c>
      <c r="C39" s="308"/>
      <c r="D39" s="113">
        <v>10.757096478814617</v>
      </c>
      <c r="E39" s="115">
        <v>5169</v>
      </c>
      <c r="F39" s="114">
        <v>5285</v>
      </c>
      <c r="G39" s="114">
        <v>5349</v>
      </c>
      <c r="H39" s="114">
        <v>5262</v>
      </c>
      <c r="I39" s="140">
        <v>5302</v>
      </c>
      <c r="J39" s="115">
        <v>-133</v>
      </c>
      <c r="K39" s="116">
        <v>-2.5084873632591473</v>
      </c>
    </row>
    <row r="40" spans="1:11" ht="14.1" customHeight="1" x14ac:dyDescent="0.2">
      <c r="A40" s="306" t="s">
        <v>259</v>
      </c>
      <c r="B40" s="307" t="s">
        <v>260</v>
      </c>
      <c r="C40" s="308"/>
      <c r="D40" s="113">
        <v>10.655123616082577</v>
      </c>
      <c r="E40" s="115">
        <v>5120</v>
      </c>
      <c r="F40" s="114">
        <v>5230</v>
      </c>
      <c r="G40" s="114">
        <v>5288</v>
      </c>
      <c r="H40" s="114">
        <v>5210</v>
      </c>
      <c r="I40" s="140">
        <v>5255</v>
      </c>
      <c r="J40" s="115">
        <v>-135</v>
      </c>
      <c r="K40" s="116">
        <v>-2.5689819219790677</v>
      </c>
    </row>
    <row r="41" spans="1:11" ht="14.1" customHeight="1" x14ac:dyDescent="0.2">
      <c r="A41" s="306"/>
      <c r="B41" s="307" t="s">
        <v>261</v>
      </c>
      <c r="C41" s="308"/>
      <c r="D41" s="113">
        <v>2.6783484558395072</v>
      </c>
      <c r="E41" s="115">
        <v>1287</v>
      </c>
      <c r="F41" s="114">
        <v>1308</v>
      </c>
      <c r="G41" s="114">
        <v>1314</v>
      </c>
      <c r="H41" s="114">
        <v>1309</v>
      </c>
      <c r="I41" s="140">
        <v>1327</v>
      </c>
      <c r="J41" s="115">
        <v>-40</v>
      </c>
      <c r="K41" s="116">
        <v>-3.0143180105501131</v>
      </c>
    </row>
    <row r="42" spans="1:11" ht="14.1" customHeight="1" x14ac:dyDescent="0.2">
      <c r="A42" s="306">
        <v>52</v>
      </c>
      <c r="B42" s="307" t="s">
        <v>262</v>
      </c>
      <c r="C42" s="308"/>
      <c r="D42" s="113">
        <v>5.1818862898526596</v>
      </c>
      <c r="E42" s="115">
        <v>2490</v>
      </c>
      <c r="F42" s="114">
        <v>2573</v>
      </c>
      <c r="G42" s="114">
        <v>2566</v>
      </c>
      <c r="H42" s="114">
        <v>2495</v>
      </c>
      <c r="I42" s="140">
        <v>2456</v>
      </c>
      <c r="J42" s="115">
        <v>34</v>
      </c>
      <c r="K42" s="116">
        <v>1.3843648208469055</v>
      </c>
    </row>
    <row r="43" spans="1:11" ht="14.1" customHeight="1" x14ac:dyDescent="0.2">
      <c r="A43" s="306" t="s">
        <v>263</v>
      </c>
      <c r="B43" s="307" t="s">
        <v>264</v>
      </c>
      <c r="C43" s="308"/>
      <c r="D43" s="113">
        <v>4.8551569133438779</v>
      </c>
      <c r="E43" s="115">
        <v>2333</v>
      </c>
      <c r="F43" s="114">
        <v>2414</v>
      </c>
      <c r="G43" s="114">
        <v>2381</v>
      </c>
      <c r="H43" s="114">
        <v>2328</v>
      </c>
      <c r="I43" s="140">
        <v>2297</v>
      </c>
      <c r="J43" s="115">
        <v>36</v>
      </c>
      <c r="K43" s="116">
        <v>1.5672616456247279</v>
      </c>
    </row>
    <row r="44" spans="1:11" ht="14.1" customHeight="1" x14ac:dyDescent="0.2">
      <c r="A44" s="306">
        <v>53</v>
      </c>
      <c r="B44" s="307" t="s">
        <v>265</v>
      </c>
      <c r="C44" s="308"/>
      <c r="D44" s="113">
        <v>1.1383501207025721</v>
      </c>
      <c r="E44" s="115">
        <v>547</v>
      </c>
      <c r="F44" s="114">
        <v>586</v>
      </c>
      <c r="G44" s="114">
        <v>613</v>
      </c>
      <c r="H44" s="114">
        <v>622</v>
      </c>
      <c r="I44" s="140">
        <v>585</v>
      </c>
      <c r="J44" s="115">
        <v>-38</v>
      </c>
      <c r="K44" s="116">
        <v>-6.4957264957264957</v>
      </c>
    </row>
    <row r="45" spans="1:11" ht="14.1" customHeight="1" x14ac:dyDescent="0.2">
      <c r="A45" s="306" t="s">
        <v>266</v>
      </c>
      <c r="B45" s="307" t="s">
        <v>267</v>
      </c>
      <c r="C45" s="308"/>
      <c r="D45" s="113">
        <v>1.1029717805710479</v>
      </c>
      <c r="E45" s="115">
        <v>530</v>
      </c>
      <c r="F45" s="114">
        <v>569</v>
      </c>
      <c r="G45" s="114">
        <v>597</v>
      </c>
      <c r="H45" s="114">
        <v>605</v>
      </c>
      <c r="I45" s="140">
        <v>568</v>
      </c>
      <c r="J45" s="115">
        <v>-38</v>
      </c>
      <c r="K45" s="116">
        <v>-6.6901408450704229</v>
      </c>
    </row>
    <row r="46" spans="1:11" ht="14.1" customHeight="1" x14ac:dyDescent="0.2">
      <c r="A46" s="306">
        <v>54</v>
      </c>
      <c r="B46" s="307" t="s">
        <v>268</v>
      </c>
      <c r="C46" s="308"/>
      <c r="D46" s="113">
        <v>16.209523016731875</v>
      </c>
      <c r="E46" s="115">
        <v>7789</v>
      </c>
      <c r="F46" s="114">
        <v>7892</v>
      </c>
      <c r="G46" s="114">
        <v>7830</v>
      </c>
      <c r="H46" s="114">
        <v>7690</v>
      </c>
      <c r="I46" s="140">
        <v>7765</v>
      </c>
      <c r="J46" s="115">
        <v>24</v>
      </c>
      <c r="K46" s="116">
        <v>0.30907920154539603</v>
      </c>
    </row>
    <row r="47" spans="1:11" ht="14.1" customHeight="1" x14ac:dyDescent="0.2">
      <c r="A47" s="306">
        <v>61</v>
      </c>
      <c r="B47" s="307" t="s">
        <v>269</v>
      </c>
      <c r="C47" s="308"/>
      <c r="D47" s="113">
        <v>0.50362107716640303</v>
      </c>
      <c r="E47" s="115">
        <v>242</v>
      </c>
      <c r="F47" s="114">
        <v>247</v>
      </c>
      <c r="G47" s="114">
        <v>243</v>
      </c>
      <c r="H47" s="114">
        <v>235</v>
      </c>
      <c r="I47" s="140">
        <v>242</v>
      </c>
      <c r="J47" s="115">
        <v>0</v>
      </c>
      <c r="K47" s="116">
        <v>0</v>
      </c>
    </row>
    <row r="48" spans="1:11" ht="14.1" customHeight="1" x14ac:dyDescent="0.2">
      <c r="A48" s="306">
        <v>62</v>
      </c>
      <c r="B48" s="307" t="s">
        <v>270</v>
      </c>
      <c r="C48" s="308"/>
      <c r="D48" s="113">
        <v>9.6957462748688918</v>
      </c>
      <c r="E48" s="115">
        <v>4659</v>
      </c>
      <c r="F48" s="114">
        <v>4822</v>
      </c>
      <c r="G48" s="114">
        <v>4764</v>
      </c>
      <c r="H48" s="114">
        <v>4818</v>
      </c>
      <c r="I48" s="140">
        <v>4691</v>
      </c>
      <c r="J48" s="115">
        <v>-32</v>
      </c>
      <c r="K48" s="116">
        <v>-0.68215732253250905</v>
      </c>
    </row>
    <row r="49" spans="1:11" ht="14.1" customHeight="1" x14ac:dyDescent="0.2">
      <c r="A49" s="306">
        <v>63</v>
      </c>
      <c r="B49" s="307" t="s">
        <v>271</v>
      </c>
      <c r="C49" s="308"/>
      <c r="D49" s="113">
        <v>9.3669358195288446</v>
      </c>
      <c r="E49" s="115">
        <v>4501</v>
      </c>
      <c r="F49" s="114">
        <v>5030</v>
      </c>
      <c r="G49" s="114">
        <v>4927</v>
      </c>
      <c r="H49" s="114">
        <v>4998</v>
      </c>
      <c r="I49" s="140">
        <v>5002</v>
      </c>
      <c r="J49" s="115">
        <v>-501</v>
      </c>
      <c r="K49" s="116">
        <v>-10.015993602558977</v>
      </c>
    </row>
    <row r="50" spans="1:11" ht="14.1" customHeight="1" x14ac:dyDescent="0.2">
      <c r="A50" s="306" t="s">
        <v>272</v>
      </c>
      <c r="B50" s="307" t="s">
        <v>273</v>
      </c>
      <c r="C50" s="308"/>
      <c r="D50" s="113">
        <v>0.69299925081162073</v>
      </c>
      <c r="E50" s="115">
        <v>333</v>
      </c>
      <c r="F50" s="114">
        <v>359</v>
      </c>
      <c r="G50" s="114">
        <v>382</v>
      </c>
      <c r="H50" s="114">
        <v>384</v>
      </c>
      <c r="I50" s="140">
        <v>386</v>
      </c>
      <c r="J50" s="115">
        <v>-53</v>
      </c>
      <c r="K50" s="116">
        <v>-13.730569948186529</v>
      </c>
    </row>
    <row r="51" spans="1:11" ht="14.1" customHeight="1" x14ac:dyDescent="0.2">
      <c r="A51" s="306" t="s">
        <v>274</v>
      </c>
      <c r="B51" s="307" t="s">
        <v>275</v>
      </c>
      <c r="C51" s="308"/>
      <c r="D51" s="113">
        <v>8.3326396403895782</v>
      </c>
      <c r="E51" s="115">
        <v>4004</v>
      </c>
      <c r="F51" s="114">
        <v>4503</v>
      </c>
      <c r="G51" s="114">
        <v>4376</v>
      </c>
      <c r="H51" s="114">
        <v>4447</v>
      </c>
      <c r="I51" s="140">
        <v>4437</v>
      </c>
      <c r="J51" s="115">
        <v>-433</v>
      </c>
      <c r="K51" s="116">
        <v>-9.7588460671624979</v>
      </c>
    </row>
    <row r="52" spans="1:11" ht="14.1" customHeight="1" x14ac:dyDescent="0.2">
      <c r="A52" s="306">
        <v>71</v>
      </c>
      <c r="B52" s="307" t="s">
        <v>276</v>
      </c>
      <c r="C52" s="308"/>
      <c r="D52" s="113">
        <v>11.643636060933988</v>
      </c>
      <c r="E52" s="115">
        <v>5595</v>
      </c>
      <c r="F52" s="114">
        <v>5623</v>
      </c>
      <c r="G52" s="114">
        <v>5609</v>
      </c>
      <c r="H52" s="114">
        <v>5562</v>
      </c>
      <c r="I52" s="140">
        <v>5511</v>
      </c>
      <c r="J52" s="115">
        <v>84</v>
      </c>
      <c r="K52" s="116">
        <v>1.5242242787152966</v>
      </c>
    </row>
    <row r="53" spans="1:11" ht="14.1" customHeight="1" x14ac:dyDescent="0.2">
      <c r="A53" s="306" t="s">
        <v>277</v>
      </c>
      <c r="B53" s="307" t="s">
        <v>278</v>
      </c>
      <c r="C53" s="308"/>
      <c r="D53" s="113">
        <v>0.71797219678681423</v>
      </c>
      <c r="E53" s="115">
        <v>345</v>
      </c>
      <c r="F53" s="114">
        <v>350</v>
      </c>
      <c r="G53" s="114">
        <v>363</v>
      </c>
      <c r="H53" s="114">
        <v>362</v>
      </c>
      <c r="I53" s="140">
        <v>356</v>
      </c>
      <c r="J53" s="115">
        <v>-11</v>
      </c>
      <c r="K53" s="116">
        <v>-3.0898876404494384</v>
      </c>
    </row>
    <row r="54" spans="1:11" ht="14.1" customHeight="1" x14ac:dyDescent="0.2">
      <c r="A54" s="306" t="s">
        <v>279</v>
      </c>
      <c r="B54" s="307" t="s">
        <v>280</v>
      </c>
      <c r="C54" s="308"/>
      <c r="D54" s="113">
        <v>10.351286106717723</v>
      </c>
      <c r="E54" s="115">
        <v>4974</v>
      </c>
      <c r="F54" s="114">
        <v>4997</v>
      </c>
      <c r="G54" s="114">
        <v>4972</v>
      </c>
      <c r="H54" s="114">
        <v>4935</v>
      </c>
      <c r="I54" s="140">
        <v>4888</v>
      </c>
      <c r="J54" s="115">
        <v>86</v>
      </c>
      <c r="K54" s="116">
        <v>1.7594108019639934</v>
      </c>
    </row>
    <row r="55" spans="1:11" ht="14.1" customHeight="1" x14ac:dyDescent="0.2">
      <c r="A55" s="306">
        <v>72</v>
      </c>
      <c r="B55" s="307" t="s">
        <v>281</v>
      </c>
      <c r="C55" s="308"/>
      <c r="D55" s="113">
        <v>1.3651877133105803</v>
      </c>
      <c r="E55" s="115">
        <v>656</v>
      </c>
      <c r="F55" s="114">
        <v>655</v>
      </c>
      <c r="G55" s="114">
        <v>653</v>
      </c>
      <c r="H55" s="114">
        <v>661</v>
      </c>
      <c r="I55" s="140">
        <v>663</v>
      </c>
      <c r="J55" s="115">
        <v>-7</v>
      </c>
      <c r="K55" s="116">
        <v>-1.0558069381598794</v>
      </c>
    </row>
    <row r="56" spans="1:11" ht="14.1" customHeight="1" x14ac:dyDescent="0.2">
      <c r="A56" s="306" t="s">
        <v>282</v>
      </c>
      <c r="B56" s="307" t="s">
        <v>283</v>
      </c>
      <c r="C56" s="308"/>
      <c r="D56" s="113">
        <v>0.23932406559560476</v>
      </c>
      <c r="E56" s="115">
        <v>115</v>
      </c>
      <c r="F56" s="114">
        <v>102</v>
      </c>
      <c r="G56" s="114">
        <v>96</v>
      </c>
      <c r="H56" s="114">
        <v>104</v>
      </c>
      <c r="I56" s="140">
        <v>114</v>
      </c>
      <c r="J56" s="115">
        <v>1</v>
      </c>
      <c r="K56" s="116">
        <v>0.8771929824561403</v>
      </c>
    </row>
    <row r="57" spans="1:11" ht="14.1" customHeight="1" x14ac:dyDescent="0.2">
      <c r="A57" s="306" t="s">
        <v>284</v>
      </c>
      <c r="B57" s="307" t="s">
        <v>285</v>
      </c>
      <c r="C57" s="308"/>
      <c r="D57" s="113">
        <v>0.78456671938733036</v>
      </c>
      <c r="E57" s="115">
        <v>377</v>
      </c>
      <c r="F57" s="114">
        <v>380</v>
      </c>
      <c r="G57" s="114">
        <v>383</v>
      </c>
      <c r="H57" s="114">
        <v>384</v>
      </c>
      <c r="I57" s="140">
        <v>379</v>
      </c>
      <c r="J57" s="115">
        <v>-2</v>
      </c>
      <c r="K57" s="116">
        <v>-0.52770448548812665</v>
      </c>
    </row>
    <row r="58" spans="1:11" ht="14.1" customHeight="1" x14ac:dyDescent="0.2">
      <c r="A58" s="306">
        <v>73</v>
      </c>
      <c r="B58" s="307" t="s">
        <v>286</v>
      </c>
      <c r="C58" s="308"/>
      <c r="D58" s="113">
        <v>0.82826937484391905</v>
      </c>
      <c r="E58" s="115">
        <v>398</v>
      </c>
      <c r="F58" s="114">
        <v>398</v>
      </c>
      <c r="G58" s="114">
        <v>407</v>
      </c>
      <c r="H58" s="114">
        <v>396</v>
      </c>
      <c r="I58" s="140">
        <v>396</v>
      </c>
      <c r="J58" s="115">
        <v>2</v>
      </c>
      <c r="K58" s="116">
        <v>0.50505050505050508</v>
      </c>
    </row>
    <row r="59" spans="1:11" ht="14.1" customHeight="1" x14ac:dyDescent="0.2">
      <c r="A59" s="306" t="s">
        <v>287</v>
      </c>
      <c r="B59" s="307" t="s">
        <v>288</v>
      </c>
      <c r="C59" s="308"/>
      <c r="D59" s="113">
        <v>0.62848580704237078</v>
      </c>
      <c r="E59" s="115">
        <v>302</v>
      </c>
      <c r="F59" s="114">
        <v>298</v>
      </c>
      <c r="G59" s="114">
        <v>302</v>
      </c>
      <c r="H59" s="114">
        <v>291</v>
      </c>
      <c r="I59" s="140">
        <v>288</v>
      </c>
      <c r="J59" s="115">
        <v>14</v>
      </c>
      <c r="K59" s="116">
        <v>4.8611111111111107</v>
      </c>
    </row>
    <row r="60" spans="1:11" ht="14.1" customHeight="1" x14ac:dyDescent="0.2">
      <c r="A60" s="306">
        <v>81</v>
      </c>
      <c r="B60" s="307" t="s">
        <v>289</v>
      </c>
      <c r="C60" s="308"/>
      <c r="D60" s="113">
        <v>3.7688337634229585</v>
      </c>
      <c r="E60" s="115">
        <v>1811</v>
      </c>
      <c r="F60" s="114">
        <v>1856</v>
      </c>
      <c r="G60" s="114">
        <v>1858</v>
      </c>
      <c r="H60" s="114">
        <v>1859</v>
      </c>
      <c r="I60" s="140">
        <v>1859</v>
      </c>
      <c r="J60" s="115">
        <v>-48</v>
      </c>
      <c r="K60" s="116">
        <v>-2.5820333512641205</v>
      </c>
    </row>
    <row r="61" spans="1:11" ht="14.1" customHeight="1" x14ac:dyDescent="0.2">
      <c r="A61" s="306" t="s">
        <v>290</v>
      </c>
      <c r="B61" s="307" t="s">
        <v>291</v>
      </c>
      <c r="C61" s="308"/>
      <c r="D61" s="113">
        <v>1.6003496212436528</v>
      </c>
      <c r="E61" s="115">
        <v>769</v>
      </c>
      <c r="F61" s="114">
        <v>786</v>
      </c>
      <c r="G61" s="114">
        <v>790</v>
      </c>
      <c r="H61" s="114">
        <v>774</v>
      </c>
      <c r="I61" s="140">
        <v>774</v>
      </c>
      <c r="J61" s="115">
        <v>-5</v>
      </c>
      <c r="K61" s="116">
        <v>-0.64599483204134367</v>
      </c>
    </row>
    <row r="62" spans="1:11" ht="14.1" customHeight="1" x14ac:dyDescent="0.2">
      <c r="A62" s="306" t="s">
        <v>292</v>
      </c>
      <c r="B62" s="307" t="s">
        <v>293</v>
      </c>
      <c r="C62" s="308"/>
      <c r="D62" s="113">
        <v>1.2590526929160077</v>
      </c>
      <c r="E62" s="115">
        <v>605</v>
      </c>
      <c r="F62" s="114">
        <v>640</v>
      </c>
      <c r="G62" s="114">
        <v>651</v>
      </c>
      <c r="H62" s="114">
        <v>654</v>
      </c>
      <c r="I62" s="140">
        <v>659</v>
      </c>
      <c r="J62" s="115">
        <v>-54</v>
      </c>
      <c r="K62" s="116">
        <v>-8.1942336874051591</v>
      </c>
    </row>
    <row r="63" spans="1:11" ht="14.1" customHeight="1" x14ac:dyDescent="0.2">
      <c r="A63" s="306"/>
      <c r="B63" s="307" t="s">
        <v>294</v>
      </c>
      <c r="C63" s="308"/>
      <c r="D63" s="113">
        <v>1.1383501207025721</v>
      </c>
      <c r="E63" s="115">
        <v>547</v>
      </c>
      <c r="F63" s="114">
        <v>584</v>
      </c>
      <c r="G63" s="114">
        <v>592</v>
      </c>
      <c r="H63" s="114">
        <v>598</v>
      </c>
      <c r="I63" s="140">
        <v>599</v>
      </c>
      <c r="J63" s="115">
        <v>-52</v>
      </c>
      <c r="K63" s="116">
        <v>-8.6811352253756269</v>
      </c>
    </row>
    <row r="64" spans="1:11" ht="14.1" customHeight="1" x14ac:dyDescent="0.2">
      <c r="A64" s="306" t="s">
        <v>295</v>
      </c>
      <c r="B64" s="307" t="s">
        <v>296</v>
      </c>
      <c r="C64" s="308"/>
      <c r="D64" s="113">
        <v>7.9080995588112879E-2</v>
      </c>
      <c r="E64" s="115">
        <v>38</v>
      </c>
      <c r="F64" s="114">
        <v>33</v>
      </c>
      <c r="G64" s="114">
        <v>33</v>
      </c>
      <c r="H64" s="114">
        <v>30</v>
      </c>
      <c r="I64" s="140">
        <v>27</v>
      </c>
      <c r="J64" s="115">
        <v>11</v>
      </c>
      <c r="K64" s="116">
        <v>40.74074074074074</v>
      </c>
    </row>
    <row r="65" spans="1:11" ht="14.1" customHeight="1" x14ac:dyDescent="0.2">
      <c r="A65" s="306" t="s">
        <v>297</v>
      </c>
      <c r="B65" s="307" t="s">
        <v>298</v>
      </c>
      <c r="C65" s="308"/>
      <c r="D65" s="113">
        <v>0.4765670523599434</v>
      </c>
      <c r="E65" s="115">
        <v>229</v>
      </c>
      <c r="F65" s="114">
        <v>227</v>
      </c>
      <c r="G65" s="114">
        <v>222</v>
      </c>
      <c r="H65" s="114">
        <v>238</v>
      </c>
      <c r="I65" s="140">
        <v>232</v>
      </c>
      <c r="J65" s="115">
        <v>-3</v>
      </c>
      <c r="K65" s="116">
        <v>-1.2931034482758621</v>
      </c>
    </row>
    <row r="66" spans="1:11" ht="14.1" customHeight="1" x14ac:dyDescent="0.2">
      <c r="A66" s="306">
        <v>82</v>
      </c>
      <c r="B66" s="307" t="s">
        <v>299</v>
      </c>
      <c r="C66" s="308"/>
      <c r="D66" s="113">
        <v>1.6211604095563139</v>
      </c>
      <c r="E66" s="115">
        <v>779</v>
      </c>
      <c r="F66" s="114">
        <v>805</v>
      </c>
      <c r="G66" s="114">
        <v>795</v>
      </c>
      <c r="H66" s="114">
        <v>799</v>
      </c>
      <c r="I66" s="140">
        <v>796</v>
      </c>
      <c r="J66" s="115">
        <v>-17</v>
      </c>
      <c r="K66" s="116">
        <v>-2.1356783919597988</v>
      </c>
    </row>
    <row r="67" spans="1:11" ht="14.1" customHeight="1" x14ac:dyDescent="0.2">
      <c r="A67" s="306" t="s">
        <v>300</v>
      </c>
      <c r="B67" s="307" t="s">
        <v>301</v>
      </c>
      <c r="C67" s="308"/>
      <c r="D67" s="113">
        <v>0.74294514276200785</v>
      </c>
      <c r="E67" s="115">
        <v>357</v>
      </c>
      <c r="F67" s="114">
        <v>363</v>
      </c>
      <c r="G67" s="114">
        <v>363</v>
      </c>
      <c r="H67" s="114">
        <v>364</v>
      </c>
      <c r="I67" s="140">
        <v>365</v>
      </c>
      <c r="J67" s="115">
        <v>-8</v>
      </c>
      <c r="K67" s="116">
        <v>-2.1917808219178081</v>
      </c>
    </row>
    <row r="68" spans="1:11" ht="14.1" customHeight="1" x14ac:dyDescent="0.2">
      <c r="A68" s="306" t="s">
        <v>302</v>
      </c>
      <c r="B68" s="307" t="s">
        <v>303</v>
      </c>
      <c r="C68" s="308"/>
      <c r="D68" s="113">
        <v>0.60351286106717728</v>
      </c>
      <c r="E68" s="115">
        <v>290</v>
      </c>
      <c r="F68" s="114">
        <v>308</v>
      </c>
      <c r="G68" s="114">
        <v>308</v>
      </c>
      <c r="H68" s="114">
        <v>309</v>
      </c>
      <c r="I68" s="140">
        <v>306</v>
      </c>
      <c r="J68" s="115">
        <v>-16</v>
      </c>
      <c r="K68" s="116">
        <v>-5.2287581699346406</v>
      </c>
    </row>
    <row r="69" spans="1:11" ht="14.1" customHeight="1" x14ac:dyDescent="0.2">
      <c r="A69" s="306">
        <v>83</v>
      </c>
      <c r="B69" s="307" t="s">
        <v>304</v>
      </c>
      <c r="C69" s="308"/>
      <c r="D69" s="113">
        <v>2.2912677932240073</v>
      </c>
      <c r="E69" s="115">
        <v>1101</v>
      </c>
      <c r="F69" s="114">
        <v>1080</v>
      </c>
      <c r="G69" s="114">
        <v>1075</v>
      </c>
      <c r="H69" s="114">
        <v>1095</v>
      </c>
      <c r="I69" s="140">
        <v>1091</v>
      </c>
      <c r="J69" s="115">
        <v>10</v>
      </c>
      <c r="K69" s="116">
        <v>0.91659028414298804</v>
      </c>
    </row>
    <row r="70" spans="1:11" ht="14.1" customHeight="1" x14ac:dyDescent="0.2">
      <c r="A70" s="306" t="s">
        <v>305</v>
      </c>
      <c r="B70" s="307" t="s">
        <v>306</v>
      </c>
      <c r="C70" s="308"/>
      <c r="D70" s="113">
        <v>1.1404311995338383</v>
      </c>
      <c r="E70" s="115">
        <v>548</v>
      </c>
      <c r="F70" s="114">
        <v>532</v>
      </c>
      <c r="G70" s="114">
        <v>524</v>
      </c>
      <c r="H70" s="114">
        <v>544</v>
      </c>
      <c r="I70" s="140">
        <v>542</v>
      </c>
      <c r="J70" s="115">
        <v>6</v>
      </c>
      <c r="K70" s="116">
        <v>1.1070110701107012</v>
      </c>
    </row>
    <row r="71" spans="1:11" ht="14.1" customHeight="1" x14ac:dyDescent="0.2">
      <c r="A71" s="306"/>
      <c r="B71" s="307" t="s">
        <v>307</v>
      </c>
      <c r="C71" s="308"/>
      <c r="D71" s="113">
        <v>0.84491800549404816</v>
      </c>
      <c r="E71" s="115">
        <v>406</v>
      </c>
      <c r="F71" s="114">
        <v>392</v>
      </c>
      <c r="G71" s="114">
        <v>383</v>
      </c>
      <c r="H71" s="114">
        <v>398</v>
      </c>
      <c r="I71" s="140">
        <v>397</v>
      </c>
      <c r="J71" s="115">
        <v>9</v>
      </c>
      <c r="K71" s="116">
        <v>2.2670025188916876</v>
      </c>
    </row>
    <row r="72" spans="1:11" ht="14.1" customHeight="1" x14ac:dyDescent="0.2">
      <c r="A72" s="306">
        <v>84</v>
      </c>
      <c r="B72" s="307" t="s">
        <v>308</v>
      </c>
      <c r="C72" s="308"/>
      <c r="D72" s="113">
        <v>1.3797552651294431</v>
      </c>
      <c r="E72" s="115">
        <v>663</v>
      </c>
      <c r="F72" s="114">
        <v>649</v>
      </c>
      <c r="G72" s="114">
        <v>635</v>
      </c>
      <c r="H72" s="114">
        <v>678</v>
      </c>
      <c r="I72" s="140">
        <v>670</v>
      </c>
      <c r="J72" s="115">
        <v>-7</v>
      </c>
      <c r="K72" s="116">
        <v>-1.044776119402985</v>
      </c>
    </row>
    <row r="73" spans="1:11" ht="14.1" customHeight="1" x14ac:dyDescent="0.2">
      <c r="A73" s="306" t="s">
        <v>309</v>
      </c>
      <c r="B73" s="307" t="s">
        <v>310</v>
      </c>
      <c r="C73" s="308"/>
      <c r="D73" s="113">
        <v>0.18105385832015317</v>
      </c>
      <c r="E73" s="115">
        <v>87</v>
      </c>
      <c r="F73" s="114">
        <v>83</v>
      </c>
      <c r="G73" s="114">
        <v>77</v>
      </c>
      <c r="H73" s="114">
        <v>85</v>
      </c>
      <c r="I73" s="140">
        <v>84</v>
      </c>
      <c r="J73" s="115">
        <v>3</v>
      </c>
      <c r="K73" s="116">
        <v>3.5714285714285716</v>
      </c>
    </row>
    <row r="74" spans="1:11" ht="14.1" customHeight="1" x14ac:dyDescent="0.2">
      <c r="A74" s="306" t="s">
        <v>311</v>
      </c>
      <c r="B74" s="307" t="s">
        <v>312</v>
      </c>
      <c r="C74" s="308"/>
      <c r="D74" s="113">
        <v>0.22475651377674186</v>
      </c>
      <c r="E74" s="115">
        <v>108</v>
      </c>
      <c r="F74" s="114">
        <v>101</v>
      </c>
      <c r="G74" s="114">
        <v>97</v>
      </c>
      <c r="H74" s="114">
        <v>103</v>
      </c>
      <c r="I74" s="140">
        <v>100</v>
      </c>
      <c r="J74" s="115">
        <v>8</v>
      </c>
      <c r="K74" s="116">
        <v>8</v>
      </c>
    </row>
    <row r="75" spans="1:11" ht="14.1" customHeight="1" x14ac:dyDescent="0.2">
      <c r="A75" s="306" t="s">
        <v>313</v>
      </c>
      <c r="B75" s="307" t="s">
        <v>314</v>
      </c>
      <c r="C75" s="308"/>
      <c r="D75" s="113">
        <v>8.7405310913177395E-2</v>
      </c>
      <c r="E75" s="115">
        <v>42</v>
      </c>
      <c r="F75" s="114">
        <v>54</v>
      </c>
      <c r="G75" s="114">
        <v>57</v>
      </c>
      <c r="H75" s="114">
        <v>64</v>
      </c>
      <c r="I75" s="140">
        <v>53</v>
      </c>
      <c r="J75" s="115">
        <v>-11</v>
      </c>
      <c r="K75" s="116">
        <v>-20.754716981132077</v>
      </c>
    </row>
    <row r="76" spans="1:11" ht="14.1" customHeight="1" x14ac:dyDescent="0.2">
      <c r="A76" s="306">
        <v>91</v>
      </c>
      <c r="B76" s="307" t="s">
        <v>315</v>
      </c>
      <c r="C76" s="308"/>
      <c r="D76" s="113">
        <v>2.497294597519354E-2</v>
      </c>
      <c r="E76" s="115">
        <v>12</v>
      </c>
      <c r="F76" s="114">
        <v>14</v>
      </c>
      <c r="G76" s="114">
        <v>16</v>
      </c>
      <c r="H76" s="114">
        <v>14</v>
      </c>
      <c r="I76" s="140">
        <v>13</v>
      </c>
      <c r="J76" s="115">
        <v>-1</v>
      </c>
      <c r="K76" s="116">
        <v>-7.6923076923076925</v>
      </c>
    </row>
    <row r="77" spans="1:11" ht="14.1" customHeight="1" x14ac:dyDescent="0.2">
      <c r="A77" s="306">
        <v>92</v>
      </c>
      <c r="B77" s="307" t="s">
        <v>316</v>
      </c>
      <c r="C77" s="308"/>
      <c r="D77" s="113">
        <v>0.19562141013901607</v>
      </c>
      <c r="E77" s="115">
        <v>94</v>
      </c>
      <c r="F77" s="114">
        <v>90</v>
      </c>
      <c r="G77" s="114">
        <v>84</v>
      </c>
      <c r="H77" s="114">
        <v>81</v>
      </c>
      <c r="I77" s="140">
        <v>74</v>
      </c>
      <c r="J77" s="115">
        <v>20</v>
      </c>
      <c r="K77" s="116">
        <v>27.027027027027028</v>
      </c>
    </row>
    <row r="78" spans="1:11" ht="14.1" customHeight="1" x14ac:dyDescent="0.2">
      <c r="A78" s="306">
        <v>93</v>
      </c>
      <c r="B78" s="307" t="s">
        <v>317</v>
      </c>
      <c r="C78" s="308"/>
      <c r="D78" s="113">
        <v>5.8270207275451597E-2</v>
      </c>
      <c r="E78" s="115">
        <v>28</v>
      </c>
      <c r="F78" s="114">
        <v>33</v>
      </c>
      <c r="G78" s="114">
        <v>34</v>
      </c>
      <c r="H78" s="114">
        <v>37</v>
      </c>
      <c r="I78" s="140">
        <v>34</v>
      </c>
      <c r="J78" s="115">
        <v>-6</v>
      </c>
      <c r="K78" s="116">
        <v>-17.647058823529413</v>
      </c>
    </row>
    <row r="79" spans="1:11" ht="14.1" customHeight="1" x14ac:dyDescent="0.2">
      <c r="A79" s="306">
        <v>94</v>
      </c>
      <c r="B79" s="307" t="s">
        <v>318</v>
      </c>
      <c r="C79" s="308"/>
      <c r="D79" s="113">
        <v>0.31424290352118539</v>
      </c>
      <c r="E79" s="115">
        <v>151</v>
      </c>
      <c r="F79" s="114">
        <v>162</v>
      </c>
      <c r="G79" s="114">
        <v>186</v>
      </c>
      <c r="H79" s="114">
        <v>168</v>
      </c>
      <c r="I79" s="140">
        <v>141</v>
      </c>
      <c r="J79" s="115">
        <v>10</v>
      </c>
      <c r="K79" s="116">
        <v>7.0921985815602833</v>
      </c>
    </row>
    <row r="80" spans="1:11" ht="14.1" customHeight="1" x14ac:dyDescent="0.2">
      <c r="A80" s="306" t="s">
        <v>319</v>
      </c>
      <c r="B80" s="307" t="s">
        <v>320</v>
      </c>
      <c r="C80" s="308"/>
      <c r="D80" s="113">
        <v>6.2432364937983851E-3</v>
      </c>
      <c r="E80" s="115">
        <v>3</v>
      </c>
      <c r="F80" s="114">
        <v>3</v>
      </c>
      <c r="G80" s="114">
        <v>4</v>
      </c>
      <c r="H80" s="114">
        <v>5</v>
      </c>
      <c r="I80" s="140">
        <v>5</v>
      </c>
      <c r="J80" s="115">
        <v>-2</v>
      </c>
      <c r="K80" s="116">
        <v>-40</v>
      </c>
    </row>
    <row r="81" spans="1:11" ht="14.1" customHeight="1" x14ac:dyDescent="0.2">
      <c r="A81" s="310" t="s">
        <v>321</v>
      </c>
      <c r="B81" s="311" t="s">
        <v>334</v>
      </c>
      <c r="C81" s="312"/>
      <c r="D81" s="125">
        <v>3.6231582452343294</v>
      </c>
      <c r="E81" s="143">
        <v>1741</v>
      </c>
      <c r="F81" s="144">
        <v>1799</v>
      </c>
      <c r="G81" s="144">
        <v>1791</v>
      </c>
      <c r="H81" s="144">
        <v>1855</v>
      </c>
      <c r="I81" s="145">
        <v>1715</v>
      </c>
      <c r="J81" s="143">
        <v>26</v>
      </c>
      <c r="K81" s="146">
        <v>1.5160349854227406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13548</v>
      </c>
      <c r="G12" s="536">
        <v>10347</v>
      </c>
      <c r="H12" s="536">
        <v>17739</v>
      </c>
      <c r="I12" s="536">
        <v>12804</v>
      </c>
      <c r="J12" s="537">
        <v>14636</v>
      </c>
      <c r="K12" s="538">
        <v>-1088</v>
      </c>
      <c r="L12" s="349">
        <v>-7.4337250614922112</v>
      </c>
    </row>
    <row r="13" spans="1:17" s="110" customFormat="1" ht="15" customHeight="1" x14ac:dyDescent="0.2">
      <c r="A13" s="350" t="s">
        <v>345</v>
      </c>
      <c r="B13" s="351" t="s">
        <v>346</v>
      </c>
      <c r="C13" s="347"/>
      <c r="D13" s="347"/>
      <c r="E13" s="348"/>
      <c r="F13" s="536">
        <v>8385</v>
      </c>
      <c r="G13" s="536">
        <v>5545</v>
      </c>
      <c r="H13" s="536">
        <v>9814</v>
      </c>
      <c r="I13" s="536">
        <v>7725</v>
      </c>
      <c r="J13" s="537">
        <v>9138</v>
      </c>
      <c r="K13" s="538">
        <v>-753</v>
      </c>
      <c r="L13" s="349">
        <v>-8.2403151674326978</v>
      </c>
    </row>
    <row r="14" spans="1:17" s="110" customFormat="1" ht="22.5" customHeight="1" x14ac:dyDescent="0.2">
      <c r="A14" s="350"/>
      <c r="B14" s="351" t="s">
        <v>347</v>
      </c>
      <c r="C14" s="347"/>
      <c r="D14" s="347"/>
      <c r="E14" s="348"/>
      <c r="F14" s="536">
        <v>5163</v>
      </c>
      <c r="G14" s="536">
        <v>4802</v>
      </c>
      <c r="H14" s="536">
        <v>7925</v>
      </c>
      <c r="I14" s="536">
        <v>5079</v>
      </c>
      <c r="J14" s="537">
        <v>5498</v>
      </c>
      <c r="K14" s="538">
        <v>-335</v>
      </c>
      <c r="L14" s="349">
        <v>-6.0931247726445976</v>
      </c>
    </row>
    <row r="15" spans="1:17" s="110" customFormat="1" ht="15" customHeight="1" x14ac:dyDescent="0.2">
      <c r="A15" s="350" t="s">
        <v>348</v>
      </c>
      <c r="B15" s="351" t="s">
        <v>108</v>
      </c>
      <c r="C15" s="347"/>
      <c r="D15" s="347"/>
      <c r="E15" s="348"/>
      <c r="F15" s="536">
        <v>3399</v>
      </c>
      <c r="G15" s="536">
        <v>2737</v>
      </c>
      <c r="H15" s="536">
        <v>7850</v>
      </c>
      <c r="I15" s="536">
        <v>3017</v>
      </c>
      <c r="J15" s="537">
        <v>3568</v>
      </c>
      <c r="K15" s="538">
        <v>-169</v>
      </c>
      <c r="L15" s="349">
        <v>-4.7365470852017939</v>
      </c>
    </row>
    <row r="16" spans="1:17" s="110" customFormat="1" ht="15" customHeight="1" x14ac:dyDescent="0.2">
      <c r="A16" s="350"/>
      <c r="B16" s="351" t="s">
        <v>109</v>
      </c>
      <c r="C16" s="347"/>
      <c r="D16" s="347"/>
      <c r="E16" s="348"/>
      <c r="F16" s="536">
        <v>8955</v>
      </c>
      <c r="G16" s="536">
        <v>6832</v>
      </c>
      <c r="H16" s="536">
        <v>8909</v>
      </c>
      <c r="I16" s="536">
        <v>8624</v>
      </c>
      <c r="J16" s="537">
        <v>9624</v>
      </c>
      <c r="K16" s="538">
        <v>-669</v>
      </c>
      <c r="L16" s="349">
        <v>-6.9513715710723192</v>
      </c>
    </row>
    <row r="17" spans="1:12" s="110" customFormat="1" ht="15" customHeight="1" x14ac:dyDescent="0.2">
      <c r="A17" s="350"/>
      <c r="B17" s="351" t="s">
        <v>110</v>
      </c>
      <c r="C17" s="347"/>
      <c r="D17" s="347"/>
      <c r="E17" s="348"/>
      <c r="F17" s="536">
        <v>1116</v>
      </c>
      <c r="G17" s="536">
        <v>691</v>
      </c>
      <c r="H17" s="536">
        <v>860</v>
      </c>
      <c r="I17" s="536">
        <v>1059</v>
      </c>
      <c r="J17" s="537">
        <v>1295</v>
      </c>
      <c r="K17" s="538">
        <v>-179</v>
      </c>
      <c r="L17" s="349">
        <v>-13.822393822393822</v>
      </c>
    </row>
    <row r="18" spans="1:12" s="110" customFormat="1" ht="15" customHeight="1" x14ac:dyDescent="0.2">
      <c r="A18" s="350"/>
      <c r="B18" s="351" t="s">
        <v>111</v>
      </c>
      <c r="C18" s="347"/>
      <c r="D18" s="347"/>
      <c r="E18" s="348"/>
      <c r="F18" s="536">
        <v>78</v>
      </c>
      <c r="G18" s="536">
        <v>87</v>
      </c>
      <c r="H18" s="536">
        <v>120</v>
      </c>
      <c r="I18" s="536">
        <v>104</v>
      </c>
      <c r="J18" s="537">
        <v>149</v>
      </c>
      <c r="K18" s="538">
        <v>-71</v>
      </c>
      <c r="L18" s="349">
        <v>-47.651006711409394</v>
      </c>
    </row>
    <row r="19" spans="1:12" s="110" customFormat="1" ht="15" customHeight="1" x14ac:dyDescent="0.2">
      <c r="A19" s="118" t="s">
        <v>113</v>
      </c>
      <c r="B19" s="119" t="s">
        <v>181</v>
      </c>
      <c r="C19" s="347"/>
      <c r="D19" s="347"/>
      <c r="E19" s="348"/>
      <c r="F19" s="536">
        <v>10004</v>
      </c>
      <c r="G19" s="536">
        <v>6939</v>
      </c>
      <c r="H19" s="536">
        <v>13682</v>
      </c>
      <c r="I19" s="536">
        <v>9425</v>
      </c>
      <c r="J19" s="537">
        <v>10890</v>
      </c>
      <c r="K19" s="538">
        <v>-886</v>
      </c>
      <c r="L19" s="349">
        <v>-8.1359044995408638</v>
      </c>
    </row>
    <row r="20" spans="1:12" s="110" customFormat="1" ht="15" customHeight="1" x14ac:dyDescent="0.2">
      <c r="A20" s="118"/>
      <c r="B20" s="119" t="s">
        <v>182</v>
      </c>
      <c r="C20" s="347"/>
      <c r="D20" s="347"/>
      <c r="E20" s="348"/>
      <c r="F20" s="536">
        <v>3544</v>
      </c>
      <c r="G20" s="536">
        <v>3408</v>
      </c>
      <c r="H20" s="536">
        <v>4057</v>
      </c>
      <c r="I20" s="536">
        <v>3379</v>
      </c>
      <c r="J20" s="537">
        <v>3746</v>
      </c>
      <c r="K20" s="538">
        <v>-202</v>
      </c>
      <c r="L20" s="349">
        <v>-5.3924185798184734</v>
      </c>
    </row>
    <row r="21" spans="1:12" s="110" customFormat="1" ht="15" customHeight="1" x14ac:dyDescent="0.2">
      <c r="A21" s="118" t="s">
        <v>113</v>
      </c>
      <c r="B21" s="119" t="s">
        <v>116</v>
      </c>
      <c r="C21" s="347"/>
      <c r="D21" s="347"/>
      <c r="E21" s="348"/>
      <c r="F21" s="536">
        <v>8811</v>
      </c>
      <c r="G21" s="536">
        <v>6384</v>
      </c>
      <c r="H21" s="536">
        <v>11759</v>
      </c>
      <c r="I21" s="536">
        <v>7450</v>
      </c>
      <c r="J21" s="537">
        <v>9815</v>
      </c>
      <c r="K21" s="538">
        <v>-1004</v>
      </c>
      <c r="L21" s="349">
        <v>-10.22924095771778</v>
      </c>
    </row>
    <row r="22" spans="1:12" s="110" customFormat="1" ht="15" customHeight="1" x14ac:dyDescent="0.2">
      <c r="A22" s="118"/>
      <c r="B22" s="119" t="s">
        <v>117</v>
      </c>
      <c r="C22" s="347"/>
      <c r="D22" s="347"/>
      <c r="E22" s="348"/>
      <c r="F22" s="536">
        <v>4727</v>
      </c>
      <c r="G22" s="536">
        <v>3954</v>
      </c>
      <c r="H22" s="536">
        <v>5970</v>
      </c>
      <c r="I22" s="536">
        <v>5343</v>
      </c>
      <c r="J22" s="537">
        <v>4813</v>
      </c>
      <c r="K22" s="538">
        <v>-86</v>
      </c>
      <c r="L22" s="349">
        <v>-1.7868273426137544</v>
      </c>
    </row>
    <row r="23" spans="1:12" s="110" customFormat="1" ht="15" customHeight="1" x14ac:dyDescent="0.2">
      <c r="A23" s="352" t="s">
        <v>348</v>
      </c>
      <c r="B23" s="353" t="s">
        <v>193</v>
      </c>
      <c r="C23" s="354"/>
      <c r="D23" s="354"/>
      <c r="E23" s="355"/>
      <c r="F23" s="539">
        <v>230</v>
      </c>
      <c r="G23" s="539">
        <v>473</v>
      </c>
      <c r="H23" s="539">
        <v>3381</v>
      </c>
      <c r="I23" s="539">
        <v>199</v>
      </c>
      <c r="J23" s="540">
        <v>334</v>
      </c>
      <c r="K23" s="541">
        <v>-104</v>
      </c>
      <c r="L23" s="356">
        <v>-31.137724550898202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27.7</v>
      </c>
      <c r="G25" s="542">
        <v>33.1</v>
      </c>
      <c r="H25" s="542">
        <v>38.700000000000003</v>
      </c>
      <c r="I25" s="542">
        <v>35.9</v>
      </c>
      <c r="J25" s="542">
        <v>27</v>
      </c>
      <c r="K25" s="543" t="s">
        <v>350</v>
      </c>
      <c r="L25" s="364">
        <v>0.69999999999999929</v>
      </c>
    </row>
    <row r="26" spans="1:12" s="110" customFormat="1" ht="15" customHeight="1" x14ac:dyDescent="0.2">
      <c r="A26" s="365" t="s">
        <v>105</v>
      </c>
      <c r="B26" s="366" t="s">
        <v>346</v>
      </c>
      <c r="C26" s="362"/>
      <c r="D26" s="362"/>
      <c r="E26" s="363"/>
      <c r="F26" s="542">
        <v>24.8</v>
      </c>
      <c r="G26" s="542">
        <v>30.2</v>
      </c>
      <c r="H26" s="542">
        <v>35.1</v>
      </c>
      <c r="I26" s="542">
        <v>31.4</v>
      </c>
      <c r="J26" s="544">
        <v>23.4</v>
      </c>
      <c r="K26" s="543" t="s">
        <v>350</v>
      </c>
      <c r="L26" s="364">
        <v>1.4000000000000021</v>
      </c>
    </row>
    <row r="27" spans="1:12" s="110" customFormat="1" ht="15" customHeight="1" x14ac:dyDescent="0.2">
      <c r="A27" s="365"/>
      <c r="B27" s="366" t="s">
        <v>347</v>
      </c>
      <c r="C27" s="362"/>
      <c r="D27" s="362"/>
      <c r="E27" s="363"/>
      <c r="F27" s="542">
        <v>32.6</v>
      </c>
      <c r="G27" s="542">
        <v>36.4</v>
      </c>
      <c r="H27" s="542">
        <v>43.2</v>
      </c>
      <c r="I27" s="542">
        <v>42.8</v>
      </c>
      <c r="J27" s="542">
        <v>33.1</v>
      </c>
      <c r="K27" s="543" t="s">
        <v>350</v>
      </c>
      <c r="L27" s="364">
        <v>-0.5</v>
      </c>
    </row>
    <row r="28" spans="1:12" s="110" customFormat="1" ht="15" customHeight="1" x14ac:dyDescent="0.2">
      <c r="A28" s="365" t="s">
        <v>113</v>
      </c>
      <c r="B28" s="366" t="s">
        <v>108</v>
      </c>
      <c r="C28" s="362"/>
      <c r="D28" s="362"/>
      <c r="E28" s="363"/>
      <c r="F28" s="542">
        <v>33.700000000000003</v>
      </c>
      <c r="G28" s="542">
        <v>41.4</v>
      </c>
      <c r="H28" s="542">
        <v>43.2</v>
      </c>
      <c r="I28" s="542">
        <v>43.4</v>
      </c>
      <c r="J28" s="542">
        <v>34.299999999999997</v>
      </c>
      <c r="K28" s="543" t="s">
        <v>350</v>
      </c>
      <c r="L28" s="364">
        <v>-0.59999999999999432</v>
      </c>
    </row>
    <row r="29" spans="1:12" s="110" customFormat="1" ht="11.25" x14ac:dyDescent="0.2">
      <c r="A29" s="365"/>
      <c r="B29" s="366" t="s">
        <v>109</v>
      </c>
      <c r="C29" s="362"/>
      <c r="D29" s="362"/>
      <c r="E29" s="363"/>
      <c r="F29" s="542">
        <v>26.6</v>
      </c>
      <c r="G29" s="542">
        <v>30.9</v>
      </c>
      <c r="H29" s="542">
        <v>37</v>
      </c>
      <c r="I29" s="542">
        <v>34.5</v>
      </c>
      <c r="J29" s="544">
        <v>25.2</v>
      </c>
      <c r="K29" s="543" t="s">
        <v>350</v>
      </c>
      <c r="L29" s="364">
        <v>1.4000000000000021</v>
      </c>
    </row>
    <row r="30" spans="1:12" s="110" customFormat="1" ht="15" customHeight="1" x14ac:dyDescent="0.2">
      <c r="A30" s="365"/>
      <c r="B30" s="366" t="s">
        <v>110</v>
      </c>
      <c r="C30" s="362"/>
      <c r="D30" s="362"/>
      <c r="E30" s="363"/>
      <c r="F30" s="542">
        <v>19.5</v>
      </c>
      <c r="G30" s="542">
        <v>26.7</v>
      </c>
      <c r="H30" s="542">
        <v>33.799999999999997</v>
      </c>
      <c r="I30" s="542">
        <v>27.6</v>
      </c>
      <c r="J30" s="542">
        <v>20.3</v>
      </c>
      <c r="K30" s="543" t="s">
        <v>350</v>
      </c>
      <c r="L30" s="364">
        <v>-0.80000000000000071</v>
      </c>
    </row>
    <row r="31" spans="1:12" s="110" customFormat="1" ht="15" customHeight="1" x14ac:dyDescent="0.2">
      <c r="A31" s="365"/>
      <c r="B31" s="366" t="s">
        <v>111</v>
      </c>
      <c r="C31" s="362"/>
      <c r="D31" s="362"/>
      <c r="E31" s="363"/>
      <c r="F31" s="542">
        <v>30.8</v>
      </c>
      <c r="G31" s="542">
        <v>31</v>
      </c>
      <c r="H31" s="542">
        <v>38.299999999999997</v>
      </c>
      <c r="I31" s="542">
        <v>35.6</v>
      </c>
      <c r="J31" s="542">
        <v>45</v>
      </c>
      <c r="K31" s="543" t="s">
        <v>350</v>
      </c>
      <c r="L31" s="364">
        <v>-14.2</v>
      </c>
    </row>
    <row r="32" spans="1:12" s="110" customFormat="1" ht="15" customHeight="1" x14ac:dyDescent="0.2">
      <c r="A32" s="367" t="s">
        <v>113</v>
      </c>
      <c r="B32" s="368" t="s">
        <v>181</v>
      </c>
      <c r="C32" s="362"/>
      <c r="D32" s="362"/>
      <c r="E32" s="363"/>
      <c r="F32" s="542">
        <v>25.9</v>
      </c>
      <c r="G32" s="542">
        <v>29.9</v>
      </c>
      <c r="H32" s="542">
        <v>37.6</v>
      </c>
      <c r="I32" s="542">
        <v>34.9</v>
      </c>
      <c r="J32" s="544">
        <v>24</v>
      </c>
      <c r="K32" s="543" t="s">
        <v>350</v>
      </c>
      <c r="L32" s="364">
        <v>1.8999999999999986</v>
      </c>
    </row>
    <row r="33" spans="1:12" s="110" customFormat="1" ht="15" customHeight="1" x14ac:dyDescent="0.2">
      <c r="A33" s="367"/>
      <c r="B33" s="368" t="s">
        <v>182</v>
      </c>
      <c r="C33" s="362"/>
      <c r="D33" s="362"/>
      <c r="E33" s="363"/>
      <c r="F33" s="542">
        <v>32.700000000000003</v>
      </c>
      <c r="G33" s="542">
        <v>39.1</v>
      </c>
      <c r="H33" s="542">
        <v>41.5</v>
      </c>
      <c r="I33" s="542">
        <v>38.799999999999997</v>
      </c>
      <c r="J33" s="542">
        <v>35.5</v>
      </c>
      <c r="K33" s="543" t="s">
        <v>350</v>
      </c>
      <c r="L33" s="364">
        <v>-2.7999999999999972</v>
      </c>
    </row>
    <row r="34" spans="1:12" s="369" customFormat="1" ht="15" customHeight="1" x14ac:dyDescent="0.2">
      <c r="A34" s="367" t="s">
        <v>113</v>
      </c>
      <c r="B34" s="368" t="s">
        <v>116</v>
      </c>
      <c r="C34" s="362"/>
      <c r="D34" s="362"/>
      <c r="E34" s="363"/>
      <c r="F34" s="542">
        <v>23.7</v>
      </c>
      <c r="G34" s="542">
        <v>28</v>
      </c>
      <c r="H34" s="542">
        <v>32.9</v>
      </c>
      <c r="I34" s="542">
        <v>28.7</v>
      </c>
      <c r="J34" s="542">
        <v>24</v>
      </c>
      <c r="K34" s="543" t="s">
        <v>350</v>
      </c>
      <c r="L34" s="364">
        <v>-0.30000000000000071</v>
      </c>
    </row>
    <row r="35" spans="1:12" s="369" customFormat="1" ht="11.25" x14ac:dyDescent="0.2">
      <c r="A35" s="370"/>
      <c r="B35" s="371" t="s">
        <v>117</v>
      </c>
      <c r="C35" s="372"/>
      <c r="D35" s="372"/>
      <c r="E35" s="373"/>
      <c r="F35" s="545">
        <v>35.1</v>
      </c>
      <c r="G35" s="545">
        <v>40.9</v>
      </c>
      <c r="H35" s="545">
        <v>47.5</v>
      </c>
      <c r="I35" s="545">
        <v>45.8</v>
      </c>
      <c r="J35" s="546">
        <v>33</v>
      </c>
      <c r="K35" s="547" t="s">
        <v>350</v>
      </c>
      <c r="L35" s="374">
        <v>2.1000000000000014</v>
      </c>
    </row>
    <row r="36" spans="1:12" s="369" customFormat="1" ht="15.95" customHeight="1" x14ac:dyDescent="0.2">
      <c r="A36" s="375" t="s">
        <v>351</v>
      </c>
      <c r="B36" s="376"/>
      <c r="C36" s="377"/>
      <c r="D36" s="376"/>
      <c r="E36" s="378"/>
      <c r="F36" s="548">
        <v>13269</v>
      </c>
      <c r="G36" s="548">
        <v>9820</v>
      </c>
      <c r="H36" s="548">
        <v>13988</v>
      </c>
      <c r="I36" s="548">
        <v>12560</v>
      </c>
      <c r="J36" s="548">
        <v>14254</v>
      </c>
      <c r="K36" s="549">
        <v>-985</v>
      </c>
      <c r="L36" s="380">
        <v>-6.9103409569243723</v>
      </c>
    </row>
    <row r="37" spans="1:12" s="369" customFormat="1" ht="15.95" customHeight="1" x14ac:dyDescent="0.2">
      <c r="A37" s="381"/>
      <c r="B37" s="382" t="s">
        <v>113</v>
      </c>
      <c r="C37" s="382" t="s">
        <v>352</v>
      </c>
      <c r="D37" s="382"/>
      <c r="E37" s="383"/>
      <c r="F37" s="548">
        <v>3679</v>
      </c>
      <c r="G37" s="548">
        <v>3246</v>
      </c>
      <c r="H37" s="548">
        <v>5417</v>
      </c>
      <c r="I37" s="548">
        <v>4512</v>
      </c>
      <c r="J37" s="548">
        <v>3853</v>
      </c>
      <c r="K37" s="549">
        <v>-174</v>
      </c>
      <c r="L37" s="380">
        <v>-4.5159615883726962</v>
      </c>
    </row>
    <row r="38" spans="1:12" s="369" customFormat="1" ht="15.95" customHeight="1" x14ac:dyDescent="0.2">
      <c r="A38" s="381"/>
      <c r="B38" s="384" t="s">
        <v>105</v>
      </c>
      <c r="C38" s="384" t="s">
        <v>106</v>
      </c>
      <c r="D38" s="385"/>
      <c r="E38" s="383"/>
      <c r="F38" s="548">
        <v>8247</v>
      </c>
      <c r="G38" s="548">
        <v>5316</v>
      </c>
      <c r="H38" s="548">
        <v>7754</v>
      </c>
      <c r="I38" s="548">
        <v>7607</v>
      </c>
      <c r="J38" s="550">
        <v>8935</v>
      </c>
      <c r="K38" s="549">
        <v>-688</v>
      </c>
      <c r="L38" s="380">
        <v>-7.7000559597090099</v>
      </c>
    </row>
    <row r="39" spans="1:12" s="369" customFormat="1" ht="15.95" customHeight="1" x14ac:dyDescent="0.2">
      <c r="A39" s="381"/>
      <c r="B39" s="385"/>
      <c r="C39" s="382" t="s">
        <v>353</v>
      </c>
      <c r="D39" s="385"/>
      <c r="E39" s="383"/>
      <c r="F39" s="548">
        <v>2044</v>
      </c>
      <c r="G39" s="548">
        <v>1605</v>
      </c>
      <c r="H39" s="548">
        <v>2724</v>
      </c>
      <c r="I39" s="548">
        <v>2390</v>
      </c>
      <c r="J39" s="548">
        <v>2091</v>
      </c>
      <c r="K39" s="549">
        <v>-47</v>
      </c>
      <c r="L39" s="380">
        <v>-2.2477283596365374</v>
      </c>
    </row>
    <row r="40" spans="1:12" s="369" customFormat="1" ht="15.95" customHeight="1" x14ac:dyDescent="0.2">
      <c r="A40" s="381"/>
      <c r="B40" s="384"/>
      <c r="C40" s="384" t="s">
        <v>107</v>
      </c>
      <c r="D40" s="385"/>
      <c r="E40" s="383"/>
      <c r="F40" s="548">
        <v>5022</v>
      </c>
      <c r="G40" s="548">
        <v>4504</v>
      </c>
      <c r="H40" s="548">
        <v>6234</v>
      </c>
      <c r="I40" s="548">
        <v>4953</v>
      </c>
      <c r="J40" s="548">
        <v>5319</v>
      </c>
      <c r="K40" s="549">
        <v>-297</v>
      </c>
      <c r="L40" s="380">
        <v>-5.5837563451776653</v>
      </c>
    </row>
    <row r="41" spans="1:12" s="369" customFormat="1" ht="24" customHeight="1" x14ac:dyDescent="0.2">
      <c r="A41" s="381"/>
      <c r="B41" s="385"/>
      <c r="C41" s="382" t="s">
        <v>353</v>
      </c>
      <c r="D41" s="385"/>
      <c r="E41" s="383"/>
      <c r="F41" s="548">
        <v>1635</v>
      </c>
      <c r="G41" s="548">
        <v>1641</v>
      </c>
      <c r="H41" s="548">
        <v>2693</v>
      </c>
      <c r="I41" s="548">
        <v>2122</v>
      </c>
      <c r="J41" s="550">
        <v>1762</v>
      </c>
      <c r="K41" s="549">
        <v>-127</v>
      </c>
      <c r="L41" s="380">
        <v>-7.2077185017026109</v>
      </c>
    </row>
    <row r="42" spans="1:12" s="110" customFormat="1" ht="15" customHeight="1" x14ac:dyDescent="0.2">
      <c r="A42" s="381"/>
      <c r="B42" s="384" t="s">
        <v>113</v>
      </c>
      <c r="C42" s="384" t="s">
        <v>354</v>
      </c>
      <c r="D42" s="385"/>
      <c r="E42" s="383"/>
      <c r="F42" s="548">
        <v>3174</v>
      </c>
      <c r="G42" s="548">
        <v>2273</v>
      </c>
      <c r="H42" s="548">
        <v>4325</v>
      </c>
      <c r="I42" s="548">
        <v>2827</v>
      </c>
      <c r="J42" s="548">
        <v>3235</v>
      </c>
      <c r="K42" s="549">
        <v>-61</v>
      </c>
      <c r="L42" s="380">
        <v>-1.8856259659969088</v>
      </c>
    </row>
    <row r="43" spans="1:12" s="110" customFormat="1" ht="15" customHeight="1" x14ac:dyDescent="0.2">
      <c r="A43" s="381"/>
      <c r="B43" s="385"/>
      <c r="C43" s="382" t="s">
        <v>353</v>
      </c>
      <c r="D43" s="385"/>
      <c r="E43" s="383"/>
      <c r="F43" s="548">
        <v>1071</v>
      </c>
      <c r="G43" s="548">
        <v>942</v>
      </c>
      <c r="H43" s="548">
        <v>1867</v>
      </c>
      <c r="I43" s="548">
        <v>1227</v>
      </c>
      <c r="J43" s="548">
        <v>1109</v>
      </c>
      <c r="K43" s="549">
        <v>-38</v>
      </c>
      <c r="L43" s="380">
        <v>-3.4265103697024348</v>
      </c>
    </row>
    <row r="44" spans="1:12" s="110" customFormat="1" ht="15" customHeight="1" x14ac:dyDescent="0.2">
      <c r="A44" s="381"/>
      <c r="B44" s="384"/>
      <c r="C44" s="366" t="s">
        <v>109</v>
      </c>
      <c r="D44" s="385"/>
      <c r="E44" s="383"/>
      <c r="F44" s="548">
        <v>8901</v>
      </c>
      <c r="G44" s="548">
        <v>6770</v>
      </c>
      <c r="H44" s="548">
        <v>8684</v>
      </c>
      <c r="I44" s="548">
        <v>8572</v>
      </c>
      <c r="J44" s="550">
        <v>9575</v>
      </c>
      <c r="K44" s="549">
        <v>-674</v>
      </c>
      <c r="L44" s="380">
        <v>-7.0391644908616184</v>
      </c>
    </row>
    <row r="45" spans="1:12" s="110" customFormat="1" ht="15" customHeight="1" x14ac:dyDescent="0.2">
      <c r="A45" s="381"/>
      <c r="B45" s="385"/>
      <c r="C45" s="382" t="s">
        <v>353</v>
      </c>
      <c r="D45" s="385"/>
      <c r="E45" s="383"/>
      <c r="F45" s="548">
        <v>2366</v>
      </c>
      <c r="G45" s="548">
        <v>2093</v>
      </c>
      <c r="H45" s="548">
        <v>3214</v>
      </c>
      <c r="I45" s="548">
        <v>2956</v>
      </c>
      <c r="J45" s="548">
        <v>2414</v>
      </c>
      <c r="K45" s="549">
        <v>-48</v>
      </c>
      <c r="L45" s="380">
        <v>-1.9884009942004972</v>
      </c>
    </row>
    <row r="46" spans="1:12" s="110" customFormat="1" ht="15" customHeight="1" x14ac:dyDescent="0.2">
      <c r="A46" s="381"/>
      <c r="B46" s="384"/>
      <c r="C46" s="366" t="s">
        <v>110</v>
      </c>
      <c r="D46" s="385"/>
      <c r="E46" s="383"/>
      <c r="F46" s="548">
        <v>1116</v>
      </c>
      <c r="G46" s="548">
        <v>690</v>
      </c>
      <c r="H46" s="548">
        <v>859</v>
      </c>
      <c r="I46" s="548">
        <v>1057</v>
      </c>
      <c r="J46" s="548">
        <v>1295</v>
      </c>
      <c r="K46" s="549">
        <v>-179</v>
      </c>
      <c r="L46" s="380">
        <v>-13.822393822393822</v>
      </c>
    </row>
    <row r="47" spans="1:12" s="110" customFormat="1" ht="15" customHeight="1" x14ac:dyDescent="0.2">
      <c r="A47" s="381"/>
      <c r="B47" s="385"/>
      <c r="C47" s="382" t="s">
        <v>353</v>
      </c>
      <c r="D47" s="385"/>
      <c r="E47" s="383"/>
      <c r="F47" s="548">
        <v>218</v>
      </c>
      <c r="G47" s="548">
        <v>184</v>
      </c>
      <c r="H47" s="548">
        <v>290</v>
      </c>
      <c r="I47" s="548">
        <v>292</v>
      </c>
      <c r="J47" s="550">
        <v>263</v>
      </c>
      <c r="K47" s="549">
        <v>-45</v>
      </c>
      <c r="L47" s="380">
        <v>-17.110266159695819</v>
      </c>
    </row>
    <row r="48" spans="1:12" s="110" customFormat="1" ht="15" customHeight="1" x14ac:dyDescent="0.2">
      <c r="A48" s="381"/>
      <c r="B48" s="385"/>
      <c r="C48" s="366" t="s">
        <v>111</v>
      </c>
      <c r="D48" s="386"/>
      <c r="E48" s="387"/>
      <c r="F48" s="548">
        <v>78</v>
      </c>
      <c r="G48" s="548">
        <v>87</v>
      </c>
      <c r="H48" s="548">
        <v>120</v>
      </c>
      <c r="I48" s="548">
        <v>104</v>
      </c>
      <c r="J48" s="548">
        <v>149</v>
      </c>
      <c r="K48" s="549">
        <v>-71</v>
      </c>
      <c r="L48" s="380">
        <v>-47.651006711409394</v>
      </c>
    </row>
    <row r="49" spans="1:12" s="110" customFormat="1" ht="15" customHeight="1" x14ac:dyDescent="0.2">
      <c r="A49" s="381"/>
      <c r="B49" s="385"/>
      <c r="C49" s="382" t="s">
        <v>353</v>
      </c>
      <c r="D49" s="385"/>
      <c r="E49" s="383"/>
      <c r="F49" s="548">
        <v>24</v>
      </c>
      <c r="G49" s="548">
        <v>27</v>
      </c>
      <c r="H49" s="548">
        <v>46</v>
      </c>
      <c r="I49" s="548">
        <v>37</v>
      </c>
      <c r="J49" s="548">
        <v>67</v>
      </c>
      <c r="K49" s="549">
        <v>-43</v>
      </c>
      <c r="L49" s="380">
        <v>-64.179104477611943</v>
      </c>
    </row>
    <row r="50" spans="1:12" s="110" customFormat="1" ht="15" customHeight="1" x14ac:dyDescent="0.2">
      <c r="A50" s="381"/>
      <c r="B50" s="384" t="s">
        <v>113</v>
      </c>
      <c r="C50" s="382" t="s">
        <v>181</v>
      </c>
      <c r="D50" s="385"/>
      <c r="E50" s="383"/>
      <c r="F50" s="548">
        <v>9744</v>
      </c>
      <c r="G50" s="548">
        <v>6444</v>
      </c>
      <c r="H50" s="548">
        <v>10038</v>
      </c>
      <c r="I50" s="548">
        <v>9197</v>
      </c>
      <c r="J50" s="550">
        <v>10525</v>
      </c>
      <c r="K50" s="549">
        <v>-781</v>
      </c>
      <c r="L50" s="380">
        <v>-7.4204275534441804</v>
      </c>
    </row>
    <row r="51" spans="1:12" s="110" customFormat="1" ht="15" customHeight="1" x14ac:dyDescent="0.2">
      <c r="A51" s="381"/>
      <c r="B51" s="385"/>
      <c r="C51" s="382" t="s">
        <v>353</v>
      </c>
      <c r="D51" s="385"/>
      <c r="E51" s="383"/>
      <c r="F51" s="548">
        <v>2528</v>
      </c>
      <c r="G51" s="548">
        <v>1926</v>
      </c>
      <c r="H51" s="548">
        <v>3776</v>
      </c>
      <c r="I51" s="548">
        <v>3206</v>
      </c>
      <c r="J51" s="548">
        <v>2528</v>
      </c>
      <c r="K51" s="549">
        <v>0</v>
      </c>
      <c r="L51" s="380">
        <v>0</v>
      </c>
    </row>
    <row r="52" spans="1:12" s="110" customFormat="1" ht="15" customHeight="1" x14ac:dyDescent="0.2">
      <c r="A52" s="381"/>
      <c r="B52" s="384"/>
      <c r="C52" s="382" t="s">
        <v>182</v>
      </c>
      <c r="D52" s="385"/>
      <c r="E52" s="383"/>
      <c r="F52" s="548">
        <v>3525</v>
      </c>
      <c r="G52" s="548">
        <v>3376</v>
      </c>
      <c r="H52" s="548">
        <v>3950</v>
      </c>
      <c r="I52" s="548">
        <v>3363</v>
      </c>
      <c r="J52" s="548">
        <v>3729</v>
      </c>
      <c r="K52" s="549">
        <v>-204</v>
      </c>
      <c r="L52" s="380">
        <v>-5.470635559131134</v>
      </c>
    </row>
    <row r="53" spans="1:12" s="269" customFormat="1" ht="11.25" customHeight="1" x14ac:dyDescent="0.2">
      <c r="A53" s="381"/>
      <c r="B53" s="385"/>
      <c r="C53" s="382" t="s">
        <v>353</v>
      </c>
      <c r="D53" s="385"/>
      <c r="E53" s="383"/>
      <c r="F53" s="548">
        <v>1151</v>
      </c>
      <c r="G53" s="548">
        <v>1320</v>
      </c>
      <c r="H53" s="548">
        <v>1641</v>
      </c>
      <c r="I53" s="548">
        <v>1306</v>
      </c>
      <c r="J53" s="550">
        <v>1325</v>
      </c>
      <c r="K53" s="549">
        <v>-174</v>
      </c>
      <c r="L53" s="380">
        <v>-13.132075471698114</v>
      </c>
    </row>
    <row r="54" spans="1:12" s="151" customFormat="1" ht="12.75" customHeight="1" x14ac:dyDescent="0.2">
      <c r="A54" s="381"/>
      <c r="B54" s="384" t="s">
        <v>113</v>
      </c>
      <c r="C54" s="384" t="s">
        <v>116</v>
      </c>
      <c r="D54" s="385"/>
      <c r="E54" s="383"/>
      <c r="F54" s="548">
        <v>8561</v>
      </c>
      <c r="G54" s="548">
        <v>5951</v>
      </c>
      <c r="H54" s="548">
        <v>8406</v>
      </c>
      <c r="I54" s="548">
        <v>7264</v>
      </c>
      <c r="J54" s="548">
        <v>9487</v>
      </c>
      <c r="K54" s="549">
        <v>-926</v>
      </c>
      <c r="L54" s="380">
        <v>-9.7607252029092439</v>
      </c>
    </row>
    <row r="55" spans="1:12" ht="11.25" x14ac:dyDescent="0.2">
      <c r="A55" s="381"/>
      <c r="B55" s="385"/>
      <c r="C55" s="382" t="s">
        <v>353</v>
      </c>
      <c r="D55" s="385"/>
      <c r="E55" s="383"/>
      <c r="F55" s="548">
        <v>2027</v>
      </c>
      <c r="G55" s="548">
        <v>1664</v>
      </c>
      <c r="H55" s="548">
        <v>2768</v>
      </c>
      <c r="I55" s="548">
        <v>2087</v>
      </c>
      <c r="J55" s="548">
        <v>2280</v>
      </c>
      <c r="K55" s="549">
        <v>-253</v>
      </c>
      <c r="L55" s="380">
        <v>-11.096491228070175</v>
      </c>
    </row>
    <row r="56" spans="1:12" ht="14.25" customHeight="1" x14ac:dyDescent="0.2">
      <c r="A56" s="381"/>
      <c r="B56" s="385"/>
      <c r="C56" s="384" t="s">
        <v>117</v>
      </c>
      <c r="D56" s="385"/>
      <c r="E56" s="383"/>
      <c r="F56" s="548">
        <v>4698</v>
      </c>
      <c r="G56" s="548">
        <v>3861</v>
      </c>
      <c r="H56" s="548">
        <v>5573</v>
      </c>
      <c r="I56" s="548">
        <v>5286</v>
      </c>
      <c r="J56" s="548">
        <v>4760</v>
      </c>
      <c r="K56" s="549">
        <v>-62</v>
      </c>
      <c r="L56" s="380">
        <v>-1.3025210084033614</v>
      </c>
    </row>
    <row r="57" spans="1:12" ht="18.75" customHeight="1" x14ac:dyDescent="0.2">
      <c r="A57" s="388"/>
      <c r="B57" s="389"/>
      <c r="C57" s="390" t="s">
        <v>353</v>
      </c>
      <c r="D57" s="389"/>
      <c r="E57" s="391"/>
      <c r="F57" s="551">
        <v>1648</v>
      </c>
      <c r="G57" s="552">
        <v>1579</v>
      </c>
      <c r="H57" s="552">
        <v>2646</v>
      </c>
      <c r="I57" s="552">
        <v>2421</v>
      </c>
      <c r="J57" s="552">
        <v>1570</v>
      </c>
      <c r="K57" s="553">
        <f t="shared" ref="K57" si="0">IF(OR(F57=".",J57=".")=TRUE,".",IF(OR(F57="*",J57="*")=TRUE,"*",IF(AND(F57="-",J57="-")=TRUE,"-",IF(AND(ISNUMBER(J57),ISNUMBER(F57))=TRUE,IF(F57-J57=0,0,F57-J57),IF(ISNUMBER(F57)=TRUE,F57,-J57)))))</f>
        <v>78</v>
      </c>
      <c r="L57" s="392">
        <f t="shared" ref="L57" si="1">IF(K57 =".",".",IF(K57 ="*","*",IF(K57="-","-",IF(K57=0,0,IF(OR(J57="-",J57=".",F57="-",F57=".")=TRUE,"X",IF(J57=0,"0,0",IF(ABS(K57*100/J57)&gt;250,".X",(K57*100/J57))))))))</f>
        <v>4.968152866242038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13548</v>
      </c>
      <c r="E11" s="114">
        <v>10347</v>
      </c>
      <c r="F11" s="114">
        <v>17739</v>
      </c>
      <c r="G11" s="114">
        <v>12804</v>
      </c>
      <c r="H11" s="140">
        <v>14636</v>
      </c>
      <c r="I11" s="115">
        <v>-1088</v>
      </c>
      <c r="J11" s="116">
        <v>-7.4337250614922112</v>
      </c>
    </row>
    <row r="12" spans="1:15" s="110" customFormat="1" ht="24.95" customHeight="1" x14ac:dyDescent="0.2">
      <c r="A12" s="193" t="s">
        <v>132</v>
      </c>
      <c r="B12" s="194" t="s">
        <v>133</v>
      </c>
      <c r="C12" s="113">
        <v>2.8048420431059937</v>
      </c>
      <c r="D12" s="115">
        <v>380</v>
      </c>
      <c r="E12" s="114">
        <v>288</v>
      </c>
      <c r="F12" s="114">
        <v>1146</v>
      </c>
      <c r="G12" s="114">
        <v>1010</v>
      </c>
      <c r="H12" s="140">
        <v>374</v>
      </c>
      <c r="I12" s="115">
        <v>6</v>
      </c>
      <c r="J12" s="116">
        <v>1.6042780748663101</v>
      </c>
    </row>
    <row r="13" spans="1:15" s="110" customFormat="1" ht="24.95" customHeight="1" x14ac:dyDescent="0.2">
      <c r="A13" s="193" t="s">
        <v>134</v>
      </c>
      <c r="B13" s="199" t="s">
        <v>214</v>
      </c>
      <c r="C13" s="113">
        <v>0.86359610274579268</v>
      </c>
      <c r="D13" s="115">
        <v>117</v>
      </c>
      <c r="E13" s="114">
        <v>51</v>
      </c>
      <c r="F13" s="114">
        <v>122</v>
      </c>
      <c r="G13" s="114">
        <v>79</v>
      </c>
      <c r="H13" s="140">
        <v>129</v>
      </c>
      <c r="I13" s="115">
        <v>-12</v>
      </c>
      <c r="J13" s="116">
        <v>-9.3023255813953494</v>
      </c>
    </row>
    <row r="14" spans="1:15" s="287" customFormat="1" ht="24.95" customHeight="1" x14ac:dyDescent="0.2">
      <c r="A14" s="193" t="s">
        <v>215</v>
      </c>
      <c r="B14" s="199" t="s">
        <v>137</v>
      </c>
      <c r="C14" s="113">
        <v>16.792146442279304</v>
      </c>
      <c r="D14" s="115">
        <v>2275</v>
      </c>
      <c r="E14" s="114">
        <v>1651</v>
      </c>
      <c r="F14" s="114">
        <v>2978</v>
      </c>
      <c r="G14" s="114">
        <v>2109</v>
      </c>
      <c r="H14" s="140">
        <v>2639</v>
      </c>
      <c r="I14" s="115">
        <v>-364</v>
      </c>
      <c r="J14" s="116">
        <v>-13.793103448275861</v>
      </c>
      <c r="K14" s="110"/>
      <c r="L14" s="110"/>
      <c r="M14" s="110"/>
      <c r="N14" s="110"/>
      <c r="O14" s="110"/>
    </row>
    <row r="15" spans="1:15" s="110" customFormat="1" ht="24.95" customHeight="1" x14ac:dyDescent="0.2">
      <c r="A15" s="193" t="s">
        <v>216</v>
      </c>
      <c r="B15" s="199" t="s">
        <v>217</v>
      </c>
      <c r="C15" s="113">
        <v>4.4360791260702683</v>
      </c>
      <c r="D15" s="115">
        <v>601</v>
      </c>
      <c r="E15" s="114">
        <v>475</v>
      </c>
      <c r="F15" s="114">
        <v>855</v>
      </c>
      <c r="G15" s="114">
        <v>662</v>
      </c>
      <c r="H15" s="140">
        <v>973</v>
      </c>
      <c r="I15" s="115">
        <v>-372</v>
      </c>
      <c r="J15" s="116">
        <v>-38.232271325796503</v>
      </c>
    </row>
    <row r="16" spans="1:15" s="287" customFormat="1" ht="24.95" customHeight="1" x14ac:dyDescent="0.2">
      <c r="A16" s="193" t="s">
        <v>218</v>
      </c>
      <c r="B16" s="199" t="s">
        <v>141</v>
      </c>
      <c r="C16" s="113">
        <v>8.3407144966046651</v>
      </c>
      <c r="D16" s="115">
        <v>1130</v>
      </c>
      <c r="E16" s="114">
        <v>984</v>
      </c>
      <c r="F16" s="114">
        <v>1659</v>
      </c>
      <c r="G16" s="114">
        <v>1053</v>
      </c>
      <c r="H16" s="140">
        <v>1082</v>
      </c>
      <c r="I16" s="115">
        <v>48</v>
      </c>
      <c r="J16" s="116">
        <v>4.4362292051756009</v>
      </c>
      <c r="K16" s="110"/>
      <c r="L16" s="110"/>
      <c r="M16" s="110"/>
      <c r="N16" s="110"/>
      <c r="O16" s="110"/>
    </row>
    <row r="17" spans="1:15" s="110" customFormat="1" ht="24.95" customHeight="1" x14ac:dyDescent="0.2">
      <c r="A17" s="193" t="s">
        <v>142</v>
      </c>
      <c r="B17" s="199" t="s">
        <v>220</v>
      </c>
      <c r="C17" s="113">
        <v>4.0153528196043693</v>
      </c>
      <c r="D17" s="115">
        <v>544</v>
      </c>
      <c r="E17" s="114">
        <v>192</v>
      </c>
      <c r="F17" s="114">
        <v>464</v>
      </c>
      <c r="G17" s="114">
        <v>394</v>
      </c>
      <c r="H17" s="140">
        <v>584</v>
      </c>
      <c r="I17" s="115">
        <v>-40</v>
      </c>
      <c r="J17" s="116">
        <v>-6.8493150684931505</v>
      </c>
    </row>
    <row r="18" spans="1:15" s="287" customFormat="1" ht="24.95" customHeight="1" x14ac:dyDescent="0.2">
      <c r="A18" s="201" t="s">
        <v>144</v>
      </c>
      <c r="B18" s="202" t="s">
        <v>145</v>
      </c>
      <c r="C18" s="113">
        <v>14.334219072925894</v>
      </c>
      <c r="D18" s="115">
        <v>1942</v>
      </c>
      <c r="E18" s="114">
        <v>642</v>
      </c>
      <c r="F18" s="114">
        <v>1417</v>
      </c>
      <c r="G18" s="114">
        <v>1252</v>
      </c>
      <c r="H18" s="140">
        <v>2229</v>
      </c>
      <c r="I18" s="115">
        <v>-287</v>
      </c>
      <c r="J18" s="116">
        <v>-12.875729026469269</v>
      </c>
      <c r="K18" s="110"/>
      <c r="L18" s="110"/>
      <c r="M18" s="110"/>
      <c r="N18" s="110"/>
      <c r="O18" s="110"/>
    </row>
    <row r="19" spans="1:15" s="110" customFormat="1" ht="24.95" customHeight="1" x14ac:dyDescent="0.2">
      <c r="A19" s="193" t="s">
        <v>146</v>
      </c>
      <c r="B19" s="199" t="s">
        <v>147</v>
      </c>
      <c r="C19" s="113">
        <v>12.880129908473576</v>
      </c>
      <c r="D19" s="115">
        <v>1745</v>
      </c>
      <c r="E19" s="114">
        <v>1476</v>
      </c>
      <c r="F19" s="114">
        <v>2458</v>
      </c>
      <c r="G19" s="114">
        <v>1411</v>
      </c>
      <c r="H19" s="140">
        <v>1766</v>
      </c>
      <c r="I19" s="115">
        <v>-21</v>
      </c>
      <c r="J19" s="116">
        <v>-1.189127972819932</v>
      </c>
    </row>
    <row r="20" spans="1:15" s="287" customFormat="1" ht="24.95" customHeight="1" x14ac:dyDescent="0.2">
      <c r="A20" s="193" t="s">
        <v>148</v>
      </c>
      <c r="B20" s="199" t="s">
        <v>149</v>
      </c>
      <c r="C20" s="113">
        <v>5.7868320047239443</v>
      </c>
      <c r="D20" s="115">
        <v>784</v>
      </c>
      <c r="E20" s="114">
        <v>508</v>
      </c>
      <c r="F20" s="114">
        <v>763</v>
      </c>
      <c r="G20" s="114">
        <v>729</v>
      </c>
      <c r="H20" s="140">
        <v>1106</v>
      </c>
      <c r="I20" s="115">
        <v>-322</v>
      </c>
      <c r="J20" s="116">
        <v>-29.11392405063291</v>
      </c>
      <c r="K20" s="110"/>
      <c r="L20" s="110"/>
      <c r="M20" s="110"/>
      <c r="N20" s="110"/>
      <c r="O20" s="110"/>
    </row>
    <row r="21" spans="1:15" s="110" customFormat="1" ht="24.95" customHeight="1" x14ac:dyDescent="0.2">
      <c r="A21" s="201" t="s">
        <v>150</v>
      </c>
      <c r="B21" s="202" t="s">
        <v>151</v>
      </c>
      <c r="C21" s="113">
        <v>5.9270741068792443</v>
      </c>
      <c r="D21" s="115">
        <v>803</v>
      </c>
      <c r="E21" s="114">
        <v>680</v>
      </c>
      <c r="F21" s="114">
        <v>856</v>
      </c>
      <c r="G21" s="114">
        <v>862</v>
      </c>
      <c r="H21" s="140">
        <v>800</v>
      </c>
      <c r="I21" s="115">
        <v>3</v>
      </c>
      <c r="J21" s="116">
        <v>0.375</v>
      </c>
    </row>
    <row r="22" spans="1:15" s="110" customFormat="1" ht="24.95" customHeight="1" x14ac:dyDescent="0.2">
      <c r="A22" s="201" t="s">
        <v>152</v>
      </c>
      <c r="B22" s="199" t="s">
        <v>153</v>
      </c>
      <c r="C22" s="113">
        <v>1.4245645113669914</v>
      </c>
      <c r="D22" s="115">
        <v>193</v>
      </c>
      <c r="E22" s="114">
        <v>108</v>
      </c>
      <c r="F22" s="114">
        <v>217</v>
      </c>
      <c r="G22" s="114">
        <v>135</v>
      </c>
      <c r="H22" s="140">
        <v>143</v>
      </c>
      <c r="I22" s="115">
        <v>50</v>
      </c>
      <c r="J22" s="116">
        <v>34.965034965034967</v>
      </c>
    </row>
    <row r="23" spans="1:15" s="110" customFormat="1" ht="24.95" customHeight="1" x14ac:dyDescent="0.2">
      <c r="A23" s="193" t="s">
        <v>154</v>
      </c>
      <c r="B23" s="199" t="s">
        <v>155</v>
      </c>
      <c r="C23" s="113">
        <v>1.0628875110717448</v>
      </c>
      <c r="D23" s="115">
        <v>144</v>
      </c>
      <c r="E23" s="114">
        <v>67</v>
      </c>
      <c r="F23" s="114">
        <v>224</v>
      </c>
      <c r="G23" s="114">
        <v>75</v>
      </c>
      <c r="H23" s="140">
        <v>246</v>
      </c>
      <c r="I23" s="115">
        <v>-102</v>
      </c>
      <c r="J23" s="116">
        <v>-41.463414634146339</v>
      </c>
    </row>
    <row r="24" spans="1:15" s="110" customFormat="1" ht="24.95" customHeight="1" x14ac:dyDescent="0.2">
      <c r="A24" s="193" t="s">
        <v>156</v>
      </c>
      <c r="B24" s="199" t="s">
        <v>221</v>
      </c>
      <c r="C24" s="113">
        <v>4.7903749630941839</v>
      </c>
      <c r="D24" s="115">
        <v>649</v>
      </c>
      <c r="E24" s="114">
        <v>413</v>
      </c>
      <c r="F24" s="114">
        <v>856</v>
      </c>
      <c r="G24" s="114">
        <v>493</v>
      </c>
      <c r="H24" s="140">
        <v>629</v>
      </c>
      <c r="I24" s="115">
        <v>20</v>
      </c>
      <c r="J24" s="116">
        <v>3.1796502384737679</v>
      </c>
    </row>
    <row r="25" spans="1:15" s="110" customFormat="1" ht="24.95" customHeight="1" x14ac:dyDescent="0.2">
      <c r="A25" s="193" t="s">
        <v>222</v>
      </c>
      <c r="B25" s="204" t="s">
        <v>159</v>
      </c>
      <c r="C25" s="113">
        <v>5.8901682905225865</v>
      </c>
      <c r="D25" s="115">
        <v>798</v>
      </c>
      <c r="E25" s="114">
        <v>898</v>
      </c>
      <c r="F25" s="114">
        <v>1153</v>
      </c>
      <c r="G25" s="114">
        <v>747</v>
      </c>
      <c r="H25" s="140">
        <v>901</v>
      </c>
      <c r="I25" s="115">
        <v>-103</v>
      </c>
      <c r="J25" s="116">
        <v>-11.431742508324085</v>
      </c>
    </row>
    <row r="26" spans="1:15" s="110" customFormat="1" ht="24.95" customHeight="1" x14ac:dyDescent="0.2">
      <c r="A26" s="201">
        <v>782.78300000000002</v>
      </c>
      <c r="B26" s="203" t="s">
        <v>160</v>
      </c>
      <c r="C26" s="113">
        <v>11.846767050487157</v>
      </c>
      <c r="D26" s="115">
        <v>1605</v>
      </c>
      <c r="E26" s="114">
        <v>1418</v>
      </c>
      <c r="F26" s="114">
        <v>1939</v>
      </c>
      <c r="G26" s="114">
        <v>1729</v>
      </c>
      <c r="H26" s="140">
        <v>1489</v>
      </c>
      <c r="I26" s="115">
        <v>116</v>
      </c>
      <c r="J26" s="116">
        <v>7.7904633982538618</v>
      </c>
    </row>
    <row r="27" spans="1:15" s="110" customFormat="1" ht="24.95" customHeight="1" x14ac:dyDescent="0.2">
      <c r="A27" s="193" t="s">
        <v>161</v>
      </c>
      <c r="B27" s="199" t="s">
        <v>162</v>
      </c>
      <c r="C27" s="113">
        <v>2.1479185119574846</v>
      </c>
      <c r="D27" s="115">
        <v>291</v>
      </c>
      <c r="E27" s="114">
        <v>275</v>
      </c>
      <c r="F27" s="114">
        <v>607</v>
      </c>
      <c r="G27" s="114">
        <v>342</v>
      </c>
      <c r="H27" s="140">
        <v>255</v>
      </c>
      <c r="I27" s="115">
        <v>36</v>
      </c>
      <c r="J27" s="116">
        <v>14.117647058823529</v>
      </c>
    </row>
    <row r="28" spans="1:15" s="110" customFormat="1" ht="24.95" customHeight="1" x14ac:dyDescent="0.2">
      <c r="A28" s="193" t="s">
        <v>163</v>
      </c>
      <c r="B28" s="199" t="s">
        <v>164</v>
      </c>
      <c r="C28" s="113">
        <v>1.7714791851195748</v>
      </c>
      <c r="D28" s="115">
        <v>240</v>
      </c>
      <c r="E28" s="114">
        <v>266</v>
      </c>
      <c r="F28" s="114">
        <v>690</v>
      </c>
      <c r="G28" s="114">
        <v>196</v>
      </c>
      <c r="H28" s="140">
        <v>226</v>
      </c>
      <c r="I28" s="115">
        <v>14</v>
      </c>
      <c r="J28" s="116">
        <v>6.1946902654867255</v>
      </c>
    </row>
    <row r="29" spans="1:15" s="110" customFormat="1" ht="24.95" customHeight="1" x14ac:dyDescent="0.2">
      <c r="A29" s="193">
        <v>86</v>
      </c>
      <c r="B29" s="199" t="s">
        <v>165</v>
      </c>
      <c r="C29" s="113">
        <v>4.8715677590788307</v>
      </c>
      <c r="D29" s="115">
        <v>660</v>
      </c>
      <c r="E29" s="114">
        <v>740</v>
      </c>
      <c r="F29" s="114">
        <v>779</v>
      </c>
      <c r="G29" s="114">
        <v>540</v>
      </c>
      <c r="H29" s="140">
        <v>716</v>
      </c>
      <c r="I29" s="115">
        <v>-56</v>
      </c>
      <c r="J29" s="116">
        <v>-7.8212290502793298</v>
      </c>
    </row>
    <row r="30" spans="1:15" s="110" customFormat="1" ht="24.95" customHeight="1" x14ac:dyDescent="0.2">
      <c r="A30" s="193">
        <v>87.88</v>
      </c>
      <c r="B30" s="204" t="s">
        <v>166</v>
      </c>
      <c r="C30" s="113">
        <v>4.2736935341009747</v>
      </c>
      <c r="D30" s="115">
        <v>579</v>
      </c>
      <c r="E30" s="114">
        <v>537</v>
      </c>
      <c r="F30" s="114">
        <v>975</v>
      </c>
      <c r="G30" s="114">
        <v>547</v>
      </c>
      <c r="H30" s="140">
        <v>609</v>
      </c>
      <c r="I30" s="115">
        <v>-30</v>
      </c>
      <c r="J30" s="116">
        <v>-4.9261083743842367</v>
      </c>
    </row>
    <row r="31" spans="1:15" s="110" customFormat="1" ht="24.95" customHeight="1" x14ac:dyDescent="0.2">
      <c r="A31" s="193" t="s">
        <v>167</v>
      </c>
      <c r="B31" s="199" t="s">
        <v>168</v>
      </c>
      <c r="C31" s="113">
        <v>2.5243578387953942</v>
      </c>
      <c r="D31" s="115">
        <v>342</v>
      </c>
      <c r="E31" s="114">
        <v>329</v>
      </c>
      <c r="F31" s="114">
        <v>559</v>
      </c>
      <c r="G31" s="114">
        <v>547</v>
      </c>
      <c r="H31" s="140">
        <v>376</v>
      </c>
      <c r="I31" s="115">
        <v>-34</v>
      </c>
      <c r="J31" s="116">
        <v>-9.0425531914893611</v>
      </c>
    </row>
    <row r="32" spans="1:15" s="110" customFormat="1" ht="24.95" customHeight="1" x14ac:dyDescent="0.2">
      <c r="A32" s="193"/>
      <c r="B32" s="204" t="s">
        <v>169</v>
      </c>
      <c r="C32" s="113" t="s">
        <v>514</v>
      </c>
      <c r="D32" s="115" t="s">
        <v>514</v>
      </c>
      <c r="E32" s="114">
        <v>0</v>
      </c>
      <c r="F32" s="114">
        <v>0</v>
      </c>
      <c r="G32" s="114" t="s">
        <v>514</v>
      </c>
      <c r="H32" s="140">
        <v>3</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2.8048420431059937</v>
      </c>
      <c r="D34" s="115">
        <v>380</v>
      </c>
      <c r="E34" s="114">
        <v>288</v>
      </c>
      <c r="F34" s="114">
        <v>1146</v>
      </c>
      <c r="G34" s="114">
        <v>1010</v>
      </c>
      <c r="H34" s="140">
        <v>374</v>
      </c>
      <c r="I34" s="115">
        <v>6</v>
      </c>
      <c r="J34" s="116">
        <v>1.6042780748663101</v>
      </c>
    </row>
    <row r="35" spans="1:10" s="110" customFormat="1" ht="24.95" customHeight="1" x14ac:dyDescent="0.2">
      <c r="A35" s="292" t="s">
        <v>171</v>
      </c>
      <c r="B35" s="293" t="s">
        <v>172</v>
      </c>
      <c r="C35" s="113">
        <v>31.989961617950989</v>
      </c>
      <c r="D35" s="115">
        <v>4334</v>
      </c>
      <c r="E35" s="114">
        <v>2344</v>
      </c>
      <c r="F35" s="114">
        <v>4517</v>
      </c>
      <c r="G35" s="114">
        <v>3440</v>
      </c>
      <c r="H35" s="140">
        <v>4997</v>
      </c>
      <c r="I35" s="115">
        <v>-663</v>
      </c>
      <c r="J35" s="116">
        <v>-13.267960776465879</v>
      </c>
    </row>
    <row r="36" spans="1:10" s="110" customFormat="1" ht="24.95" customHeight="1" x14ac:dyDescent="0.2">
      <c r="A36" s="294" t="s">
        <v>173</v>
      </c>
      <c r="B36" s="295" t="s">
        <v>174</v>
      </c>
      <c r="C36" s="125">
        <v>65.197815175671693</v>
      </c>
      <c r="D36" s="143">
        <v>8833</v>
      </c>
      <c r="E36" s="144">
        <v>7715</v>
      </c>
      <c r="F36" s="144">
        <v>12076</v>
      </c>
      <c r="G36" s="144">
        <v>8353</v>
      </c>
      <c r="H36" s="145">
        <v>9262</v>
      </c>
      <c r="I36" s="143">
        <v>-429</v>
      </c>
      <c r="J36" s="146">
        <v>-4.6318289786223277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13548</v>
      </c>
      <c r="F11" s="264">
        <v>10347</v>
      </c>
      <c r="G11" s="264">
        <v>17739</v>
      </c>
      <c r="H11" s="264">
        <v>12804</v>
      </c>
      <c r="I11" s="265">
        <v>14636</v>
      </c>
      <c r="J11" s="263">
        <v>-1088</v>
      </c>
      <c r="K11" s="266">
        <v>-7.4337250614922112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31.377325066430469</v>
      </c>
      <c r="E13" s="115">
        <v>4251</v>
      </c>
      <c r="F13" s="114">
        <v>3577</v>
      </c>
      <c r="G13" s="114">
        <v>5693</v>
      </c>
      <c r="H13" s="114">
        <v>5079</v>
      </c>
      <c r="I13" s="140">
        <v>4437</v>
      </c>
      <c r="J13" s="115">
        <v>-186</v>
      </c>
      <c r="K13" s="116">
        <v>-4.1920216362407032</v>
      </c>
    </row>
    <row r="14" spans="1:15" ht="15.95" customHeight="1" x14ac:dyDescent="0.2">
      <c r="A14" s="306" t="s">
        <v>230</v>
      </c>
      <c r="B14" s="307"/>
      <c r="C14" s="308"/>
      <c r="D14" s="113">
        <v>55.218482432831415</v>
      </c>
      <c r="E14" s="115">
        <v>7481</v>
      </c>
      <c r="F14" s="114">
        <v>5382</v>
      </c>
      <c r="G14" s="114">
        <v>10233</v>
      </c>
      <c r="H14" s="114">
        <v>6210</v>
      </c>
      <c r="I14" s="140">
        <v>8462</v>
      </c>
      <c r="J14" s="115">
        <v>-981</v>
      </c>
      <c r="K14" s="116">
        <v>-11.593004017962656</v>
      </c>
    </row>
    <row r="15" spans="1:15" ht="15.95" customHeight="1" x14ac:dyDescent="0.2">
      <c r="A15" s="306" t="s">
        <v>231</v>
      </c>
      <c r="B15" s="307"/>
      <c r="C15" s="308"/>
      <c r="D15" s="113">
        <v>7.3664009447888992</v>
      </c>
      <c r="E15" s="115">
        <v>998</v>
      </c>
      <c r="F15" s="114">
        <v>767</v>
      </c>
      <c r="G15" s="114">
        <v>931</v>
      </c>
      <c r="H15" s="114">
        <v>760</v>
      </c>
      <c r="I15" s="140">
        <v>936</v>
      </c>
      <c r="J15" s="115">
        <v>62</v>
      </c>
      <c r="K15" s="116">
        <v>6.6239316239316235</v>
      </c>
    </row>
    <row r="16" spans="1:15" ht="15.95" customHeight="1" x14ac:dyDescent="0.2">
      <c r="A16" s="306" t="s">
        <v>232</v>
      </c>
      <c r="B16" s="307"/>
      <c r="C16" s="308"/>
      <c r="D16" s="113">
        <v>6.0230292294065544</v>
      </c>
      <c r="E16" s="115">
        <v>816</v>
      </c>
      <c r="F16" s="114">
        <v>620</v>
      </c>
      <c r="G16" s="114">
        <v>856</v>
      </c>
      <c r="H16" s="114">
        <v>754</v>
      </c>
      <c r="I16" s="140">
        <v>799</v>
      </c>
      <c r="J16" s="115">
        <v>17</v>
      </c>
      <c r="K16" s="116">
        <v>2.1276595744680851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2.4948331857100681</v>
      </c>
      <c r="E18" s="115">
        <v>338</v>
      </c>
      <c r="F18" s="114">
        <v>305</v>
      </c>
      <c r="G18" s="114">
        <v>1157</v>
      </c>
      <c r="H18" s="114">
        <v>1028</v>
      </c>
      <c r="I18" s="140">
        <v>330</v>
      </c>
      <c r="J18" s="115">
        <v>8</v>
      </c>
      <c r="K18" s="116">
        <v>2.4242424242424243</v>
      </c>
    </row>
    <row r="19" spans="1:11" ht="14.1" customHeight="1" x14ac:dyDescent="0.2">
      <c r="A19" s="306" t="s">
        <v>235</v>
      </c>
      <c r="B19" s="307" t="s">
        <v>236</v>
      </c>
      <c r="C19" s="308"/>
      <c r="D19" s="113">
        <v>2.1995866548568053</v>
      </c>
      <c r="E19" s="115">
        <v>298</v>
      </c>
      <c r="F19" s="114">
        <v>278</v>
      </c>
      <c r="G19" s="114">
        <v>1097</v>
      </c>
      <c r="H19" s="114">
        <v>992</v>
      </c>
      <c r="I19" s="140">
        <v>279</v>
      </c>
      <c r="J19" s="115">
        <v>19</v>
      </c>
      <c r="K19" s="116">
        <v>6.8100358422939067</v>
      </c>
    </row>
    <row r="20" spans="1:11" ht="14.1" customHeight="1" x14ac:dyDescent="0.2">
      <c r="A20" s="306">
        <v>12</v>
      </c>
      <c r="B20" s="307" t="s">
        <v>237</v>
      </c>
      <c r="C20" s="308"/>
      <c r="D20" s="113">
        <v>1.2547977561263655</v>
      </c>
      <c r="E20" s="115">
        <v>170</v>
      </c>
      <c r="F20" s="114">
        <v>50</v>
      </c>
      <c r="G20" s="114">
        <v>153</v>
      </c>
      <c r="H20" s="114">
        <v>165</v>
      </c>
      <c r="I20" s="140">
        <v>189</v>
      </c>
      <c r="J20" s="115">
        <v>-19</v>
      </c>
      <c r="K20" s="116">
        <v>-10.052910052910052</v>
      </c>
    </row>
    <row r="21" spans="1:11" ht="14.1" customHeight="1" x14ac:dyDescent="0.2">
      <c r="A21" s="306">
        <v>21</v>
      </c>
      <c r="B21" s="307" t="s">
        <v>238</v>
      </c>
      <c r="C21" s="308"/>
      <c r="D21" s="113">
        <v>1.2326542663123707</v>
      </c>
      <c r="E21" s="115">
        <v>167</v>
      </c>
      <c r="F21" s="114">
        <v>22</v>
      </c>
      <c r="G21" s="114">
        <v>79</v>
      </c>
      <c r="H21" s="114">
        <v>59</v>
      </c>
      <c r="I21" s="140">
        <v>151</v>
      </c>
      <c r="J21" s="115">
        <v>16</v>
      </c>
      <c r="K21" s="116">
        <v>10.596026490066226</v>
      </c>
    </row>
    <row r="22" spans="1:11" ht="14.1" customHeight="1" x14ac:dyDescent="0.2">
      <c r="A22" s="306">
        <v>22</v>
      </c>
      <c r="B22" s="307" t="s">
        <v>239</v>
      </c>
      <c r="C22" s="308"/>
      <c r="D22" s="113">
        <v>2.2364924712134631</v>
      </c>
      <c r="E22" s="115">
        <v>303</v>
      </c>
      <c r="F22" s="114">
        <v>203</v>
      </c>
      <c r="G22" s="114">
        <v>467</v>
      </c>
      <c r="H22" s="114">
        <v>360</v>
      </c>
      <c r="I22" s="140">
        <v>304</v>
      </c>
      <c r="J22" s="115">
        <v>-1</v>
      </c>
      <c r="K22" s="116">
        <v>-0.32894736842105265</v>
      </c>
    </row>
    <row r="23" spans="1:11" ht="14.1" customHeight="1" x14ac:dyDescent="0.2">
      <c r="A23" s="306">
        <v>23</v>
      </c>
      <c r="B23" s="307" t="s">
        <v>240</v>
      </c>
      <c r="C23" s="308"/>
      <c r="D23" s="113">
        <v>0.64954236787717745</v>
      </c>
      <c r="E23" s="115">
        <v>88</v>
      </c>
      <c r="F23" s="114">
        <v>57</v>
      </c>
      <c r="G23" s="114">
        <v>90</v>
      </c>
      <c r="H23" s="114">
        <v>67</v>
      </c>
      <c r="I23" s="140">
        <v>296</v>
      </c>
      <c r="J23" s="115">
        <v>-208</v>
      </c>
      <c r="K23" s="116">
        <v>-70.270270270270274</v>
      </c>
    </row>
    <row r="24" spans="1:11" ht="14.1" customHeight="1" x14ac:dyDescent="0.2">
      <c r="A24" s="306">
        <v>24</v>
      </c>
      <c r="B24" s="307" t="s">
        <v>241</v>
      </c>
      <c r="C24" s="308"/>
      <c r="D24" s="113">
        <v>4.6427516976675527</v>
      </c>
      <c r="E24" s="115">
        <v>629</v>
      </c>
      <c r="F24" s="114">
        <v>453</v>
      </c>
      <c r="G24" s="114">
        <v>711</v>
      </c>
      <c r="H24" s="114">
        <v>527</v>
      </c>
      <c r="I24" s="140">
        <v>598</v>
      </c>
      <c r="J24" s="115">
        <v>31</v>
      </c>
      <c r="K24" s="116">
        <v>5.183946488294314</v>
      </c>
    </row>
    <row r="25" spans="1:11" ht="14.1" customHeight="1" x14ac:dyDescent="0.2">
      <c r="A25" s="306">
        <v>25</v>
      </c>
      <c r="B25" s="307" t="s">
        <v>242</v>
      </c>
      <c r="C25" s="308"/>
      <c r="D25" s="113">
        <v>6.3994685562444644</v>
      </c>
      <c r="E25" s="115">
        <v>867</v>
      </c>
      <c r="F25" s="114">
        <v>641</v>
      </c>
      <c r="G25" s="114">
        <v>1165</v>
      </c>
      <c r="H25" s="114">
        <v>860</v>
      </c>
      <c r="I25" s="140">
        <v>857</v>
      </c>
      <c r="J25" s="115">
        <v>10</v>
      </c>
      <c r="K25" s="116">
        <v>1.1668611435239207</v>
      </c>
    </row>
    <row r="26" spans="1:11" ht="14.1" customHeight="1" x14ac:dyDescent="0.2">
      <c r="A26" s="306">
        <v>26</v>
      </c>
      <c r="B26" s="307" t="s">
        <v>243</v>
      </c>
      <c r="C26" s="308"/>
      <c r="D26" s="113">
        <v>3.1812813699439033</v>
      </c>
      <c r="E26" s="115">
        <v>431</v>
      </c>
      <c r="F26" s="114">
        <v>203</v>
      </c>
      <c r="G26" s="114">
        <v>598</v>
      </c>
      <c r="H26" s="114">
        <v>273</v>
      </c>
      <c r="I26" s="140">
        <v>405</v>
      </c>
      <c r="J26" s="115">
        <v>26</v>
      </c>
      <c r="K26" s="116">
        <v>6.4197530864197532</v>
      </c>
    </row>
    <row r="27" spans="1:11" ht="14.1" customHeight="1" x14ac:dyDescent="0.2">
      <c r="A27" s="306">
        <v>27</v>
      </c>
      <c r="B27" s="307" t="s">
        <v>244</v>
      </c>
      <c r="C27" s="308"/>
      <c r="D27" s="113">
        <v>2.140537348686153</v>
      </c>
      <c r="E27" s="115">
        <v>290</v>
      </c>
      <c r="F27" s="114">
        <v>202</v>
      </c>
      <c r="G27" s="114">
        <v>357</v>
      </c>
      <c r="H27" s="114">
        <v>269</v>
      </c>
      <c r="I27" s="140">
        <v>326</v>
      </c>
      <c r="J27" s="115">
        <v>-36</v>
      </c>
      <c r="K27" s="116">
        <v>-11.042944785276074</v>
      </c>
    </row>
    <row r="28" spans="1:11" ht="14.1" customHeight="1" x14ac:dyDescent="0.2">
      <c r="A28" s="306">
        <v>28</v>
      </c>
      <c r="B28" s="307" t="s">
        <v>245</v>
      </c>
      <c r="C28" s="308"/>
      <c r="D28" s="113">
        <v>0.51668142899320935</v>
      </c>
      <c r="E28" s="115">
        <v>70</v>
      </c>
      <c r="F28" s="114">
        <v>28</v>
      </c>
      <c r="G28" s="114">
        <v>80</v>
      </c>
      <c r="H28" s="114">
        <v>41</v>
      </c>
      <c r="I28" s="140">
        <v>64</v>
      </c>
      <c r="J28" s="115">
        <v>6</v>
      </c>
      <c r="K28" s="116">
        <v>9.375</v>
      </c>
    </row>
    <row r="29" spans="1:11" ht="14.1" customHeight="1" x14ac:dyDescent="0.2">
      <c r="A29" s="306">
        <v>29</v>
      </c>
      <c r="B29" s="307" t="s">
        <v>246</v>
      </c>
      <c r="C29" s="308"/>
      <c r="D29" s="113">
        <v>4.4213167995276059</v>
      </c>
      <c r="E29" s="115">
        <v>599</v>
      </c>
      <c r="F29" s="114">
        <v>551</v>
      </c>
      <c r="G29" s="114">
        <v>749</v>
      </c>
      <c r="H29" s="114">
        <v>767</v>
      </c>
      <c r="I29" s="140">
        <v>622</v>
      </c>
      <c r="J29" s="115">
        <v>-23</v>
      </c>
      <c r="K29" s="116">
        <v>-3.697749196141479</v>
      </c>
    </row>
    <row r="30" spans="1:11" ht="14.1" customHeight="1" x14ac:dyDescent="0.2">
      <c r="A30" s="306" t="s">
        <v>247</v>
      </c>
      <c r="B30" s="307" t="s">
        <v>248</v>
      </c>
      <c r="C30" s="308"/>
      <c r="D30" s="113">
        <v>1.7050487156775909</v>
      </c>
      <c r="E30" s="115">
        <v>231</v>
      </c>
      <c r="F30" s="114">
        <v>198</v>
      </c>
      <c r="G30" s="114">
        <v>378</v>
      </c>
      <c r="H30" s="114">
        <v>380</v>
      </c>
      <c r="I30" s="140">
        <v>266</v>
      </c>
      <c r="J30" s="115">
        <v>-35</v>
      </c>
      <c r="K30" s="116">
        <v>-13.157894736842104</v>
      </c>
    </row>
    <row r="31" spans="1:11" ht="14.1" customHeight="1" x14ac:dyDescent="0.2">
      <c r="A31" s="306" t="s">
        <v>249</v>
      </c>
      <c r="B31" s="307" t="s">
        <v>250</v>
      </c>
      <c r="C31" s="308"/>
      <c r="D31" s="113">
        <v>2.6498376144080309</v>
      </c>
      <c r="E31" s="115">
        <v>359</v>
      </c>
      <c r="F31" s="114">
        <v>348</v>
      </c>
      <c r="G31" s="114">
        <v>362</v>
      </c>
      <c r="H31" s="114">
        <v>384</v>
      </c>
      <c r="I31" s="140">
        <v>352</v>
      </c>
      <c r="J31" s="115">
        <v>7</v>
      </c>
      <c r="K31" s="116">
        <v>1.9886363636363635</v>
      </c>
    </row>
    <row r="32" spans="1:11" ht="14.1" customHeight="1" x14ac:dyDescent="0.2">
      <c r="A32" s="306">
        <v>31</v>
      </c>
      <c r="B32" s="307" t="s">
        <v>251</v>
      </c>
      <c r="C32" s="308"/>
      <c r="D32" s="113">
        <v>0.95217006200177146</v>
      </c>
      <c r="E32" s="115">
        <v>129</v>
      </c>
      <c r="F32" s="114">
        <v>44</v>
      </c>
      <c r="G32" s="114">
        <v>68</v>
      </c>
      <c r="H32" s="114">
        <v>88</v>
      </c>
      <c r="I32" s="140">
        <v>124</v>
      </c>
      <c r="J32" s="115">
        <v>5</v>
      </c>
      <c r="K32" s="116">
        <v>4.032258064516129</v>
      </c>
    </row>
    <row r="33" spans="1:11" ht="14.1" customHeight="1" x14ac:dyDescent="0.2">
      <c r="A33" s="306">
        <v>32</v>
      </c>
      <c r="B33" s="307" t="s">
        <v>252</v>
      </c>
      <c r="C33" s="308"/>
      <c r="D33" s="113">
        <v>6.1263655152051966</v>
      </c>
      <c r="E33" s="115">
        <v>830</v>
      </c>
      <c r="F33" s="114">
        <v>208</v>
      </c>
      <c r="G33" s="114">
        <v>436</v>
      </c>
      <c r="H33" s="114">
        <v>496</v>
      </c>
      <c r="I33" s="140">
        <v>901</v>
      </c>
      <c r="J33" s="115">
        <v>-71</v>
      </c>
      <c r="K33" s="116">
        <v>-7.8801331853496119</v>
      </c>
    </row>
    <row r="34" spans="1:11" ht="14.1" customHeight="1" x14ac:dyDescent="0.2">
      <c r="A34" s="306">
        <v>33</v>
      </c>
      <c r="B34" s="307" t="s">
        <v>253</v>
      </c>
      <c r="C34" s="308"/>
      <c r="D34" s="113">
        <v>3.6832004723944496</v>
      </c>
      <c r="E34" s="115">
        <v>499</v>
      </c>
      <c r="F34" s="114">
        <v>142</v>
      </c>
      <c r="G34" s="114">
        <v>336</v>
      </c>
      <c r="H34" s="114">
        <v>333</v>
      </c>
      <c r="I34" s="140">
        <v>621</v>
      </c>
      <c r="J34" s="115">
        <v>-122</v>
      </c>
      <c r="K34" s="116">
        <v>-19.645732689210949</v>
      </c>
    </row>
    <row r="35" spans="1:11" ht="14.1" customHeight="1" x14ac:dyDescent="0.2">
      <c r="A35" s="306">
        <v>34</v>
      </c>
      <c r="B35" s="307" t="s">
        <v>254</v>
      </c>
      <c r="C35" s="308"/>
      <c r="D35" s="113">
        <v>2.0224387363448479</v>
      </c>
      <c r="E35" s="115">
        <v>274</v>
      </c>
      <c r="F35" s="114">
        <v>189</v>
      </c>
      <c r="G35" s="114">
        <v>342</v>
      </c>
      <c r="H35" s="114">
        <v>197</v>
      </c>
      <c r="I35" s="140">
        <v>313</v>
      </c>
      <c r="J35" s="115">
        <v>-39</v>
      </c>
      <c r="K35" s="116">
        <v>-12.460063897763579</v>
      </c>
    </row>
    <row r="36" spans="1:11" ht="14.1" customHeight="1" x14ac:dyDescent="0.2">
      <c r="A36" s="306">
        <v>41</v>
      </c>
      <c r="B36" s="307" t="s">
        <v>255</v>
      </c>
      <c r="C36" s="308"/>
      <c r="D36" s="113">
        <v>0.50930026572187781</v>
      </c>
      <c r="E36" s="115">
        <v>69</v>
      </c>
      <c r="F36" s="114">
        <v>41</v>
      </c>
      <c r="G36" s="114">
        <v>86</v>
      </c>
      <c r="H36" s="114">
        <v>34</v>
      </c>
      <c r="I36" s="140">
        <v>43</v>
      </c>
      <c r="J36" s="115">
        <v>26</v>
      </c>
      <c r="K36" s="116">
        <v>60.465116279069768</v>
      </c>
    </row>
    <row r="37" spans="1:11" ht="14.1" customHeight="1" x14ac:dyDescent="0.2">
      <c r="A37" s="306">
        <v>42</v>
      </c>
      <c r="B37" s="307" t="s">
        <v>256</v>
      </c>
      <c r="C37" s="308"/>
      <c r="D37" s="113">
        <v>9.595512252731031E-2</v>
      </c>
      <c r="E37" s="115">
        <v>13</v>
      </c>
      <c r="F37" s="114">
        <v>11</v>
      </c>
      <c r="G37" s="114">
        <v>21</v>
      </c>
      <c r="H37" s="114" t="s">
        <v>514</v>
      </c>
      <c r="I37" s="140">
        <v>8</v>
      </c>
      <c r="J37" s="115">
        <v>5</v>
      </c>
      <c r="K37" s="116">
        <v>62.5</v>
      </c>
    </row>
    <row r="38" spans="1:11" ht="14.1" customHeight="1" x14ac:dyDescent="0.2">
      <c r="A38" s="306">
        <v>43</v>
      </c>
      <c r="B38" s="307" t="s">
        <v>257</v>
      </c>
      <c r="C38" s="308"/>
      <c r="D38" s="113">
        <v>0.98169471508709771</v>
      </c>
      <c r="E38" s="115">
        <v>133</v>
      </c>
      <c r="F38" s="114">
        <v>117</v>
      </c>
      <c r="G38" s="114">
        <v>242</v>
      </c>
      <c r="H38" s="114">
        <v>102</v>
      </c>
      <c r="I38" s="140">
        <v>120</v>
      </c>
      <c r="J38" s="115">
        <v>13</v>
      </c>
      <c r="K38" s="116">
        <v>10.833333333333334</v>
      </c>
    </row>
    <row r="39" spans="1:11" ht="14.1" customHeight="1" x14ac:dyDescent="0.2">
      <c r="A39" s="306">
        <v>51</v>
      </c>
      <c r="B39" s="307" t="s">
        <v>258</v>
      </c>
      <c r="C39" s="308"/>
      <c r="D39" s="113">
        <v>10.48863300856215</v>
      </c>
      <c r="E39" s="115">
        <v>1421</v>
      </c>
      <c r="F39" s="114">
        <v>1477</v>
      </c>
      <c r="G39" s="114">
        <v>1969</v>
      </c>
      <c r="H39" s="114">
        <v>1426</v>
      </c>
      <c r="I39" s="140">
        <v>1683</v>
      </c>
      <c r="J39" s="115">
        <v>-262</v>
      </c>
      <c r="K39" s="116">
        <v>-15.567439096850862</v>
      </c>
    </row>
    <row r="40" spans="1:11" ht="14.1" customHeight="1" x14ac:dyDescent="0.2">
      <c r="A40" s="306" t="s">
        <v>259</v>
      </c>
      <c r="B40" s="307" t="s">
        <v>260</v>
      </c>
      <c r="C40" s="308"/>
      <c r="D40" s="113">
        <v>10.134337171538235</v>
      </c>
      <c r="E40" s="115">
        <v>1373</v>
      </c>
      <c r="F40" s="114">
        <v>1428</v>
      </c>
      <c r="G40" s="114">
        <v>1896</v>
      </c>
      <c r="H40" s="114">
        <v>1366</v>
      </c>
      <c r="I40" s="140">
        <v>1627</v>
      </c>
      <c r="J40" s="115">
        <v>-254</v>
      </c>
      <c r="K40" s="116">
        <v>-15.611555009219423</v>
      </c>
    </row>
    <row r="41" spans="1:11" ht="14.1" customHeight="1" x14ac:dyDescent="0.2">
      <c r="A41" s="306"/>
      <c r="B41" s="307" t="s">
        <v>261</v>
      </c>
      <c r="C41" s="308"/>
      <c r="D41" s="113">
        <v>9.3224092116917632</v>
      </c>
      <c r="E41" s="115">
        <v>1263</v>
      </c>
      <c r="F41" s="114">
        <v>1301</v>
      </c>
      <c r="G41" s="114">
        <v>1703</v>
      </c>
      <c r="H41" s="114">
        <v>1210</v>
      </c>
      <c r="I41" s="140">
        <v>1506</v>
      </c>
      <c r="J41" s="115">
        <v>-243</v>
      </c>
      <c r="K41" s="116">
        <v>-16.135458167330679</v>
      </c>
    </row>
    <row r="42" spans="1:11" ht="14.1" customHeight="1" x14ac:dyDescent="0.2">
      <c r="A42" s="306">
        <v>52</v>
      </c>
      <c r="B42" s="307" t="s">
        <v>262</v>
      </c>
      <c r="C42" s="308"/>
      <c r="D42" s="113">
        <v>6.2149394744611755</v>
      </c>
      <c r="E42" s="115">
        <v>842</v>
      </c>
      <c r="F42" s="114">
        <v>404</v>
      </c>
      <c r="G42" s="114">
        <v>611</v>
      </c>
      <c r="H42" s="114">
        <v>719</v>
      </c>
      <c r="I42" s="140">
        <v>949</v>
      </c>
      <c r="J42" s="115">
        <v>-107</v>
      </c>
      <c r="K42" s="116">
        <v>-11.275026343519494</v>
      </c>
    </row>
    <row r="43" spans="1:11" ht="14.1" customHeight="1" x14ac:dyDescent="0.2">
      <c r="A43" s="306" t="s">
        <v>263</v>
      </c>
      <c r="B43" s="307" t="s">
        <v>264</v>
      </c>
      <c r="C43" s="308"/>
      <c r="D43" s="113">
        <v>4.4803661056982582</v>
      </c>
      <c r="E43" s="115">
        <v>607</v>
      </c>
      <c r="F43" s="114">
        <v>321</v>
      </c>
      <c r="G43" s="114">
        <v>456</v>
      </c>
      <c r="H43" s="114">
        <v>542</v>
      </c>
      <c r="I43" s="140">
        <v>719</v>
      </c>
      <c r="J43" s="115">
        <v>-112</v>
      </c>
      <c r="K43" s="116">
        <v>-15.577190542420027</v>
      </c>
    </row>
    <row r="44" spans="1:11" ht="14.1" customHeight="1" x14ac:dyDescent="0.2">
      <c r="A44" s="306">
        <v>53</v>
      </c>
      <c r="B44" s="307" t="s">
        <v>265</v>
      </c>
      <c r="C44" s="308"/>
      <c r="D44" s="113">
        <v>0.61263655152051966</v>
      </c>
      <c r="E44" s="115">
        <v>83</v>
      </c>
      <c r="F44" s="114">
        <v>187</v>
      </c>
      <c r="G44" s="114">
        <v>151</v>
      </c>
      <c r="H44" s="114">
        <v>130</v>
      </c>
      <c r="I44" s="140">
        <v>152</v>
      </c>
      <c r="J44" s="115">
        <v>-69</v>
      </c>
      <c r="K44" s="116">
        <v>-45.39473684210526</v>
      </c>
    </row>
    <row r="45" spans="1:11" ht="14.1" customHeight="1" x14ac:dyDescent="0.2">
      <c r="A45" s="306" t="s">
        <v>266</v>
      </c>
      <c r="B45" s="307" t="s">
        <v>267</v>
      </c>
      <c r="C45" s="308"/>
      <c r="D45" s="113">
        <v>0.61263655152051966</v>
      </c>
      <c r="E45" s="115">
        <v>83</v>
      </c>
      <c r="F45" s="114">
        <v>185</v>
      </c>
      <c r="G45" s="114">
        <v>148</v>
      </c>
      <c r="H45" s="114">
        <v>125</v>
      </c>
      <c r="I45" s="140">
        <v>150</v>
      </c>
      <c r="J45" s="115">
        <v>-67</v>
      </c>
      <c r="K45" s="116">
        <v>-44.666666666666664</v>
      </c>
    </row>
    <row r="46" spans="1:11" ht="14.1" customHeight="1" x14ac:dyDescent="0.2">
      <c r="A46" s="306">
        <v>54</v>
      </c>
      <c r="B46" s="307" t="s">
        <v>268</v>
      </c>
      <c r="C46" s="308"/>
      <c r="D46" s="113">
        <v>3.1443755535872455</v>
      </c>
      <c r="E46" s="115">
        <v>426</v>
      </c>
      <c r="F46" s="114">
        <v>462</v>
      </c>
      <c r="G46" s="114">
        <v>648</v>
      </c>
      <c r="H46" s="114">
        <v>418</v>
      </c>
      <c r="I46" s="140">
        <v>457</v>
      </c>
      <c r="J46" s="115">
        <v>-31</v>
      </c>
      <c r="K46" s="116">
        <v>-6.783369803063457</v>
      </c>
    </row>
    <row r="47" spans="1:11" ht="14.1" customHeight="1" x14ac:dyDescent="0.2">
      <c r="A47" s="306">
        <v>61</v>
      </c>
      <c r="B47" s="307" t="s">
        <v>269</v>
      </c>
      <c r="C47" s="308"/>
      <c r="D47" s="113">
        <v>1.8305284912902273</v>
      </c>
      <c r="E47" s="115">
        <v>248</v>
      </c>
      <c r="F47" s="114">
        <v>158</v>
      </c>
      <c r="G47" s="114">
        <v>294</v>
      </c>
      <c r="H47" s="114">
        <v>198</v>
      </c>
      <c r="I47" s="140">
        <v>255</v>
      </c>
      <c r="J47" s="115">
        <v>-7</v>
      </c>
      <c r="K47" s="116">
        <v>-2.7450980392156863</v>
      </c>
    </row>
    <row r="48" spans="1:11" ht="14.1" customHeight="1" x14ac:dyDescent="0.2">
      <c r="A48" s="306">
        <v>62</v>
      </c>
      <c r="B48" s="307" t="s">
        <v>270</v>
      </c>
      <c r="C48" s="308"/>
      <c r="D48" s="113">
        <v>7.447593740773546</v>
      </c>
      <c r="E48" s="115">
        <v>1009</v>
      </c>
      <c r="F48" s="114">
        <v>972</v>
      </c>
      <c r="G48" s="114">
        <v>1367</v>
      </c>
      <c r="H48" s="114">
        <v>882</v>
      </c>
      <c r="I48" s="140">
        <v>1036</v>
      </c>
      <c r="J48" s="115">
        <v>-27</v>
      </c>
      <c r="K48" s="116">
        <v>-2.6061776061776061</v>
      </c>
    </row>
    <row r="49" spans="1:11" ht="14.1" customHeight="1" x14ac:dyDescent="0.2">
      <c r="A49" s="306">
        <v>63</v>
      </c>
      <c r="B49" s="307" t="s">
        <v>271</v>
      </c>
      <c r="C49" s="308"/>
      <c r="D49" s="113">
        <v>3.0336581045172721</v>
      </c>
      <c r="E49" s="115">
        <v>411</v>
      </c>
      <c r="F49" s="114">
        <v>366</v>
      </c>
      <c r="G49" s="114">
        <v>644</v>
      </c>
      <c r="H49" s="114">
        <v>522</v>
      </c>
      <c r="I49" s="140">
        <v>434</v>
      </c>
      <c r="J49" s="115">
        <v>-23</v>
      </c>
      <c r="K49" s="116">
        <v>-5.2995391705069128</v>
      </c>
    </row>
    <row r="50" spans="1:11" ht="14.1" customHeight="1" x14ac:dyDescent="0.2">
      <c r="A50" s="306" t="s">
        <v>272</v>
      </c>
      <c r="B50" s="307" t="s">
        <v>273</v>
      </c>
      <c r="C50" s="308"/>
      <c r="D50" s="113">
        <v>0.59787422497785647</v>
      </c>
      <c r="E50" s="115">
        <v>81</v>
      </c>
      <c r="F50" s="114">
        <v>57</v>
      </c>
      <c r="G50" s="114">
        <v>97</v>
      </c>
      <c r="H50" s="114">
        <v>68</v>
      </c>
      <c r="I50" s="140">
        <v>75</v>
      </c>
      <c r="J50" s="115">
        <v>6</v>
      </c>
      <c r="K50" s="116">
        <v>8</v>
      </c>
    </row>
    <row r="51" spans="1:11" ht="14.1" customHeight="1" x14ac:dyDescent="0.2">
      <c r="A51" s="306" t="s">
        <v>274</v>
      </c>
      <c r="B51" s="307" t="s">
        <v>275</v>
      </c>
      <c r="C51" s="308"/>
      <c r="D51" s="113">
        <v>2.2955417773841158</v>
      </c>
      <c r="E51" s="115">
        <v>311</v>
      </c>
      <c r="F51" s="114">
        <v>293</v>
      </c>
      <c r="G51" s="114">
        <v>512</v>
      </c>
      <c r="H51" s="114">
        <v>438</v>
      </c>
      <c r="I51" s="140">
        <v>339</v>
      </c>
      <c r="J51" s="115">
        <v>-28</v>
      </c>
      <c r="K51" s="116">
        <v>-8.2595870206489668</v>
      </c>
    </row>
    <row r="52" spans="1:11" ht="14.1" customHeight="1" x14ac:dyDescent="0.2">
      <c r="A52" s="306">
        <v>71</v>
      </c>
      <c r="B52" s="307" t="s">
        <v>276</v>
      </c>
      <c r="C52" s="308"/>
      <c r="D52" s="113">
        <v>7.5656923531148506</v>
      </c>
      <c r="E52" s="115">
        <v>1025</v>
      </c>
      <c r="F52" s="114">
        <v>737</v>
      </c>
      <c r="G52" s="114">
        <v>1196</v>
      </c>
      <c r="H52" s="114">
        <v>837</v>
      </c>
      <c r="I52" s="140">
        <v>1102</v>
      </c>
      <c r="J52" s="115">
        <v>-77</v>
      </c>
      <c r="K52" s="116">
        <v>-6.9872958257713247</v>
      </c>
    </row>
    <row r="53" spans="1:11" ht="14.1" customHeight="1" x14ac:dyDescent="0.2">
      <c r="A53" s="306" t="s">
        <v>277</v>
      </c>
      <c r="B53" s="307" t="s">
        <v>278</v>
      </c>
      <c r="C53" s="308"/>
      <c r="D53" s="113">
        <v>2.5243578387953942</v>
      </c>
      <c r="E53" s="115">
        <v>342</v>
      </c>
      <c r="F53" s="114">
        <v>256</v>
      </c>
      <c r="G53" s="114">
        <v>414</v>
      </c>
      <c r="H53" s="114">
        <v>254</v>
      </c>
      <c r="I53" s="140">
        <v>405</v>
      </c>
      <c r="J53" s="115">
        <v>-63</v>
      </c>
      <c r="K53" s="116">
        <v>-15.555555555555555</v>
      </c>
    </row>
    <row r="54" spans="1:11" ht="14.1" customHeight="1" x14ac:dyDescent="0.2">
      <c r="A54" s="306" t="s">
        <v>279</v>
      </c>
      <c r="B54" s="307" t="s">
        <v>280</v>
      </c>
      <c r="C54" s="308"/>
      <c r="D54" s="113">
        <v>4.3475051668142903</v>
      </c>
      <c r="E54" s="115">
        <v>589</v>
      </c>
      <c r="F54" s="114">
        <v>425</v>
      </c>
      <c r="G54" s="114">
        <v>710</v>
      </c>
      <c r="H54" s="114">
        <v>507</v>
      </c>
      <c r="I54" s="140">
        <v>611</v>
      </c>
      <c r="J54" s="115">
        <v>-22</v>
      </c>
      <c r="K54" s="116">
        <v>-3.6006546644844519</v>
      </c>
    </row>
    <row r="55" spans="1:11" ht="14.1" customHeight="1" x14ac:dyDescent="0.2">
      <c r="A55" s="306">
        <v>72</v>
      </c>
      <c r="B55" s="307" t="s">
        <v>281</v>
      </c>
      <c r="C55" s="308"/>
      <c r="D55" s="113">
        <v>1.8083850014762326</v>
      </c>
      <c r="E55" s="115">
        <v>245</v>
      </c>
      <c r="F55" s="114">
        <v>182</v>
      </c>
      <c r="G55" s="114">
        <v>388</v>
      </c>
      <c r="H55" s="114">
        <v>164</v>
      </c>
      <c r="I55" s="140">
        <v>345</v>
      </c>
      <c r="J55" s="115">
        <v>-100</v>
      </c>
      <c r="K55" s="116">
        <v>-28.985507246376812</v>
      </c>
    </row>
    <row r="56" spans="1:11" ht="14.1" customHeight="1" x14ac:dyDescent="0.2">
      <c r="A56" s="306" t="s">
        <v>282</v>
      </c>
      <c r="B56" s="307" t="s">
        <v>283</v>
      </c>
      <c r="C56" s="308"/>
      <c r="D56" s="113">
        <v>0.80454679657514028</v>
      </c>
      <c r="E56" s="115">
        <v>109</v>
      </c>
      <c r="F56" s="114">
        <v>50</v>
      </c>
      <c r="G56" s="114">
        <v>186</v>
      </c>
      <c r="H56" s="114">
        <v>47</v>
      </c>
      <c r="I56" s="140">
        <v>208</v>
      </c>
      <c r="J56" s="115">
        <v>-99</v>
      </c>
      <c r="K56" s="116">
        <v>-47.596153846153847</v>
      </c>
    </row>
    <row r="57" spans="1:11" ht="14.1" customHeight="1" x14ac:dyDescent="0.2">
      <c r="A57" s="306" t="s">
        <v>284</v>
      </c>
      <c r="B57" s="307" t="s">
        <v>285</v>
      </c>
      <c r="C57" s="308"/>
      <c r="D57" s="113">
        <v>0.57573073516386186</v>
      </c>
      <c r="E57" s="115">
        <v>78</v>
      </c>
      <c r="F57" s="114">
        <v>99</v>
      </c>
      <c r="G57" s="114">
        <v>74</v>
      </c>
      <c r="H57" s="114">
        <v>85</v>
      </c>
      <c r="I57" s="140">
        <v>73</v>
      </c>
      <c r="J57" s="115">
        <v>5</v>
      </c>
      <c r="K57" s="116">
        <v>6.8493150684931505</v>
      </c>
    </row>
    <row r="58" spans="1:11" ht="14.1" customHeight="1" x14ac:dyDescent="0.2">
      <c r="A58" s="306">
        <v>73</v>
      </c>
      <c r="B58" s="307" t="s">
        <v>286</v>
      </c>
      <c r="C58" s="308"/>
      <c r="D58" s="113">
        <v>1.1809861234130499</v>
      </c>
      <c r="E58" s="115">
        <v>160</v>
      </c>
      <c r="F58" s="114">
        <v>170</v>
      </c>
      <c r="G58" s="114">
        <v>290</v>
      </c>
      <c r="H58" s="114">
        <v>131</v>
      </c>
      <c r="I58" s="140">
        <v>175</v>
      </c>
      <c r="J58" s="115">
        <v>-15</v>
      </c>
      <c r="K58" s="116">
        <v>-8.5714285714285712</v>
      </c>
    </row>
    <row r="59" spans="1:11" ht="14.1" customHeight="1" x14ac:dyDescent="0.2">
      <c r="A59" s="306" t="s">
        <v>287</v>
      </c>
      <c r="B59" s="307" t="s">
        <v>288</v>
      </c>
      <c r="C59" s="308"/>
      <c r="D59" s="113">
        <v>0.90050191910245059</v>
      </c>
      <c r="E59" s="115">
        <v>122</v>
      </c>
      <c r="F59" s="114">
        <v>138</v>
      </c>
      <c r="G59" s="114">
        <v>236</v>
      </c>
      <c r="H59" s="114">
        <v>107</v>
      </c>
      <c r="I59" s="140">
        <v>126</v>
      </c>
      <c r="J59" s="115">
        <v>-4</v>
      </c>
      <c r="K59" s="116">
        <v>-3.1746031746031744</v>
      </c>
    </row>
    <row r="60" spans="1:11" ht="14.1" customHeight="1" x14ac:dyDescent="0.2">
      <c r="A60" s="306">
        <v>81</v>
      </c>
      <c r="B60" s="307" t="s">
        <v>289</v>
      </c>
      <c r="C60" s="308"/>
      <c r="D60" s="113">
        <v>5.5875405963979921</v>
      </c>
      <c r="E60" s="115">
        <v>757</v>
      </c>
      <c r="F60" s="114">
        <v>868</v>
      </c>
      <c r="G60" s="114">
        <v>900</v>
      </c>
      <c r="H60" s="114">
        <v>626</v>
      </c>
      <c r="I60" s="140">
        <v>758</v>
      </c>
      <c r="J60" s="115">
        <v>-1</v>
      </c>
      <c r="K60" s="116">
        <v>-0.13192612137203166</v>
      </c>
    </row>
    <row r="61" spans="1:11" ht="14.1" customHeight="1" x14ac:dyDescent="0.2">
      <c r="A61" s="306" t="s">
        <v>290</v>
      </c>
      <c r="B61" s="307" t="s">
        <v>291</v>
      </c>
      <c r="C61" s="308"/>
      <c r="D61" s="113">
        <v>1.8305284912902273</v>
      </c>
      <c r="E61" s="115">
        <v>248</v>
      </c>
      <c r="F61" s="114">
        <v>185</v>
      </c>
      <c r="G61" s="114">
        <v>427</v>
      </c>
      <c r="H61" s="114">
        <v>146</v>
      </c>
      <c r="I61" s="140">
        <v>260</v>
      </c>
      <c r="J61" s="115">
        <v>-12</v>
      </c>
      <c r="K61" s="116">
        <v>-4.615384615384615</v>
      </c>
    </row>
    <row r="62" spans="1:11" ht="14.1" customHeight="1" x14ac:dyDescent="0.2">
      <c r="A62" s="306" t="s">
        <v>292</v>
      </c>
      <c r="B62" s="307" t="s">
        <v>293</v>
      </c>
      <c r="C62" s="308"/>
      <c r="D62" s="113">
        <v>1.6681428993209331</v>
      </c>
      <c r="E62" s="115">
        <v>226</v>
      </c>
      <c r="F62" s="114">
        <v>450</v>
      </c>
      <c r="G62" s="114">
        <v>274</v>
      </c>
      <c r="H62" s="114">
        <v>271</v>
      </c>
      <c r="I62" s="140">
        <v>227</v>
      </c>
      <c r="J62" s="115">
        <v>-1</v>
      </c>
      <c r="K62" s="116">
        <v>-0.44052863436123346</v>
      </c>
    </row>
    <row r="63" spans="1:11" ht="14.1" customHeight="1" x14ac:dyDescent="0.2">
      <c r="A63" s="306"/>
      <c r="B63" s="307" t="s">
        <v>294</v>
      </c>
      <c r="C63" s="308"/>
      <c r="D63" s="113">
        <v>1.5279007971656333</v>
      </c>
      <c r="E63" s="115">
        <v>207</v>
      </c>
      <c r="F63" s="114">
        <v>408</v>
      </c>
      <c r="G63" s="114">
        <v>235</v>
      </c>
      <c r="H63" s="114">
        <v>245</v>
      </c>
      <c r="I63" s="140">
        <v>186</v>
      </c>
      <c r="J63" s="115">
        <v>21</v>
      </c>
      <c r="K63" s="116">
        <v>11.290322580645162</v>
      </c>
    </row>
    <row r="64" spans="1:11" ht="14.1" customHeight="1" x14ac:dyDescent="0.2">
      <c r="A64" s="306" t="s">
        <v>295</v>
      </c>
      <c r="B64" s="307" t="s">
        <v>296</v>
      </c>
      <c r="C64" s="308"/>
      <c r="D64" s="113">
        <v>0.76025981694715083</v>
      </c>
      <c r="E64" s="115">
        <v>103</v>
      </c>
      <c r="F64" s="114">
        <v>87</v>
      </c>
      <c r="G64" s="114">
        <v>69</v>
      </c>
      <c r="H64" s="114">
        <v>96</v>
      </c>
      <c r="I64" s="140">
        <v>93</v>
      </c>
      <c r="J64" s="115">
        <v>10</v>
      </c>
      <c r="K64" s="116">
        <v>10.75268817204301</v>
      </c>
    </row>
    <row r="65" spans="1:11" ht="14.1" customHeight="1" x14ac:dyDescent="0.2">
      <c r="A65" s="306" t="s">
        <v>297</v>
      </c>
      <c r="B65" s="307" t="s">
        <v>298</v>
      </c>
      <c r="C65" s="308"/>
      <c r="D65" s="113">
        <v>0.76025981694715083</v>
      </c>
      <c r="E65" s="115">
        <v>103</v>
      </c>
      <c r="F65" s="114">
        <v>72</v>
      </c>
      <c r="G65" s="114">
        <v>51</v>
      </c>
      <c r="H65" s="114">
        <v>54</v>
      </c>
      <c r="I65" s="140">
        <v>98</v>
      </c>
      <c r="J65" s="115">
        <v>5</v>
      </c>
      <c r="K65" s="116">
        <v>5.1020408163265305</v>
      </c>
    </row>
    <row r="66" spans="1:11" ht="14.1" customHeight="1" x14ac:dyDescent="0.2">
      <c r="A66" s="306">
        <v>82</v>
      </c>
      <c r="B66" s="307" t="s">
        <v>299</v>
      </c>
      <c r="C66" s="308"/>
      <c r="D66" s="113">
        <v>2.5981694715087098</v>
      </c>
      <c r="E66" s="115">
        <v>352</v>
      </c>
      <c r="F66" s="114">
        <v>305</v>
      </c>
      <c r="G66" s="114">
        <v>563</v>
      </c>
      <c r="H66" s="114">
        <v>305</v>
      </c>
      <c r="I66" s="140">
        <v>332</v>
      </c>
      <c r="J66" s="115">
        <v>20</v>
      </c>
      <c r="K66" s="116">
        <v>6.024096385542169</v>
      </c>
    </row>
    <row r="67" spans="1:11" ht="14.1" customHeight="1" x14ac:dyDescent="0.2">
      <c r="A67" s="306" t="s">
        <v>300</v>
      </c>
      <c r="B67" s="307" t="s">
        <v>301</v>
      </c>
      <c r="C67" s="308"/>
      <c r="D67" s="113">
        <v>1.5795689400649542</v>
      </c>
      <c r="E67" s="115">
        <v>214</v>
      </c>
      <c r="F67" s="114">
        <v>216</v>
      </c>
      <c r="G67" s="114">
        <v>372</v>
      </c>
      <c r="H67" s="114">
        <v>203</v>
      </c>
      <c r="I67" s="140">
        <v>233</v>
      </c>
      <c r="J67" s="115">
        <v>-19</v>
      </c>
      <c r="K67" s="116">
        <v>-8.1545064377682408</v>
      </c>
    </row>
    <row r="68" spans="1:11" ht="14.1" customHeight="1" x14ac:dyDescent="0.2">
      <c r="A68" s="306" t="s">
        <v>302</v>
      </c>
      <c r="B68" s="307" t="s">
        <v>303</v>
      </c>
      <c r="C68" s="308"/>
      <c r="D68" s="113">
        <v>0.53882491880720407</v>
      </c>
      <c r="E68" s="115">
        <v>73</v>
      </c>
      <c r="F68" s="114">
        <v>67</v>
      </c>
      <c r="G68" s="114">
        <v>117</v>
      </c>
      <c r="H68" s="114">
        <v>77</v>
      </c>
      <c r="I68" s="140">
        <v>67</v>
      </c>
      <c r="J68" s="115">
        <v>6</v>
      </c>
      <c r="K68" s="116">
        <v>8.9552238805970141</v>
      </c>
    </row>
    <row r="69" spans="1:11" ht="14.1" customHeight="1" x14ac:dyDescent="0.2">
      <c r="A69" s="306">
        <v>83</v>
      </c>
      <c r="B69" s="307" t="s">
        <v>304</v>
      </c>
      <c r="C69" s="308"/>
      <c r="D69" s="113">
        <v>3.0188957779746088</v>
      </c>
      <c r="E69" s="115">
        <v>409</v>
      </c>
      <c r="F69" s="114">
        <v>357</v>
      </c>
      <c r="G69" s="114">
        <v>1106</v>
      </c>
      <c r="H69" s="114">
        <v>450</v>
      </c>
      <c r="I69" s="140">
        <v>450</v>
      </c>
      <c r="J69" s="115">
        <v>-41</v>
      </c>
      <c r="K69" s="116">
        <v>-9.1111111111111107</v>
      </c>
    </row>
    <row r="70" spans="1:11" ht="14.1" customHeight="1" x14ac:dyDescent="0.2">
      <c r="A70" s="306" t="s">
        <v>305</v>
      </c>
      <c r="B70" s="307" t="s">
        <v>306</v>
      </c>
      <c r="C70" s="308"/>
      <c r="D70" s="113">
        <v>2.3545910835547681</v>
      </c>
      <c r="E70" s="115">
        <v>319</v>
      </c>
      <c r="F70" s="114">
        <v>253</v>
      </c>
      <c r="G70" s="114">
        <v>970</v>
      </c>
      <c r="H70" s="114">
        <v>333</v>
      </c>
      <c r="I70" s="140">
        <v>355</v>
      </c>
      <c r="J70" s="115">
        <v>-36</v>
      </c>
      <c r="K70" s="116">
        <v>-10.140845070422536</v>
      </c>
    </row>
    <row r="71" spans="1:11" ht="14.1" customHeight="1" x14ac:dyDescent="0.2">
      <c r="A71" s="306"/>
      <c r="B71" s="307" t="s">
        <v>307</v>
      </c>
      <c r="C71" s="308"/>
      <c r="D71" s="113">
        <v>1.5574254502509595</v>
      </c>
      <c r="E71" s="115">
        <v>211</v>
      </c>
      <c r="F71" s="114">
        <v>154</v>
      </c>
      <c r="G71" s="114">
        <v>771</v>
      </c>
      <c r="H71" s="114">
        <v>163</v>
      </c>
      <c r="I71" s="140">
        <v>231</v>
      </c>
      <c r="J71" s="115">
        <v>-20</v>
      </c>
      <c r="K71" s="116">
        <v>-8.6580086580086579</v>
      </c>
    </row>
    <row r="72" spans="1:11" ht="14.1" customHeight="1" x14ac:dyDescent="0.2">
      <c r="A72" s="306">
        <v>84</v>
      </c>
      <c r="B72" s="307" t="s">
        <v>308</v>
      </c>
      <c r="C72" s="308"/>
      <c r="D72" s="113">
        <v>0.69382934750516678</v>
      </c>
      <c r="E72" s="115">
        <v>94</v>
      </c>
      <c r="F72" s="114">
        <v>82</v>
      </c>
      <c r="G72" s="114">
        <v>252</v>
      </c>
      <c r="H72" s="114">
        <v>78</v>
      </c>
      <c r="I72" s="140">
        <v>89</v>
      </c>
      <c r="J72" s="115">
        <v>5</v>
      </c>
      <c r="K72" s="116">
        <v>5.617977528089888</v>
      </c>
    </row>
    <row r="73" spans="1:11" ht="14.1" customHeight="1" x14ac:dyDescent="0.2">
      <c r="A73" s="306" t="s">
        <v>309</v>
      </c>
      <c r="B73" s="307" t="s">
        <v>310</v>
      </c>
      <c r="C73" s="308"/>
      <c r="D73" s="113">
        <v>0.19191024505462062</v>
      </c>
      <c r="E73" s="115">
        <v>26</v>
      </c>
      <c r="F73" s="114">
        <v>17</v>
      </c>
      <c r="G73" s="114">
        <v>136</v>
      </c>
      <c r="H73" s="114">
        <v>8</v>
      </c>
      <c r="I73" s="140">
        <v>41</v>
      </c>
      <c r="J73" s="115">
        <v>-15</v>
      </c>
      <c r="K73" s="116">
        <v>-36.585365853658537</v>
      </c>
    </row>
    <row r="74" spans="1:11" ht="14.1" customHeight="1" x14ac:dyDescent="0.2">
      <c r="A74" s="306" t="s">
        <v>311</v>
      </c>
      <c r="B74" s="307" t="s">
        <v>312</v>
      </c>
      <c r="C74" s="308"/>
      <c r="D74" s="113">
        <v>6.6430469441984052E-2</v>
      </c>
      <c r="E74" s="115">
        <v>9</v>
      </c>
      <c r="F74" s="114">
        <v>20</v>
      </c>
      <c r="G74" s="114">
        <v>42</v>
      </c>
      <c r="H74" s="114">
        <v>10</v>
      </c>
      <c r="I74" s="140">
        <v>13</v>
      </c>
      <c r="J74" s="115">
        <v>-4</v>
      </c>
      <c r="K74" s="116">
        <v>-30.76923076923077</v>
      </c>
    </row>
    <row r="75" spans="1:11" ht="14.1" customHeight="1" x14ac:dyDescent="0.2">
      <c r="A75" s="306" t="s">
        <v>313</v>
      </c>
      <c r="B75" s="307" t="s">
        <v>314</v>
      </c>
      <c r="C75" s="308"/>
      <c r="D75" s="113">
        <v>0.11809861234130499</v>
      </c>
      <c r="E75" s="115">
        <v>16</v>
      </c>
      <c r="F75" s="114">
        <v>17</v>
      </c>
      <c r="G75" s="114">
        <v>14</v>
      </c>
      <c r="H75" s="114">
        <v>19</v>
      </c>
      <c r="I75" s="140">
        <v>8</v>
      </c>
      <c r="J75" s="115">
        <v>8</v>
      </c>
      <c r="K75" s="116">
        <v>100</v>
      </c>
    </row>
    <row r="76" spans="1:11" ht="14.1" customHeight="1" x14ac:dyDescent="0.2">
      <c r="A76" s="306">
        <v>91</v>
      </c>
      <c r="B76" s="307" t="s">
        <v>315</v>
      </c>
      <c r="C76" s="308"/>
      <c r="D76" s="113">
        <v>8.8573959255978746E-2</v>
      </c>
      <c r="E76" s="115">
        <v>12</v>
      </c>
      <c r="F76" s="114" t="s">
        <v>514</v>
      </c>
      <c r="G76" s="114" t="s">
        <v>514</v>
      </c>
      <c r="H76" s="114">
        <v>17</v>
      </c>
      <c r="I76" s="140">
        <v>10</v>
      </c>
      <c r="J76" s="115">
        <v>2</v>
      </c>
      <c r="K76" s="116">
        <v>20</v>
      </c>
    </row>
    <row r="77" spans="1:11" ht="14.1" customHeight="1" x14ac:dyDescent="0.2">
      <c r="A77" s="306">
        <v>92</v>
      </c>
      <c r="B77" s="307" t="s">
        <v>316</v>
      </c>
      <c r="C77" s="308"/>
      <c r="D77" s="113">
        <v>0.73811632713315622</v>
      </c>
      <c r="E77" s="115">
        <v>100</v>
      </c>
      <c r="F77" s="114">
        <v>55</v>
      </c>
      <c r="G77" s="114">
        <v>69</v>
      </c>
      <c r="H77" s="114">
        <v>65</v>
      </c>
      <c r="I77" s="140">
        <v>75</v>
      </c>
      <c r="J77" s="115">
        <v>25</v>
      </c>
      <c r="K77" s="116">
        <v>33.333333333333336</v>
      </c>
    </row>
    <row r="78" spans="1:11" ht="14.1" customHeight="1" x14ac:dyDescent="0.2">
      <c r="A78" s="306">
        <v>93</v>
      </c>
      <c r="B78" s="307" t="s">
        <v>317</v>
      </c>
      <c r="C78" s="308"/>
      <c r="D78" s="113">
        <v>0.1550044286979628</v>
      </c>
      <c r="E78" s="115">
        <v>21</v>
      </c>
      <c r="F78" s="114">
        <v>11</v>
      </c>
      <c r="G78" s="114">
        <v>21</v>
      </c>
      <c r="H78" s="114">
        <v>10</v>
      </c>
      <c r="I78" s="140">
        <v>14</v>
      </c>
      <c r="J78" s="115">
        <v>7</v>
      </c>
      <c r="K78" s="116">
        <v>50</v>
      </c>
    </row>
    <row r="79" spans="1:11" ht="14.1" customHeight="1" x14ac:dyDescent="0.2">
      <c r="A79" s="306">
        <v>94</v>
      </c>
      <c r="B79" s="307" t="s">
        <v>318</v>
      </c>
      <c r="C79" s="308"/>
      <c r="D79" s="113">
        <v>0.23619722468260998</v>
      </c>
      <c r="E79" s="115">
        <v>32</v>
      </c>
      <c r="F79" s="114">
        <v>76</v>
      </c>
      <c r="G79" s="114">
        <v>92</v>
      </c>
      <c r="H79" s="114">
        <v>148</v>
      </c>
      <c r="I79" s="140">
        <v>44</v>
      </c>
      <c r="J79" s="115">
        <v>-12</v>
      </c>
      <c r="K79" s="116">
        <v>-27.272727272727273</v>
      </c>
    </row>
    <row r="80" spans="1:11" ht="14.1" customHeight="1" x14ac:dyDescent="0.2">
      <c r="A80" s="306" t="s">
        <v>319</v>
      </c>
      <c r="B80" s="307" t="s">
        <v>320</v>
      </c>
      <c r="C80" s="308"/>
      <c r="D80" s="113">
        <v>0</v>
      </c>
      <c r="E80" s="115">
        <v>0</v>
      </c>
      <c r="F80" s="114" t="s">
        <v>514</v>
      </c>
      <c r="G80" s="114" t="s">
        <v>514</v>
      </c>
      <c r="H80" s="114" t="s">
        <v>514</v>
      </c>
      <c r="I80" s="140" t="s">
        <v>514</v>
      </c>
      <c r="J80" s="115" t="s">
        <v>514</v>
      </c>
      <c r="K80" s="116" t="s">
        <v>514</v>
      </c>
    </row>
    <row r="81" spans="1:11" ht="14.1" customHeight="1" x14ac:dyDescent="0.2">
      <c r="A81" s="310" t="s">
        <v>321</v>
      </c>
      <c r="B81" s="311" t="s">
        <v>334</v>
      </c>
      <c r="C81" s="312"/>
      <c r="D81" s="125" t="s">
        <v>514</v>
      </c>
      <c r="E81" s="143" t="s">
        <v>514</v>
      </c>
      <c r="F81" s="144" t="s">
        <v>514</v>
      </c>
      <c r="G81" s="144">
        <v>26</v>
      </c>
      <c r="H81" s="144" t="s">
        <v>514</v>
      </c>
      <c r="I81" s="145" t="s">
        <v>514</v>
      </c>
      <c r="J81" s="143" t="s">
        <v>514</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13651</v>
      </c>
      <c r="E11" s="114">
        <v>13508</v>
      </c>
      <c r="F11" s="114">
        <v>15667</v>
      </c>
      <c r="G11" s="114">
        <v>11366</v>
      </c>
      <c r="H11" s="140">
        <v>14555</v>
      </c>
      <c r="I11" s="115">
        <v>-904</v>
      </c>
      <c r="J11" s="116">
        <v>-6.2109240810717967</v>
      </c>
    </row>
    <row r="12" spans="1:15" s="110" customFormat="1" ht="24.95" customHeight="1" x14ac:dyDescent="0.2">
      <c r="A12" s="193" t="s">
        <v>132</v>
      </c>
      <c r="B12" s="194" t="s">
        <v>133</v>
      </c>
      <c r="C12" s="113">
        <v>1.7947403120650502</v>
      </c>
      <c r="D12" s="115">
        <v>245</v>
      </c>
      <c r="E12" s="114">
        <v>954</v>
      </c>
      <c r="F12" s="114">
        <v>1205</v>
      </c>
      <c r="G12" s="114">
        <v>374</v>
      </c>
      <c r="H12" s="140">
        <v>184</v>
      </c>
      <c r="I12" s="115">
        <v>61</v>
      </c>
      <c r="J12" s="116">
        <v>33.152173913043477</v>
      </c>
    </row>
    <row r="13" spans="1:15" s="110" customFormat="1" ht="24.95" customHeight="1" x14ac:dyDescent="0.2">
      <c r="A13" s="193" t="s">
        <v>134</v>
      </c>
      <c r="B13" s="199" t="s">
        <v>214</v>
      </c>
      <c r="C13" s="113">
        <v>0.80580177276390008</v>
      </c>
      <c r="D13" s="115">
        <v>110</v>
      </c>
      <c r="E13" s="114">
        <v>78</v>
      </c>
      <c r="F13" s="114">
        <v>92</v>
      </c>
      <c r="G13" s="114">
        <v>80</v>
      </c>
      <c r="H13" s="140">
        <v>127</v>
      </c>
      <c r="I13" s="115">
        <v>-17</v>
      </c>
      <c r="J13" s="116">
        <v>-13.385826771653543</v>
      </c>
    </row>
    <row r="14" spans="1:15" s="287" customFormat="1" ht="24.95" customHeight="1" x14ac:dyDescent="0.2">
      <c r="A14" s="193" t="s">
        <v>215</v>
      </c>
      <c r="B14" s="199" t="s">
        <v>137</v>
      </c>
      <c r="C14" s="113">
        <v>19.58098307816277</v>
      </c>
      <c r="D14" s="115">
        <v>2673</v>
      </c>
      <c r="E14" s="114">
        <v>2240</v>
      </c>
      <c r="F14" s="114">
        <v>2518</v>
      </c>
      <c r="G14" s="114">
        <v>2318</v>
      </c>
      <c r="H14" s="140">
        <v>3069</v>
      </c>
      <c r="I14" s="115">
        <v>-396</v>
      </c>
      <c r="J14" s="116">
        <v>-12.903225806451612</v>
      </c>
      <c r="K14" s="110"/>
      <c r="L14" s="110"/>
      <c r="M14" s="110"/>
      <c r="N14" s="110"/>
      <c r="O14" s="110"/>
    </row>
    <row r="15" spans="1:15" s="110" customFormat="1" ht="24.95" customHeight="1" x14ac:dyDescent="0.2">
      <c r="A15" s="193" t="s">
        <v>216</v>
      </c>
      <c r="B15" s="199" t="s">
        <v>217</v>
      </c>
      <c r="C15" s="113">
        <v>5.5746831733938906</v>
      </c>
      <c r="D15" s="115">
        <v>761</v>
      </c>
      <c r="E15" s="114">
        <v>601</v>
      </c>
      <c r="F15" s="114">
        <v>746</v>
      </c>
      <c r="G15" s="114">
        <v>530</v>
      </c>
      <c r="H15" s="140">
        <v>1160</v>
      </c>
      <c r="I15" s="115">
        <v>-399</v>
      </c>
      <c r="J15" s="116">
        <v>-34.396551724137929</v>
      </c>
    </row>
    <row r="16" spans="1:15" s="287" customFormat="1" ht="24.95" customHeight="1" x14ac:dyDescent="0.2">
      <c r="A16" s="193" t="s">
        <v>218</v>
      </c>
      <c r="B16" s="199" t="s">
        <v>141</v>
      </c>
      <c r="C16" s="113">
        <v>11.244597465387152</v>
      </c>
      <c r="D16" s="115">
        <v>1535</v>
      </c>
      <c r="E16" s="114">
        <v>1115</v>
      </c>
      <c r="F16" s="114">
        <v>1392</v>
      </c>
      <c r="G16" s="114">
        <v>1202</v>
      </c>
      <c r="H16" s="140">
        <v>1434</v>
      </c>
      <c r="I16" s="115">
        <v>101</v>
      </c>
      <c r="J16" s="116">
        <v>7.0432357043235703</v>
      </c>
      <c r="K16" s="110"/>
      <c r="L16" s="110"/>
      <c r="M16" s="110"/>
      <c r="N16" s="110"/>
      <c r="O16" s="110"/>
    </row>
    <row r="17" spans="1:15" s="110" customFormat="1" ht="24.95" customHeight="1" x14ac:dyDescent="0.2">
      <c r="A17" s="193" t="s">
        <v>142</v>
      </c>
      <c r="B17" s="199" t="s">
        <v>220</v>
      </c>
      <c r="C17" s="113">
        <v>2.7617024393817302</v>
      </c>
      <c r="D17" s="115">
        <v>377</v>
      </c>
      <c r="E17" s="114">
        <v>524</v>
      </c>
      <c r="F17" s="114">
        <v>380</v>
      </c>
      <c r="G17" s="114">
        <v>586</v>
      </c>
      <c r="H17" s="140">
        <v>475</v>
      </c>
      <c r="I17" s="115">
        <v>-98</v>
      </c>
      <c r="J17" s="116">
        <v>-20.631578947368421</v>
      </c>
    </row>
    <row r="18" spans="1:15" s="287" customFormat="1" ht="24.95" customHeight="1" x14ac:dyDescent="0.2">
      <c r="A18" s="201" t="s">
        <v>144</v>
      </c>
      <c r="B18" s="202" t="s">
        <v>145</v>
      </c>
      <c r="C18" s="113">
        <v>10.636583400483481</v>
      </c>
      <c r="D18" s="115">
        <v>1452</v>
      </c>
      <c r="E18" s="114">
        <v>1765</v>
      </c>
      <c r="F18" s="114">
        <v>1105</v>
      </c>
      <c r="G18" s="114">
        <v>844</v>
      </c>
      <c r="H18" s="140">
        <v>1490</v>
      </c>
      <c r="I18" s="115">
        <v>-38</v>
      </c>
      <c r="J18" s="116">
        <v>-2.5503355704697985</v>
      </c>
      <c r="K18" s="110"/>
      <c r="L18" s="110"/>
      <c r="M18" s="110"/>
      <c r="N18" s="110"/>
      <c r="O18" s="110"/>
    </row>
    <row r="19" spans="1:15" s="110" customFormat="1" ht="24.95" customHeight="1" x14ac:dyDescent="0.2">
      <c r="A19" s="193" t="s">
        <v>146</v>
      </c>
      <c r="B19" s="199" t="s">
        <v>147</v>
      </c>
      <c r="C19" s="113">
        <v>13.317705662588821</v>
      </c>
      <c r="D19" s="115">
        <v>1818</v>
      </c>
      <c r="E19" s="114">
        <v>1531</v>
      </c>
      <c r="F19" s="114">
        <v>2090</v>
      </c>
      <c r="G19" s="114">
        <v>1446</v>
      </c>
      <c r="H19" s="140">
        <v>1901</v>
      </c>
      <c r="I19" s="115">
        <v>-83</v>
      </c>
      <c r="J19" s="116">
        <v>-4.3661230931088904</v>
      </c>
    </row>
    <row r="20" spans="1:15" s="287" customFormat="1" ht="24.95" customHeight="1" x14ac:dyDescent="0.2">
      <c r="A20" s="193" t="s">
        <v>148</v>
      </c>
      <c r="B20" s="199" t="s">
        <v>149</v>
      </c>
      <c r="C20" s="113">
        <v>5.7578199399311405</v>
      </c>
      <c r="D20" s="115">
        <v>786</v>
      </c>
      <c r="E20" s="114">
        <v>659</v>
      </c>
      <c r="F20" s="114">
        <v>762</v>
      </c>
      <c r="G20" s="114">
        <v>697</v>
      </c>
      <c r="H20" s="140">
        <v>1130</v>
      </c>
      <c r="I20" s="115">
        <v>-344</v>
      </c>
      <c r="J20" s="116">
        <v>-30.442477876106196</v>
      </c>
      <c r="K20" s="110"/>
      <c r="L20" s="110"/>
      <c r="M20" s="110"/>
      <c r="N20" s="110"/>
      <c r="O20" s="110"/>
    </row>
    <row r="21" spans="1:15" s="110" customFormat="1" ht="24.95" customHeight="1" x14ac:dyDescent="0.2">
      <c r="A21" s="201" t="s">
        <v>150</v>
      </c>
      <c r="B21" s="202" t="s">
        <v>151</v>
      </c>
      <c r="C21" s="113">
        <v>6.526994359387591</v>
      </c>
      <c r="D21" s="115">
        <v>891</v>
      </c>
      <c r="E21" s="114">
        <v>758</v>
      </c>
      <c r="F21" s="114">
        <v>863</v>
      </c>
      <c r="G21" s="114">
        <v>695</v>
      </c>
      <c r="H21" s="140">
        <v>671</v>
      </c>
      <c r="I21" s="115">
        <v>220</v>
      </c>
      <c r="J21" s="116">
        <v>32.786885245901637</v>
      </c>
    </row>
    <row r="22" spans="1:15" s="110" customFormat="1" ht="24.95" customHeight="1" x14ac:dyDescent="0.2">
      <c r="A22" s="201" t="s">
        <v>152</v>
      </c>
      <c r="B22" s="199" t="s">
        <v>153</v>
      </c>
      <c r="C22" s="113">
        <v>1.42114130832906</v>
      </c>
      <c r="D22" s="115">
        <v>194</v>
      </c>
      <c r="E22" s="114">
        <v>116</v>
      </c>
      <c r="F22" s="114">
        <v>148</v>
      </c>
      <c r="G22" s="114">
        <v>109</v>
      </c>
      <c r="H22" s="140">
        <v>177</v>
      </c>
      <c r="I22" s="115">
        <v>17</v>
      </c>
      <c r="J22" s="116">
        <v>9.6045197740112993</v>
      </c>
    </row>
    <row r="23" spans="1:15" s="110" customFormat="1" ht="24.95" customHeight="1" x14ac:dyDescent="0.2">
      <c r="A23" s="193" t="s">
        <v>154</v>
      </c>
      <c r="B23" s="199" t="s">
        <v>155</v>
      </c>
      <c r="C23" s="113">
        <v>1.6042780748663101</v>
      </c>
      <c r="D23" s="115">
        <v>219</v>
      </c>
      <c r="E23" s="114">
        <v>121</v>
      </c>
      <c r="F23" s="114">
        <v>178</v>
      </c>
      <c r="G23" s="114">
        <v>149</v>
      </c>
      <c r="H23" s="140">
        <v>266</v>
      </c>
      <c r="I23" s="115">
        <v>-47</v>
      </c>
      <c r="J23" s="116">
        <v>-17.669172932330827</v>
      </c>
    </row>
    <row r="24" spans="1:15" s="110" customFormat="1" ht="24.95" customHeight="1" x14ac:dyDescent="0.2">
      <c r="A24" s="193" t="s">
        <v>156</v>
      </c>
      <c r="B24" s="199" t="s">
        <v>221</v>
      </c>
      <c r="C24" s="113">
        <v>4.2121456303567504</v>
      </c>
      <c r="D24" s="115">
        <v>575</v>
      </c>
      <c r="E24" s="114">
        <v>404</v>
      </c>
      <c r="F24" s="114">
        <v>684</v>
      </c>
      <c r="G24" s="114">
        <v>438</v>
      </c>
      <c r="H24" s="140">
        <v>575</v>
      </c>
      <c r="I24" s="115">
        <v>0</v>
      </c>
      <c r="J24" s="116">
        <v>0</v>
      </c>
    </row>
    <row r="25" spans="1:15" s="110" customFormat="1" ht="24.95" customHeight="1" x14ac:dyDescent="0.2">
      <c r="A25" s="193" t="s">
        <v>222</v>
      </c>
      <c r="B25" s="204" t="s">
        <v>159</v>
      </c>
      <c r="C25" s="113">
        <v>6.6661783019559007</v>
      </c>
      <c r="D25" s="115">
        <v>910</v>
      </c>
      <c r="E25" s="114">
        <v>1019</v>
      </c>
      <c r="F25" s="114">
        <v>862</v>
      </c>
      <c r="G25" s="114">
        <v>623</v>
      </c>
      <c r="H25" s="140">
        <v>885</v>
      </c>
      <c r="I25" s="115">
        <v>25</v>
      </c>
      <c r="J25" s="116">
        <v>2.8248587570621471</v>
      </c>
    </row>
    <row r="26" spans="1:15" s="110" customFormat="1" ht="24.95" customHeight="1" x14ac:dyDescent="0.2">
      <c r="A26" s="201">
        <v>782.78300000000002</v>
      </c>
      <c r="B26" s="203" t="s">
        <v>160</v>
      </c>
      <c r="C26" s="113">
        <v>12.372719947256611</v>
      </c>
      <c r="D26" s="115">
        <v>1689</v>
      </c>
      <c r="E26" s="114">
        <v>1879</v>
      </c>
      <c r="F26" s="114">
        <v>1923</v>
      </c>
      <c r="G26" s="114">
        <v>1685</v>
      </c>
      <c r="H26" s="140">
        <v>1925</v>
      </c>
      <c r="I26" s="115">
        <v>-236</v>
      </c>
      <c r="J26" s="116">
        <v>-12.25974025974026</v>
      </c>
    </row>
    <row r="27" spans="1:15" s="110" customFormat="1" ht="24.95" customHeight="1" x14ac:dyDescent="0.2">
      <c r="A27" s="193" t="s">
        <v>161</v>
      </c>
      <c r="B27" s="199" t="s">
        <v>162</v>
      </c>
      <c r="C27" s="113">
        <v>2.1903157277855101</v>
      </c>
      <c r="D27" s="115">
        <v>299</v>
      </c>
      <c r="E27" s="114">
        <v>219</v>
      </c>
      <c r="F27" s="114">
        <v>423</v>
      </c>
      <c r="G27" s="114">
        <v>227</v>
      </c>
      <c r="H27" s="140">
        <v>301</v>
      </c>
      <c r="I27" s="115">
        <v>-2</v>
      </c>
      <c r="J27" s="116">
        <v>-0.66445182724252494</v>
      </c>
    </row>
    <row r="28" spans="1:15" s="110" customFormat="1" ht="24.95" customHeight="1" x14ac:dyDescent="0.2">
      <c r="A28" s="193" t="s">
        <v>163</v>
      </c>
      <c r="B28" s="199" t="s">
        <v>164</v>
      </c>
      <c r="C28" s="113">
        <v>1.7654384294190901</v>
      </c>
      <c r="D28" s="115">
        <v>241</v>
      </c>
      <c r="E28" s="114">
        <v>193</v>
      </c>
      <c r="F28" s="114">
        <v>664</v>
      </c>
      <c r="G28" s="114">
        <v>171</v>
      </c>
      <c r="H28" s="140">
        <v>235</v>
      </c>
      <c r="I28" s="115">
        <v>6</v>
      </c>
      <c r="J28" s="116">
        <v>2.5531914893617023</v>
      </c>
    </row>
    <row r="29" spans="1:15" s="110" customFormat="1" ht="24.95" customHeight="1" x14ac:dyDescent="0.2">
      <c r="A29" s="193">
        <v>86</v>
      </c>
      <c r="B29" s="199" t="s">
        <v>165</v>
      </c>
      <c r="C29" s="113">
        <v>4.6443483993846604</v>
      </c>
      <c r="D29" s="115">
        <v>634</v>
      </c>
      <c r="E29" s="114">
        <v>667</v>
      </c>
      <c r="F29" s="114">
        <v>728</v>
      </c>
      <c r="G29" s="114">
        <v>545</v>
      </c>
      <c r="H29" s="140">
        <v>685</v>
      </c>
      <c r="I29" s="115">
        <v>-51</v>
      </c>
      <c r="J29" s="116">
        <v>-7.445255474452555</v>
      </c>
    </row>
    <row r="30" spans="1:15" s="110" customFormat="1" ht="24.95" customHeight="1" x14ac:dyDescent="0.2">
      <c r="A30" s="193">
        <v>87.88</v>
      </c>
      <c r="B30" s="204" t="s">
        <v>166</v>
      </c>
      <c r="C30" s="113">
        <v>4.1608673357263202</v>
      </c>
      <c r="D30" s="115">
        <v>568</v>
      </c>
      <c r="E30" s="114">
        <v>507</v>
      </c>
      <c r="F30" s="114">
        <v>829</v>
      </c>
      <c r="G30" s="114">
        <v>495</v>
      </c>
      <c r="H30" s="140">
        <v>583</v>
      </c>
      <c r="I30" s="115">
        <v>-15</v>
      </c>
      <c r="J30" s="116">
        <v>-2.5728987993138936</v>
      </c>
    </row>
    <row r="31" spans="1:15" s="110" customFormat="1" ht="24.95" customHeight="1" x14ac:dyDescent="0.2">
      <c r="A31" s="193" t="s">
        <v>167</v>
      </c>
      <c r="B31" s="199" t="s">
        <v>168</v>
      </c>
      <c r="C31" s="113">
        <v>2.5419383195370302</v>
      </c>
      <c r="D31" s="115">
        <v>347</v>
      </c>
      <c r="E31" s="114">
        <v>398</v>
      </c>
      <c r="F31" s="114">
        <v>593</v>
      </c>
      <c r="G31" s="114">
        <v>470</v>
      </c>
      <c r="H31" s="140">
        <v>349</v>
      </c>
      <c r="I31" s="115">
        <v>-2</v>
      </c>
      <c r="J31" s="116">
        <v>-0.57306590257879653</v>
      </c>
    </row>
    <row r="32" spans="1:15" s="110" customFormat="1" ht="24.95" customHeight="1" x14ac:dyDescent="0.2">
      <c r="A32" s="193"/>
      <c r="B32" s="204" t="s">
        <v>169</v>
      </c>
      <c r="C32" s="113" t="s">
        <v>514</v>
      </c>
      <c r="D32" s="115" t="s">
        <v>514</v>
      </c>
      <c r="E32" s="114">
        <v>0</v>
      </c>
      <c r="F32" s="114">
        <v>0</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1.7947403120650502</v>
      </c>
      <c r="D34" s="115">
        <v>245</v>
      </c>
      <c r="E34" s="114">
        <v>954</v>
      </c>
      <c r="F34" s="114">
        <v>1205</v>
      </c>
      <c r="G34" s="114">
        <v>374</v>
      </c>
      <c r="H34" s="140">
        <v>184</v>
      </c>
      <c r="I34" s="115">
        <v>61</v>
      </c>
      <c r="J34" s="116">
        <v>33.152173913043477</v>
      </c>
    </row>
    <row r="35" spans="1:10" s="110" customFormat="1" ht="24.95" customHeight="1" x14ac:dyDescent="0.2">
      <c r="A35" s="292" t="s">
        <v>171</v>
      </c>
      <c r="B35" s="293" t="s">
        <v>172</v>
      </c>
      <c r="C35" s="113">
        <v>31.023368251410155</v>
      </c>
      <c r="D35" s="115">
        <v>4235</v>
      </c>
      <c r="E35" s="114">
        <v>4083</v>
      </c>
      <c r="F35" s="114">
        <v>3715</v>
      </c>
      <c r="G35" s="114">
        <v>3242</v>
      </c>
      <c r="H35" s="140">
        <v>4686</v>
      </c>
      <c r="I35" s="115">
        <v>-451</v>
      </c>
      <c r="J35" s="116">
        <v>-9.624413145539906</v>
      </c>
    </row>
    <row r="36" spans="1:10" s="110" customFormat="1" ht="24.95" customHeight="1" x14ac:dyDescent="0.2">
      <c r="A36" s="294" t="s">
        <v>173</v>
      </c>
      <c r="B36" s="295" t="s">
        <v>174</v>
      </c>
      <c r="C36" s="125">
        <v>67.181891436524793</v>
      </c>
      <c r="D36" s="143">
        <v>9171</v>
      </c>
      <c r="E36" s="144">
        <v>8471</v>
      </c>
      <c r="F36" s="144">
        <v>10747</v>
      </c>
      <c r="G36" s="144">
        <v>7750</v>
      </c>
      <c r="H36" s="145">
        <v>9683</v>
      </c>
      <c r="I36" s="143">
        <v>-512</v>
      </c>
      <c r="J36" s="146">
        <v>-5.2876174739233708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13651</v>
      </c>
      <c r="F11" s="264">
        <v>13508</v>
      </c>
      <c r="G11" s="264">
        <v>15667</v>
      </c>
      <c r="H11" s="264">
        <v>11366</v>
      </c>
      <c r="I11" s="265">
        <v>14555</v>
      </c>
      <c r="J11" s="263">
        <v>-904</v>
      </c>
      <c r="K11" s="266">
        <v>-6.2109240810717967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31.199179547285912</v>
      </c>
      <c r="E13" s="115">
        <v>4259</v>
      </c>
      <c r="F13" s="114">
        <v>5204</v>
      </c>
      <c r="G13" s="114">
        <v>5436</v>
      </c>
      <c r="H13" s="114">
        <v>3872</v>
      </c>
      <c r="I13" s="140">
        <v>4415</v>
      </c>
      <c r="J13" s="115">
        <v>-156</v>
      </c>
      <c r="K13" s="116">
        <v>-3.5334088335220839</v>
      </c>
    </row>
    <row r="14" spans="1:17" ht="15.95" customHeight="1" x14ac:dyDescent="0.2">
      <c r="A14" s="306" t="s">
        <v>230</v>
      </c>
      <c r="B14" s="307"/>
      <c r="C14" s="308"/>
      <c r="D14" s="113">
        <v>56.743095743901549</v>
      </c>
      <c r="E14" s="115">
        <v>7746</v>
      </c>
      <c r="F14" s="114">
        <v>6892</v>
      </c>
      <c r="G14" s="114">
        <v>8337</v>
      </c>
      <c r="H14" s="114">
        <v>6050</v>
      </c>
      <c r="I14" s="140">
        <v>8348</v>
      </c>
      <c r="J14" s="115">
        <v>-602</v>
      </c>
      <c r="K14" s="116">
        <v>-7.2113080977479633</v>
      </c>
    </row>
    <row r="15" spans="1:17" ht="15.95" customHeight="1" x14ac:dyDescent="0.2">
      <c r="A15" s="306" t="s">
        <v>231</v>
      </c>
      <c r="B15" s="307"/>
      <c r="C15" s="308"/>
      <c r="D15" s="113">
        <v>6.3365321221888502</v>
      </c>
      <c r="E15" s="115">
        <v>865</v>
      </c>
      <c r="F15" s="114">
        <v>787</v>
      </c>
      <c r="G15" s="114">
        <v>867</v>
      </c>
      <c r="H15" s="114">
        <v>800</v>
      </c>
      <c r="I15" s="140">
        <v>996</v>
      </c>
      <c r="J15" s="115">
        <v>-131</v>
      </c>
      <c r="K15" s="116">
        <v>-13.152610441767068</v>
      </c>
    </row>
    <row r="16" spans="1:17" ht="15.95" customHeight="1" x14ac:dyDescent="0.2">
      <c r="A16" s="306" t="s">
        <v>232</v>
      </c>
      <c r="B16" s="307"/>
      <c r="C16" s="308"/>
      <c r="D16" s="113">
        <v>5.6918907039777302</v>
      </c>
      <c r="E16" s="115">
        <v>777</v>
      </c>
      <c r="F16" s="114">
        <v>622</v>
      </c>
      <c r="G16" s="114">
        <v>1005</v>
      </c>
      <c r="H16" s="114">
        <v>642</v>
      </c>
      <c r="I16" s="140">
        <v>793</v>
      </c>
      <c r="J16" s="115">
        <v>-16</v>
      </c>
      <c r="K16" s="116">
        <v>-2.0176544766708702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1.8460186066954802</v>
      </c>
      <c r="E18" s="115">
        <v>252</v>
      </c>
      <c r="F18" s="114">
        <v>980</v>
      </c>
      <c r="G18" s="114">
        <v>1202</v>
      </c>
      <c r="H18" s="114">
        <v>363</v>
      </c>
      <c r="I18" s="140">
        <v>201</v>
      </c>
      <c r="J18" s="115">
        <v>51</v>
      </c>
      <c r="K18" s="116">
        <v>25.373134328358208</v>
      </c>
    </row>
    <row r="19" spans="1:11" ht="14.1" customHeight="1" x14ac:dyDescent="0.2">
      <c r="A19" s="306" t="s">
        <v>235</v>
      </c>
      <c r="B19" s="307" t="s">
        <v>236</v>
      </c>
      <c r="C19" s="308"/>
      <c r="D19" s="113">
        <v>1.4943960149439601</v>
      </c>
      <c r="E19" s="115">
        <v>204</v>
      </c>
      <c r="F19" s="114">
        <v>947</v>
      </c>
      <c r="G19" s="114">
        <v>1167</v>
      </c>
      <c r="H19" s="114">
        <v>332</v>
      </c>
      <c r="I19" s="140">
        <v>163</v>
      </c>
      <c r="J19" s="115">
        <v>41</v>
      </c>
      <c r="K19" s="116">
        <v>25.153374233128833</v>
      </c>
    </row>
    <row r="20" spans="1:11" ht="14.1" customHeight="1" x14ac:dyDescent="0.2">
      <c r="A20" s="306">
        <v>12</v>
      </c>
      <c r="B20" s="307" t="s">
        <v>237</v>
      </c>
      <c r="C20" s="308"/>
      <c r="D20" s="113">
        <v>0.93766024467072007</v>
      </c>
      <c r="E20" s="115">
        <v>128</v>
      </c>
      <c r="F20" s="114">
        <v>188</v>
      </c>
      <c r="G20" s="114">
        <v>137</v>
      </c>
      <c r="H20" s="114">
        <v>87</v>
      </c>
      <c r="I20" s="140">
        <v>101</v>
      </c>
      <c r="J20" s="115">
        <v>27</v>
      </c>
      <c r="K20" s="116">
        <v>26.732673267326732</v>
      </c>
    </row>
    <row r="21" spans="1:11" ht="14.1" customHeight="1" x14ac:dyDescent="0.2">
      <c r="A21" s="306">
        <v>21</v>
      </c>
      <c r="B21" s="307" t="s">
        <v>238</v>
      </c>
      <c r="C21" s="308"/>
      <c r="D21" s="113">
        <v>0.35894806241301003</v>
      </c>
      <c r="E21" s="115">
        <v>49</v>
      </c>
      <c r="F21" s="114">
        <v>172</v>
      </c>
      <c r="G21" s="114">
        <v>54</v>
      </c>
      <c r="H21" s="114">
        <v>49</v>
      </c>
      <c r="I21" s="140">
        <v>53</v>
      </c>
      <c r="J21" s="115">
        <v>-4</v>
      </c>
      <c r="K21" s="116">
        <v>-7.5471698113207548</v>
      </c>
    </row>
    <row r="22" spans="1:11" ht="14.1" customHeight="1" x14ac:dyDescent="0.2">
      <c r="A22" s="306">
        <v>22</v>
      </c>
      <c r="B22" s="307" t="s">
        <v>239</v>
      </c>
      <c r="C22" s="308"/>
      <c r="D22" s="113">
        <v>2.8569335579811002</v>
      </c>
      <c r="E22" s="115">
        <v>390</v>
      </c>
      <c r="F22" s="114">
        <v>367</v>
      </c>
      <c r="G22" s="114">
        <v>438</v>
      </c>
      <c r="H22" s="114">
        <v>517</v>
      </c>
      <c r="I22" s="140">
        <v>354</v>
      </c>
      <c r="J22" s="115">
        <v>36</v>
      </c>
      <c r="K22" s="116">
        <v>10.169491525423728</v>
      </c>
    </row>
    <row r="23" spans="1:11" ht="14.1" customHeight="1" x14ac:dyDescent="0.2">
      <c r="A23" s="306">
        <v>23</v>
      </c>
      <c r="B23" s="307" t="s">
        <v>240</v>
      </c>
      <c r="C23" s="308"/>
      <c r="D23" s="113">
        <v>0.65929235953410004</v>
      </c>
      <c r="E23" s="115">
        <v>90</v>
      </c>
      <c r="F23" s="114">
        <v>96</v>
      </c>
      <c r="G23" s="114">
        <v>113</v>
      </c>
      <c r="H23" s="114">
        <v>63</v>
      </c>
      <c r="I23" s="140">
        <v>305</v>
      </c>
      <c r="J23" s="115">
        <v>-215</v>
      </c>
      <c r="K23" s="116">
        <v>-70.491803278688522</v>
      </c>
    </row>
    <row r="24" spans="1:11" ht="14.1" customHeight="1" x14ac:dyDescent="0.2">
      <c r="A24" s="306">
        <v>24</v>
      </c>
      <c r="B24" s="307" t="s">
        <v>241</v>
      </c>
      <c r="C24" s="308"/>
      <c r="D24" s="113">
        <v>4.6589993407076404</v>
      </c>
      <c r="E24" s="115">
        <v>636</v>
      </c>
      <c r="F24" s="114">
        <v>676</v>
      </c>
      <c r="G24" s="114">
        <v>636</v>
      </c>
      <c r="H24" s="114">
        <v>537</v>
      </c>
      <c r="I24" s="140">
        <v>641</v>
      </c>
      <c r="J24" s="115">
        <v>-5</v>
      </c>
      <c r="K24" s="116">
        <v>-0.78003120124804992</v>
      </c>
    </row>
    <row r="25" spans="1:11" ht="14.1" customHeight="1" x14ac:dyDescent="0.2">
      <c r="A25" s="306">
        <v>25</v>
      </c>
      <c r="B25" s="307" t="s">
        <v>242</v>
      </c>
      <c r="C25" s="308"/>
      <c r="D25" s="113">
        <v>7.4573291333968204</v>
      </c>
      <c r="E25" s="115">
        <v>1018</v>
      </c>
      <c r="F25" s="114">
        <v>826</v>
      </c>
      <c r="G25" s="114">
        <v>908</v>
      </c>
      <c r="H25" s="114">
        <v>800</v>
      </c>
      <c r="I25" s="140">
        <v>1041</v>
      </c>
      <c r="J25" s="115">
        <v>-23</v>
      </c>
      <c r="K25" s="116">
        <v>-2.2094140249759846</v>
      </c>
    </row>
    <row r="26" spans="1:11" ht="14.1" customHeight="1" x14ac:dyDescent="0.2">
      <c r="A26" s="306">
        <v>26</v>
      </c>
      <c r="B26" s="307" t="s">
        <v>243</v>
      </c>
      <c r="C26" s="308"/>
      <c r="D26" s="113">
        <v>3.3623910336239105</v>
      </c>
      <c r="E26" s="115">
        <v>459</v>
      </c>
      <c r="F26" s="114">
        <v>261</v>
      </c>
      <c r="G26" s="114">
        <v>380</v>
      </c>
      <c r="H26" s="114">
        <v>316</v>
      </c>
      <c r="I26" s="140">
        <v>460</v>
      </c>
      <c r="J26" s="115">
        <v>-1</v>
      </c>
      <c r="K26" s="116">
        <v>-0.21739130434782608</v>
      </c>
    </row>
    <row r="27" spans="1:11" ht="14.1" customHeight="1" x14ac:dyDescent="0.2">
      <c r="A27" s="306">
        <v>27</v>
      </c>
      <c r="B27" s="307" t="s">
        <v>244</v>
      </c>
      <c r="C27" s="308"/>
      <c r="D27" s="113">
        <v>2.3148487290308402</v>
      </c>
      <c r="E27" s="115">
        <v>316</v>
      </c>
      <c r="F27" s="114">
        <v>265</v>
      </c>
      <c r="G27" s="114">
        <v>361</v>
      </c>
      <c r="H27" s="114">
        <v>269</v>
      </c>
      <c r="I27" s="140">
        <v>340</v>
      </c>
      <c r="J27" s="115">
        <v>-24</v>
      </c>
      <c r="K27" s="116">
        <v>-7.0588235294117645</v>
      </c>
    </row>
    <row r="28" spans="1:11" ht="14.1" customHeight="1" x14ac:dyDescent="0.2">
      <c r="A28" s="306">
        <v>28</v>
      </c>
      <c r="B28" s="307" t="s">
        <v>245</v>
      </c>
      <c r="C28" s="308"/>
      <c r="D28" s="113">
        <v>0.52010841696579002</v>
      </c>
      <c r="E28" s="115">
        <v>71</v>
      </c>
      <c r="F28" s="114">
        <v>53</v>
      </c>
      <c r="G28" s="114">
        <v>57</v>
      </c>
      <c r="H28" s="114">
        <v>47</v>
      </c>
      <c r="I28" s="140">
        <v>62</v>
      </c>
      <c r="J28" s="115">
        <v>9</v>
      </c>
      <c r="K28" s="116">
        <v>14.516129032258064</v>
      </c>
    </row>
    <row r="29" spans="1:11" ht="14.1" customHeight="1" x14ac:dyDescent="0.2">
      <c r="A29" s="306">
        <v>29</v>
      </c>
      <c r="B29" s="307" t="s">
        <v>246</v>
      </c>
      <c r="C29" s="308"/>
      <c r="D29" s="113">
        <v>5.9336312358069003</v>
      </c>
      <c r="E29" s="115">
        <v>810</v>
      </c>
      <c r="F29" s="114">
        <v>589</v>
      </c>
      <c r="G29" s="114">
        <v>722</v>
      </c>
      <c r="H29" s="114">
        <v>587</v>
      </c>
      <c r="I29" s="140">
        <v>805</v>
      </c>
      <c r="J29" s="115">
        <v>5</v>
      </c>
      <c r="K29" s="116">
        <v>0.6211180124223602</v>
      </c>
    </row>
    <row r="30" spans="1:11" ht="14.1" customHeight="1" x14ac:dyDescent="0.2">
      <c r="A30" s="306" t="s">
        <v>247</v>
      </c>
      <c r="B30" s="307" t="s">
        <v>248</v>
      </c>
      <c r="C30" s="308"/>
      <c r="D30" s="113">
        <v>2.8276316753351405</v>
      </c>
      <c r="E30" s="115">
        <v>386</v>
      </c>
      <c r="F30" s="114">
        <v>268</v>
      </c>
      <c r="G30" s="114">
        <v>333</v>
      </c>
      <c r="H30" s="114">
        <v>238</v>
      </c>
      <c r="I30" s="140">
        <v>408</v>
      </c>
      <c r="J30" s="115">
        <v>-22</v>
      </c>
      <c r="K30" s="116">
        <v>-5.3921568627450984</v>
      </c>
    </row>
    <row r="31" spans="1:11" ht="14.1" customHeight="1" x14ac:dyDescent="0.2">
      <c r="A31" s="306" t="s">
        <v>249</v>
      </c>
      <c r="B31" s="307" t="s">
        <v>250</v>
      </c>
      <c r="C31" s="308"/>
      <c r="D31" s="113">
        <v>3.0547212658413305</v>
      </c>
      <c r="E31" s="115">
        <v>417</v>
      </c>
      <c r="F31" s="114">
        <v>312</v>
      </c>
      <c r="G31" s="114">
        <v>384</v>
      </c>
      <c r="H31" s="114">
        <v>345</v>
      </c>
      <c r="I31" s="140">
        <v>392</v>
      </c>
      <c r="J31" s="115">
        <v>25</v>
      </c>
      <c r="K31" s="116">
        <v>6.3775510204081636</v>
      </c>
    </row>
    <row r="32" spans="1:11" ht="14.1" customHeight="1" x14ac:dyDescent="0.2">
      <c r="A32" s="306">
        <v>31</v>
      </c>
      <c r="B32" s="307" t="s">
        <v>251</v>
      </c>
      <c r="C32" s="308"/>
      <c r="D32" s="113">
        <v>0.62999047688814003</v>
      </c>
      <c r="E32" s="115">
        <v>86</v>
      </c>
      <c r="F32" s="114">
        <v>98</v>
      </c>
      <c r="G32" s="114">
        <v>51</v>
      </c>
      <c r="H32" s="114">
        <v>53</v>
      </c>
      <c r="I32" s="140">
        <v>69</v>
      </c>
      <c r="J32" s="115">
        <v>17</v>
      </c>
      <c r="K32" s="116">
        <v>24.637681159420289</v>
      </c>
    </row>
    <row r="33" spans="1:11" ht="14.1" customHeight="1" x14ac:dyDescent="0.2">
      <c r="A33" s="306">
        <v>32</v>
      </c>
      <c r="B33" s="307" t="s">
        <v>252</v>
      </c>
      <c r="C33" s="308"/>
      <c r="D33" s="113">
        <v>4.0802871584499307</v>
      </c>
      <c r="E33" s="115">
        <v>557</v>
      </c>
      <c r="F33" s="114">
        <v>736</v>
      </c>
      <c r="G33" s="114">
        <v>370</v>
      </c>
      <c r="H33" s="114">
        <v>299</v>
      </c>
      <c r="I33" s="140">
        <v>537</v>
      </c>
      <c r="J33" s="115">
        <v>20</v>
      </c>
      <c r="K33" s="116">
        <v>3.7243947858472999</v>
      </c>
    </row>
    <row r="34" spans="1:11" ht="14.1" customHeight="1" x14ac:dyDescent="0.2">
      <c r="A34" s="306">
        <v>33</v>
      </c>
      <c r="B34" s="307" t="s">
        <v>253</v>
      </c>
      <c r="C34" s="308"/>
      <c r="D34" s="113">
        <v>2.3807779649842504</v>
      </c>
      <c r="E34" s="115">
        <v>325</v>
      </c>
      <c r="F34" s="114">
        <v>545</v>
      </c>
      <c r="G34" s="114">
        <v>272</v>
      </c>
      <c r="H34" s="114">
        <v>201</v>
      </c>
      <c r="I34" s="140">
        <v>385</v>
      </c>
      <c r="J34" s="115">
        <v>-60</v>
      </c>
      <c r="K34" s="116">
        <v>-15.584415584415584</v>
      </c>
    </row>
    <row r="35" spans="1:11" ht="14.1" customHeight="1" x14ac:dyDescent="0.2">
      <c r="A35" s="306">
        <v>34</v>
      </c>
      <c r="B35" s="307" t="s">
        <v>254</v>
      </c>
      <c r="C35" s="308"/>
      <c r="D35" s="113">
        <v>2.17566478646253</v>
      </c>
      <c r="E35" s="115">
        <v>297</v>
      </c>
      <c r="F35" s="114">
        <v>184</v>
      </c>
      <c r="G35" s="114">
        <v>227</v>
      </c>
      <c r="H35" s="114">
        <v>172</v>
      </c>
      <c r="I35" s="140">
        <v>347</v>
      </c>
      <c r="J35" s="115">
        <v>-50</v>
      </c>
      <c r="K35" s="116">
        <v>-14.409221902017292</v>
      </c>
    </row>
    <row r="36" spans="1:11" ht="14.1" customHeight="1" x14ac:dyDescent="0.2">
      <c r="A36" s="306">
        <v>41</v>
      </c>
      <c r="B36" s="307" t="s">
        <v>255</v>
      </c>
      <c r="C36" s="308"/>
      <c r="D36" s="113">
        <v>0.39557541572046007</v>
      </c>
      <c r="E36" s="115">
        <v>54</v>
      </c>
      <c r="F36" s="114">
        <v>45</v>
      </c>
      <c r="G36" s="114">
        <v>64</v>
      </c>
      <c r="H36" s="114">
        <v>34</v>
      </c>
      <c r="I36" s="140">
        <v>54</v>
      </c>
      <c r="J36" s="115">
        <v>0</v>
      </c>
      <c r="K36" s="116">
        <v>0</v>
      </c>
    </row>
    <row r="37" spans="1:11" ht="14.1" customHeight="1" x14ac:dyDescent="0.2">
      <c r="A37" s="306">
        <v>42</v>
      </c>
      <c r="B37" s="307" t="s">
        <v>256</v>
      </c>
      <c r="C37" s="308"/>
      <c r="D37" s="113">
        <v>5.8603765291920004E-2</v>
      </c>
      <c r="E37" s="115">
        <v>8</v>
      </c>
      <c r="F37" s="114">
        <v>10</v>
      </c>
      <c r="G37" s="114">
        <v>29</v>
      </c>
      <c r="H37" s="114">
        <v>11</v>
      </c>
      <c r="I37" s="140">
        <v>5</v>
      </c>
      <c r="J37" s="115">
        <v>3</v>
      </c>
      <c r="K37" s="116">
        <v>60</v>
      </c>
    </row>
    <row r="38" spans="1:11" ht="14.1" customHeight="1" x14ac:dyDescent="0.2">
      <c r="A38" s="306">
        <v>43</v>
      </c>
      <c r="B38" s="307" t="s">
        <v>257</v>
      </c>
      <c r="C38" s="308"/>
      <c r="D38" s="113">
        <v>1.0109149512856201</v>
      </c>
      <c r="E38" s="115">
        <v>138</v>
      </c>
      <c r="F38" s="114">
        <v>99</v>
      </c>
      <c r="G38" s="114">
        <v>143</v>
      </c>
      <c r="H38" s="114">
        <v>104</v>
      </c>
      <c r="I38" s="140">
        <v>171</v>
      </c>
      <c r="J38" s="115">
        <v>-33</v>
      </c>
      <c r="K38" s="116">
        <v>-19.298245614035089</v>
      </c>
    </row>
    <row r="39" spans="1:11" ht="14.1" customHeight="1" x14ac:dyDescent="0.2">
      <c r="A39" s="306">
        <v>51</v>
      </c>
      <c r="B39" s="307" t="s">
        <v>258</v>
      </c>
      <c r="C39" s="308"/>
      <c r="D39" s="113">
        <v>12.138304886088932</v>
      </c>
      <c r="E39" s="115">
        <v>1657</v>
      </c>
      <c r="F39" s="114">
        <v>1638</v>
      </c>
      <c r="G39" s="114">
        <v>1671</v>
      </c>
      <c r="H39" s="114">
        <v>1397</v>
      </c>
      <c r="I39" s="140">
        <v>2025</v>
      </c>
      <c r="J39" s="115">
        <v>-368</v>
      </c>
      <c r="K39" s="116">
        <v>-18.172839506172838</v>
      </c>
    </row>
    <row r="40" spans="1:11" ht="14.1" customHeight="1" x14ac:dyDescent="0.2">
      <c r="A40" s="306" t="s">
        <v>259</v>
      </c>
      <c r="B40" s="307" t="s">
        <v>260</v>
      </c>
      <c r="C40" s="308"/>
      <c r="D40" s="113">
        <v>11.662149293092082</v>
      </c>
      <c r="E40" s="115">
        <v>1592</v>
      </c>
      <c r="F40" s="114">
        <v>1589</v>
      </c>
      <c r="G40" s="114">
        <v>1615</v>
      </c>
      <c r="H40" s="114">
        <v>1341</v>
      </c>
      <c r="I40" s="140">
        <v>1958</v>
      </c>
      <c r="J40" s="115">
        <v>-366</v>
      </c>
      <c r="K40" s="116">
        <v>-18.692543411644536</v>
      </c>
    </row>
    <row r="41" spans="1:11" ht="14.1" customHeight="1" x14ac:dyDescent="0.2">
      <c r="A41" s="306"/>
      <c r="B41" s="307" t="s">
        <v>261</v>
      </c>
      <c r="C41" s="308"/>
      <c r="D41" s="113">
        <v>10.614606988499011</v>
      </c>
      <c r="E41" s="115">
        <v>1449</v>
      </c>
      <c r="F41" s="114">
        <v>1456</v>
      </c>
      <c r="G41" s="114">
        <v>1399</v>
      </c>
      <c r="H41" s="114">
        <v>1207</v>
      </c>
      <c r="I41" s="140">
        <v>1821</v>
      </c>
      <c r="J41" s="115">
        <v>-372</v>
      </c>
      <c r="K41" s="116">
        <v>-20.428336079077429</v>
      </c>
    </row>
    <row r="42" spans="1:11" ht="14.1" customHeight="1" x14ac:dyDescent="0.2">
      <c r="A42" s="306">
        <v>52</v>
      </c>
      <c r="B42" s="307" t="s">
        <v>262</v>
      </c>
      <c r="C42" s="308"/>
      <c r="D42" s="113">
        <v>5.662588821331771</v>
      </c>
      <c r="E42" s="115">
        <v>773</v>
      </c>
      <c r="F42" s="114">
        <v>673</v>
      </c>
      <c r="G42" s="114">
        <v>571</v>
      </c>
      <c r="H42" s="114">
        <v>671</v>
      </c>
      <c r="I42" s="140">
        <v>757</v>
      </c>
      <c r="J42" s="115">
        <v>16</v>
      </c>
      <c r="K42" s="116">
        <v>2.1136063408190227</v>
      </c>
    </row>
    <row r="43" spans="1:11" ht="14.1" customHeight="1" x14ac:dyDescent="0.2">
      <c r="A43" s="306" t="s">
        <v>263</v>
      </c>
      <c r="B43" s="307" t="s">
        <v>264</v>
      </c>
      <c r="C43" s="308"/>
      <c r="D43" s="113">
        <v>4.1315654530803601</v>
      </c>
      <c r="E43" s="115">
        <v>564</v>
      </c>
      <c r="F43" s="114">
        <v>474</v>
      </c>
      <c r="G43" s="114">
        <v>422</v>
      </c>
      <c r="H43" s="114">
        <v>512</v>
      </c>
      <c r="I43" s="140">
        <v>577</v>
      </c>
      <c r="J43" s="115">
        <v>-13</v>
      </c>
      <c r="K43" s="116">
        <v>-2.2530329289428077</v>
      </c>
    </row>
    <row r="44" spans="1:11" ht="14.1" customHeight="1" x14ac:dyDescent="0.2">
      <c r="A44" s="306">
        <v>53</v>
      </c>
      <c r="B44" s="307" t="s">
        <v>265</v>
      </c>
      <c r="C44" s="308"/>
      <c r="D44" s="113">
        <v>0.8644055380558201</v>
      </c>
      <c r="E44" s="115">
        <v>118</v>
      </c>
      <c r="F44" s="114">
        <v>194</v>
      </c>
      <c r="G44" s="114">
        <v>109</v>
      </c>
      <c r="H44" s="114">
        <v>88</v>
      </c>
      <c r="I44" s="140">
        <v>166</v>
      </c>
      <c r="J44" s="115">
        <v>-48</v>
      </c>
      <c r="K44" s="116">
        <v>-28.91566265060241</v>
      </c>
    </row>
    <row r="45" spans="1:11" ht="14.1" customHeight="1" x14ac:dyDescent="0.2">
      <c r="A45" s="306" t="s">
        <v>266</v>
      </c>
      <c r="B45" s="307" t="s">
        <v>267</v>
      </c>
      <c r="C45" s="308"/>
      <c r="D45" s="113">
        <v>0.81312724342539011</v>
      </c>
      <c r="E45" s="115">
        <v>111</v>
      </c>
      <c r="F45" s="114">
        <v>192</v>
      </c>
      <c r="G45" s="114">
        <v>108</v>
      </c>
      <c r="H45" s="114">
        <v>85</v>
      </c>
      <c r="I45" s="140">
        <v>157</v>
      </c>
      <c r="J45" s="115">
        <v>-46</v>
      </c>
      <c r="K45" s="116">
        <v>-29.29936305732484</v>
      </c>
    </row>
    <row r="46" spans="1:11" ht="14.1" customHeight="1" x14ac:dyDescent="0.2">
      <c r="A46" s="306">
        <v>54</v>
      </c>
      <c r="B46" s="307" t="s">
        <v>268</v>
      </c>
      <c r="C46" s="308"/>
      <c r="D46" s="113">
        <v>3.5968060947915905</v>
      </c>
      <c r="E46" s="115">
        <v>491</v>
      </c>
      <c r="F46" s="114">
        <v>425</v>
      </c>
      <c r="G46" s="114">
        <v>578</v>
      </c>
      <c r="H46" s="114">
        <v>379</v>
      </c>
      <c r="I46" s="140">
        <v>492</v>
      </c>
      <c r="J46" s="115">
        <v>-1</v>
      </c>
      <c r="K46" s="116">
        <v>-0.2032520325203252</v>
      </c>
    </row>
    <row r="47" spans="1:11" ht="14.1" customHeight="1" x14ac:dyDescent="0.2">
      <c r="A47" s="306">
        <v>61</v>
      </c>
      <c r="B47" s="307" t="s">
        <v>269</v>
      </c>
      <c r="C47" s="308"/>
      <c r="D47" s="113">
        <v>1.6189290161892902</v>
      </c>
      <c r="E47" s="115">
        <v>221</v>
      </c>
      <c r="F47" s="114">
        <v>158</v>
      </c>
      <c r="G47" s="114">
        <v>265</v>
      </c>
      <c r="H47" s="114">
        <v>196</v>
      </c>
      <c r="I47" s="140">
        <v>248</v>
      </c>
      <c r="J47" s="115">
        <v>-27</v>
      </c>
      <c r="K47" s="116">
        <v>-10.887096774193548</v>
      </c>
    </row>
    <row r="48" spans="1:11" ht="14.1" customHeight="1" x14ac:dyDescent="0.2">
      <c r="A48" s="306">
        <v>62</v>
      </c>
      <c r="B48" s="307" t="s">
        <v>270</v>
      </c>
      <c r="C48" s="308"/>
      <c r="D48" s="113">
        <v>7.0251263643689104</v>
      </c>
      <c r="E48" s="115">
        <v>959</v>
      </c>
      <c r="F48" s="114">
        <v>1014</v>
      </c>
      <c r="G48" s="114">
        <v>1334</v>
      </c>
      <c r="H48" s="114">
        <v>894</v>
      </c>
      <c r="I48" s="140">
        <v>1021</v>
      </c>
      <c r="J48" s="115">
        <v>-62</v>
      </c>
      <c r="K48" s="116">
        <v>-6.072477962781587</v>
      </c>
    </row>
    <row r="49" spans="1:11" ht="14.1" customHeight="1" x14ac:dyDescent="0.2">
      <c r="A49" s="306">
        <v>63</v>
      </c>
      <c r="B49" s="307" t="s">
        <v>271</v>
      </c>
      <c r="C49" s="308"/>
      <c r="D49" s="113">
        <v>3.6334334480990402</v>
      </c>
      <c r="E49" s="115">
        <v>496</v>
      </c>
      <c r="F49" s="114">
        <v>430</v>
      </c>
      <c r="G49" s="114">
        <v>614</v>
      </c>
      <c r="H49" s="114">
        <v>418</v>
      </c>
      <c r="I49" s="140">
        <v>398</v>
      </c>
      <c r="J49" s="115">
        <v>98</v>
      </c>
      <c r="K49" s="116">
        <v>24.623115577889447</v>
      </c>
    </row>
    <row r="50" spans="1:11" ht="14.1" customHeight="1" x14ac:dyDescent="0.2">
      <c r="A50" s="306" t="s">
        <v>272</v>
      </c>
      <c r="B50" s="307" t="s">
        <v>273</v>
      </c>
      <c r="C50" s="308"/>
      <c r="D50" s="113">
        <v>0.75452347813347009</v>
      </c>
      <c r="E50" s="115">
        <v>103</v>
      </c>
      <c r="F50" s="114">
        <v>59</v>
      </c>
      <c r="G50" s="114">
        <v>76</v>
      </c>
      <c r="H50" s="114">
        <v>59</v>
      </c>
      <c r="I50" s="140">
        <v>69</v>
      </c>
      <c r="J50" s="115">
        <v>34</v>
      </c>
      <c r="K50" s="116">
        <v>49.275362318840578</v>
      </c>
    </row>
    <row r="51" spans="1:11" ht="14.1" customHeight="1" x14ac:dyDescent="0.2">
      <c r="A51" s="306" t="s">
        <v>274</v>
      </c>
      <c r="B51" s="307" t="s">
        <v>275</v>
      </c>
      <c r="C51" s="308"/>
      <c r="D51" s="113">
        <v>2.6518203794593802</v>
      </c>
      <c r="E51" s="115">
        <v>362</v>
      </c>
      <c r="F51" s="114">
        <v>348</v>
      </c>
      <c r="G51" s="114">
        <v>506</v>
      </c>
      <c r="H51" s="114">
        <v>341</v>
      </c>
      <c r="I51" s="140">
        <v>310</v>
      </c>
      <c r="J51" s="115">
        <v>52</v>
      </c>
      <c r="K51" s="116">
        <v>16.774193548387096</v>
      </c>
    </row>
    <row r="52" spans="1:11" ht="14.1" customHeight="1" x14ac:dyDescent="0.2">
      <c r="A52" s="306">
        <v>71</v>
      </c>
      <c r="B52" s="307" t="s">
        <v>276</v>
      </c>
      <c r="C52" s="308"/>
      <c r="D52" s="113">
        <v>7.830928137132811</v>
      </c>
      <c r="E52" s="115">
        <v>1069</v>
      </c>
      <c r="F52" s="114">
        <v>774</v>
      </c>
      <c r="G52" s="114">
        <v>1079</v>
      </c>
      <c r="H52" s="114">
        <v>853</v>
      </c>
      <c r="I52" s="140">
        <v>1198</v>
      </c>
      <c r="J52" s="115">
        <v>-129</v>
      </c>
      <c r="K52" s="116">
        <v>-10.767946577629383</v>
      </c>
    </row>
    <row r="53" spans="1:11" ht="14.1" customHeight="1" x14ac:dyDescent="0.2">
      <c r="A53" s="306" t="s">
        <v>277</v>
      </c>
      <c r="B53" s="307" t="s">
        <v>278</v>
      </c>
      <c r="C53" s="308"/>
      <c r="D53" s="113">
        <v>2.6518203794593802</v>
      </c>
      <c r="E53" s="115">
        <v>362</v>
      </c>
      <c r="F53" s="114">
        <v>268</v>
      </c>
      <c r="G53" s="114">
        <v>371</v>
      </c>
      <c r="H53" s="114">
        <v>318</v>
      </c>
      <c r="I53" s="140">
        <v>433</v>
      </c>
      <c r="J53" s="115">
        <v>-71</v>
      </c>
      <c r="K53" s="116">
        <v>-16.397228637413395</v>
      </c>
    </row>
    <row r="54" spans="1:11" ht="14.1" customHeight="1" x14ac:dyDescent="0.2">
      <c r="A54" s="306" t="s">
        <v>279</v>
      </c>
      <c r="B54" s="307" t="s">
        <v>280</v>
      </c>
      <c r="C54" s="308"/>
      <c r="D54" s="113">
        <v>4.6003955754157202</v>
      </c>
      <c r="E54" s="115">
        <v>628</v>
      </c>
      <c r="F54" s="114">
        <v>445</v>
      </c>
      <c r="G54" s="114">
        <v>624</v>
      </c>
      <c r="H54" s="114">
        <v>460</v>
      </c>
      <c r="I54" s="140">
        <v>669</v>
      </c>
      <c r="J54" s="115">
        <v>-41</v>
      </c>
      <c r="K54" s="116">
        <v>-6.1285500747384152</v>
      </c>
    </row>
    <row r="55" spans="1:11" ht="14.1" customHeight="1" x14ac:dyDescent="0.2">
      <c r="A55" s="306">
        <v>72</v>
      </c>
      <c r="B55" s="307" t="s">
        <v>281</v>
      </c>
      <c r="C55" s="308"/>
      <c r="D55" s="113">
        <v>2.4613581422606403</v>
      </c>
      <c r="E55" s="115">
        <v>336</v>
      </c>
      <c r="F55" s="114">
        <v>224</v>
      </c>
      <c r="G55" s="114">
        <v>312</v>
      </c>
      <c r="H55" s="114">
        <v>260</v>
      </c>
      <c r="I55" s="140">
        <v>376</v>
      </c>
      <c r="J55" s="115">
        <v>-40</v>
      </c>
      <c r="K55" s="116">
        <v>-10.638297872340425</v>
      </c>
    </row>
    <row r="56" spans="1:11" ht="14.1" customHeight="1" x14ac:dyDescent="0.2">
      <c r="A56" s="306" t="s">
        <v>282</v>
      </c>
      <c r="B56" s="307" t="s">
        <v>283</v>
      </c>
      <c r="C56" s="308"/>
      <c r="D56" s="113">
        <v>1.4138158376675702</v>
      </c>
      <c r="E56" s="115">
        <v>193</v>
      </c>
      <c r="F56" s="114">
        <v>96</v>
      </c>
      <c r="G56" s="114">
        <v>138</v>
      </c>
      <c r="H56" s="114">
        <v>136</v>
      </c>
      <c r="I56" s="140">
        <v>228</v>
      </c>
      <c r="J56" s="115">
        <v>-35</v>
      </c>
      <c r="K56" s="116">
        <v>-15.350877192982455</v>
      </c>
    </row>
    <row r="57" spans="1:11" ht="14.1" customHeight="1" x14ac:dyDescent="0.2">
      <c r="A57" s="306" t="s">
        <v>284</v>
      </c>
      <c r="B57" s="307" t="s">
        <v>285</v>
      </c>
      <c r="C57" s="308"/>
      <c r="D57" s="113">
        <v>0.65929235953410004</v>
      </c>
      <c r="E57" s="115">
        <v>90</v>
      </c>
      <c r="F57" s="114">
        <v>79</v>
      </c>
      <c r="G57" s="114">
        <v>80</v>
      </c>
      <c r="H57" s="114">
        <v>85</v>
      </c>
      <c r="I57" s="140">
        <v>79</v>
      </c>
      <c r="J57" s="115">
        <v>11</v>
      </c>
      <c r="K57" s="116">
        <v>13.924050632911392</v>
      </c>
    </row>
    <row r="58" spans="1:11" ht="14.1" customHeight="1" x14ac:dyDescent="0.2">
      <c r="A58" s="306">
        <v>73</v>
      </c>
      <c r="B58" s="307" t="s">
        <v>286</v>
      </c>
      <c r="C58" s="308"/>
      <c r="D58" s="113">
        <v>1.0621932459160501</v>
      </c>
      <c r="E58" s="115">
        <v>145</v>
      </c>
      <c r="F58" s="114">
        <v>124</v>
      </c>
      <c r="G58" s="114">
        <v>212</v>
      </c>
      <c r="H58" s="114">
        <v>149</v>
      </c>
      <c r="I58" s="140">
        <v>187</v>
      </c>
      <c r="J58" s="115">
        <v>-42</v>
      </c>
      <c r="K58" s="116">
        <v>-22.459893048128343</v>
      </c>
    </row>
    <row r="59" spans="1:11" ht="14.1" customHeight="1" x14ac:dyDescent="0.2">
      <c r="A59" s="306" t="s">
        <v>287</v>
      </c>
      <c r="B59" s="307" t="s">
        <v>288</v>
      </c>
      <c r="C59" s="308"/>
      <c r="D59" s="113">
        <v>0.90835836202476006</v>
      </c>
      <c r="E59" s="115">
        <v>124</v>
      </c>
      <c r="F59" s="114">
        <v>94</v>
      </c>
      <c r="G59" s="114">
        <v>164</v>
      </c>
      <c r="H59" s="114">
        <v>122</v>
      </c>
      <c r="I59" s="140">
        <v>143</v>
      </c>
      <c r="J59" s="115">
        <v>-19</v>
      </c>
      <c r="K59" s="116">
        <v>-13.286713286713287</v>
      </c>
    </row>
    <row r="60" spans="1:11" ht="14.1" customHeight="1" x14ac:dyDescent="0.2">
      <c r="A60" s="306">
        <v>81</v>
      </c>
      <c r="B60" s="307" t="s">
        <v>289</v>
      </c>
      <c r="C60" s="308"/>
      <c r="D60" s="113">
        <v>5.3109662295802504</v>
      </c>
      <c r="E60" s="115">
        <v>725</v>
      </c>
      <c r="F60" s="114">
        <v>763</v>
      </c>
      <c r="G60" s="114">
        <v>863</v>
      </c>
      <c r="H60" s="114">
        <v>640</v>
      </c>
      <c r="I60" s="140">
        <v>731</v>
      </c>
      <c r="J60" s="115">
        <v>-6</v>
      </c>
      <c r="K60" s="116">
        <v>-0.82079343365253077</v>
      </c>
    </row>
    <row r="61" spans="1:11" ht="14.1" customHeight="1" x14ac:dyDescent="0.2">
      <c r="A61" s="306" t="s">
        <v>290</v>
      </c>
      <c r="B61" s="307" t="s">
        <v>291</v>
      </c>
      <c r="C61" s="308"/>
      <c r="D61" s="113">
        <v>1.7874148414035602</v>
      </c>
      <c r="E61" s="115">
        <v>244</v>
      </c>
      <c r="F61" s="114">
        <v>199</v>
      </c>
      <c r="G61" s="114">
        <v>354</v>
      </c>
      <c r="H61" s="114">
        <v>185</v>
      </c>
      <c r="I61" s="140">
        <v>237</v>
      </c>
      <c r="J61" s="115">
        <v>7</v>
      </c>
      <c r="K61" s="116">
        <v>2.9535864978902953</v>
      </c>
    </row>
    <row r="62" spans="1:11" ht="14.1" customHeight="1" x14ac:dyDescent="0.2">
      <c r="A62" s="306" t="s">
        <v>292</v>
      </c>
      <c r="B62" s="307" t="s">
        <v>293</v>
      </c>
      <c r="C62" s="308"/>
      <c r="D62" s="113">
        <v>1.6628818401582302</v>
      </c>
      <c r="E62" s="115">
        <v>227</v>
      </c>
      <c r="F62" s="114">
        <v>354</v>
      </c>
      <c r="G62" s="114">
        <v>319</v>
      </c>
      <c r="H62" s="114">
        <v>270</v>
      </c>
      <c r="I62" s="140">
        <v>219</v>
      </c>
      <c r="J62" s="115">
        <v>8</v>
      </c>
      <c r="K62" s="116">
        <v>3.6529680365296802</v>
      </c>
    </row>
    <row r="63" spans="1:11" ht="14.1" customHeight="1" x14ac:dyDescent="0.2">
      <c r="A63" s="306"/>
      <c r="B63" s="307" t="s">
        <v>294</v>
      </c>
      <c r="C63" s="308"/>
      <c r="D63" s="113">
        <v>1.4870705442824701</v>
      </c>
      <c r="E63" s="115">
        <v>203</v>
      </c>
      <c r="F63" s="114">
        <v>317</v>
      </c>
      <c r="G63" s="114">
        <v>281</v>
      </c>
      <c r="H63" s="114">
        <v>246</v>
      </c>
      <c r="I63" s="140">
        <v>189</v>
      </c>
      <c r="J63" s="115">
        <v>14</v>
      </c>
      <c r="K63" s="116">
        <v>7.4074074074074074</v>
      </c>
    </row>
    <row r="64" spans="1:11" ht="14.1" customHeight="1" x14ac:dyDescent="0.2">
      <c r="A64" s="306" t="s">
        <v>295</v>
      </c>
      <c r="B64" s="307" t="s">
        <v>296</v>
      </c>
      <c r="C64" s="308"/>
      <c r="D64" s="113">
        <v>0.66661783019559007</v>
      </c>
      <c r="E64" s="115">
        <v>91</v>
      </c>
      <c r="F64" s="114">
        <v>89</v>
      </c>
      <c r="G64" s="114">
        <v>81</v>
      </c>
      <c r="H64" s="114">
        <v>66</v>
      </c>
      <c r="I64" s="140">
        <v>93</v>
      </c>
      <c r="J64" s="115">
        <v>-2</v>
      </c>
      <c r="K64" s="116">
        <v>-2.150537634408602</v>
      </c>
    </row>
    <row r="65" spans="1:11" ht="14.1" customHeight="1" x14ac:dyDescent="0.2">
      <c r="A65" s="306" t="s">
        <v>297</v>
      </c>
      <c r="B65" s="307" t="s">
        <v>298</v>
      </c>
      <c r="C65" s="308"/>
      <c r="D65" s="113">
        <v>0.65196688887261012</v>
      </c>
      <c r="E65" s="115">
        <v>89</v>
      </c>
      <c r="F65" s="114">
        <v>66</v>
      </c>
      <c r="G65" s="114">
        <v>36</v>
      </c>
      <c r="H65" s="114">
        <v>55</v>
      </c>
      <c r="I65" s="140">
        <v>88</v>
      </c>
      <c r="J65" s="115">
        <v>1</v>
      </c>
      <c r="K65" s="116">
        <v>1.1363636363636365</v>
      </c>
    </row>
    <row r="66" spans="1:11" ht="14.1" customHeight="1" x14ac:dyDescent="0.2">
      <c r="A66" s="306">
        <v>82</v>
      </c>
      <c r="B66" s="307" t="s">
        <v>299</v>
      </c>
      <c r="C66" s="308"/>
      <c r="D66" s="113">
        <v>2.5199619075525601</v>
      </c>
      <c r="E66" s="115">
        <v>344</v>
      </c>
      <c r="F66" s="114">
        <v>298</v>
      </c>
      <c r="G66" s="114">
        <v>502</v>
      </c>
      <c r="H66" s="114">
        <v>317</v>
      </c>
      <c r="I66" s="140">
        <v>360</v>
      </c>
      <c r="J66" s="115">
        <v>-16</v>
      </c>
      <c r="K66" s="116">
        <v>-4.4444444444444446</v>
      </c>
    </row>
    <row r="67" spans="1:11" ht="14.1" customHeight="1" x14ac:dyDescent="0.2">
      <c r="A67" s="306" t="s">
        <v>300</v>
      </c>
      <c r="B67" s="307" t="s">
        <v>301</v>
      </c>
      <c r="C67" s="308"/>
      <c r="D67" s="113">
        <v>1.4650941322980002</v>
      </c>
      <c r="E67" s="115">
        <v>200</v>
      </c>
      <c r="F67" s="114">
        <v>205</v>
      </c>
      <c r="G67" s="114">
        <v>337</v>
      </c>
      <c r="H67" s="114">
        <v>200</v>
      </c>
      <c r="I67" s="140">
        <v>232</v>
      </c>
      <c r="J67" s="115">
        <v>-32</v>
      </c>
      <c r="K67" s="116">
        <v>-13.793103448275861</v>
      </c>
    </row>
    <row r="68" spans="1:11" ht="14.1" customHeight="1" x14ac:dyDescent="0.2">
      <c r="A68" s="306" t="s">
        <v>302</v>
      </c>
      <c r="B68" s="307" t="s">
        <v>303</v>
      </c>
      <c r="C68" s="308"/>
      <c r="D68" s="113">
        <v>0.64464141821112009</v>
      </c>
      <c r="E68" s="115">
        <v>88</v>
      </c>
      <c r="F68" s="114">
        <v>72</v>
      </c>
      <c r="G68" s="114">
        <v>113</v>
      </c>
      <c r="H68" s="114">
        <v>95</v>
      </c>
      <c r="I68" s="140">
        <v>87</v>
      </c>
      <c r="J68" s="115">
        <v>1</v>
      </c>
      <c r="K68" s="116">
        <v>1.1494252873563218</v>
      </c>
    </row>
    <row r="69" spans="1:11" ht="14.1" customHeight="1" x14ac:dyDescent="0.2">
      <c r="A69" s="306">
        <v>83</v>
      </c>
      <c r="B69" s="307" t="s">
        <v>304</v>
      </c>
      <c r="C69" s="308"/>
      <c r="D69" s="113">
        <v>2.9668156179034502</v>
      </c>
      <c r="E69" s="115">
        <v>405</v>
      </c>
      <c r="F69" s="114">
        <v>339</v>
      </c>
      <c r="G69" s="114">
        <v>821</v>
      </c>
      <c r="H69" s="114">
        <v>334</v>
      </c>
      <c r="I69" s="140">
        <v>426</v>
      </c>
      <c r="J69" s="115">
        <v>-21</v>
      </c>
      <c r="K69" s="116">
        <v>-4.929577464788732</v>
      </c>
    </row>
    <row r="70" spans="1:11" ht="14.1" customHeight="1" x14ac:dyDescent="0.2">
      <c r="A70" s="306" t="s">
        <v>305</v>
      </c>
      <c r="B70" s="307" t="s">
        <v>306</v>
      </c>
      <c r="C70" s="308"/>
      <c r="D70" s="113">
        <v>2.3514760823382903</v>
      </c>
      <c r="E70" s="115">
        <v>321</v>
      </c>
      <c r="F70" s="114">
        <v>225</v>
      </c>
      <c r="G70" s="114">
        <v>720</v>
      </c>
      <c r="H70" s="114">
        <v>243</v>
      </c>
      <c r="I70" s="140">
        <v>319</v>
      </c>
      <c r="J70" s="115">
        <v>2</v>
      </c>
      <c r="K70" s="116">
        <v>0.62695924764890287</v>
      </c>
    </row>
    <row r="71" spans="1:11" ht="14.1" customHeight="1" x14ac:dyDescent="0.2">
      <c r="A71" s="306"/>
      <c r="B71" s="307" t="s">
        <v>307</v>
      </c>
      <c r="C71" s="308"/>
      <c r="D71" s="113">
        <v>1.5090469562669402</v>
      </c>
      <c r="E71" s="115">
        <v>206</v>
      </c>
      <c r="F71" s="114">
        <v>131</v>
      </c>
      <c r="G71" s="114">
        <v>542</v>
      </c>
      <c r="H71" s="114">
        <v>137</v>
      </c>
      <c r="I71" s="140">
        <v>190</v>
      </c>
      <c r="J71" s="115">
        <v>16</v>
      </c>
      <c r="K71" s="116">
        <v>8.4210526315789469</v>
      </c>
    </row>
    <row r="72" spans="1:11" ht="14.1" customHeight="1" x14ac:dyDescent="0.2">
      <c r="A72" s="306">
        <v>84</v>
      </c>
      <c r="B72" s="307" t="s">
        <v>308</v>
      </c>
      <c r="C72" s="308"/>
      <c r="D72" s="113">
        <v>0.70324518350304011</v>
      </c>
      <c r="E72" s="115">
        <v>96</v>
      </c>
      <c r="F72" s="114">
        <v>80</v>
      </c>
      <c r="G72" s="114">
        <v>346</v>
      </c>
      <c r="H72" s="114">
        <v>54</v>
      </c>
      <c r="I72" s="140">
        <v>95</v>
      </c>
      <c r="J72" s="115">
        <v>1</v>
      </c>
      <c r="K72" s="116">
        <v>1.0526315789473684</v>
      </c>
    </row>
    <row r="73" spans="1:11" ht="14.1" customHeight="1" x14ac:dyDescent="0.2">
      <c r="A73" s="306" t="s">
        <v>309</v>
      </c>
      <c r="B73" s="307" t="s">
        <v>310</v>
      </c>
      <c r="C73" s="308"/>
      <c r="D73" s="113">
        <v>0.18313676653725003</v>
      </c>
      <c r="E73" s="115">
        <v>25</v>
      </c>
      <c r="F73" s="114">
        <v>18</v>
      </c>
      <c r="G73" s="114">
        <v>215</v>
      </c>
      <c r="H73" s="114">
        <v>12</v>
      </c>
      <c r="I73" s="140">
        <v>17</v>
      </c>
      <c r="J73" s="115">
        <v>8</v>
      </c>
      <c r="K73" s="116">
        <v>47.058823529411768</v>
      </c>
    </row>
    <row r="74" spans="1:11" ht="14.1" customHeight="1" x14ac:dyDescent="0.2">
      <c r="A74" s="306" t="s">
        <v>311</v>
      </c>
      <c r="B74" s="307" t="s">
        <v>312</v>
      </c>
      <c r="C74" s="308"/>
      <c r="D74" s="113">
        <v>9.5231118599370015E-2</v>
      </c>
      <c r="E74" s="115">
        <v>13</v>
      </c>
      <c r="F74" s="114">
        <v>5</v>
      </c>
      <c r="G74" s="114">
        <v>54</v>
      </c>
      <c r="H74" s="114">
        <v>7</v>
      </c>
      <c r="I74" s="140">
        <v>21</v>
      </c>
      <c r="J74" s="115">
        <v>-8</v>
      </c>
      <c r="K74" s="116">
        <v>-38.095238095238095</v>
      </c>
    </row>
    <row r="75" spans="1:11" ht="14.1" customHeight="1" x14ac:dyDescent="0.2">
      <c r="A75" s="306" t="s">
        <v>313</v>
      </c>
      <c r="B75" s="307" t="s">
        <v>314</v>
      </c>
      <c r="C75" s="308"/>
      <c r="D75" s="113">
        <v>0.13185847190682001</v>
      </c>
      <c r="E75" s="115">
        <v>18</v>
      </c>
      <c r="F75" s="114">
        <v>23</v>
      </c>
      <c r="G75" s="114">
        <v>10</v>
      </c>
      <c r="H75" s="114">
        <v>10</v>
      </c>
      <c r="I75" s="140">
        <v>32</v>
      </c>
      <c r="J75" s="115">
        <v>-14</v>
      </c>
      <c r="K75" s="116">
        <v>-43.75</v>
      </c>
    </row>
    <row r="76" spans="1:11" ht="14.1" customHeight="1" x14ac:dyDescent="0.2">
      <c r="A76" s="306">
        <v>91</v>
      </c>
      <c r="B76" s="307" t="s">
        <v>315</v>
      </c>
      <c r="C76" s="308"/>
      <c r="D76" s="113">
        <v>7.3254706614900009E-2</v>
      </c>
      <c r="E76" s="115">
        <v>10</v>
      </c>
      <c r="F76" s="114">
        <v>4</v>
      </c>
      <c r="G76" s="114" t="s">
        <v>514</v>
      </c>
      <c r="H76" s="114">
        <v>9</v>
      </c>
      <c r="I76" s="140">
        <v>13</v>
      </c>
      <c r="J76" s="115">
        <v>-3</v>
      </c>
      <c r="K76" s="116">
        <v>-23.076923076923077</v>
      </c>
    </row>
    <row r="77" spans="1:11" ht="14.1" customHeight="1" x14ac:dyDescent="0.2">
      <c r="A77" s="306">
        <v>92</v>
      </c>
      <c r="B77" s="307" t="s">
        <v>316</v>
      </c>
      <c r="C77" s="308"/>
      <c r="D77" s="113">
        <v>0.47615559299685006</v>
      </c>
      <c r="E77" s="115">
        <v>65</v>
      </c>
      <c r="F77" s="114">
        <v>66</v>
      </c>
      <c r="G77" s="114">
        <v>66</v>
      </c>
      <c r="H77" s="114">
        <v>49</v>
      </c>
      <c r="I77" s="140">
        <v>62</v>
      </c>
      <c r="J77" s="115">
        <v>3</v>
      </c>
      <c r="K77" s="116">
        <v>4.838709677419355</v>
      </c>
    </row>
    <row r="78" spans="1:11" ht="14.1" customHeight="1" x14ac:dyDescent="0.2">
      <c r="A78" s="306">
        <v>93</v>
      </c>
      <c r="B78" s="307" t="s">
        <v>317</v>
      </c>
      <c r="C78" s="308"/>
      <c r="D78" s="113">
        <v>0.13918394256831002</v>
      </c>
      <c r="E78" s="115">
        <v>19</v>
      </c>
      <c r="F78" s="114">
        <v>13</v>
      </c>
      <c r="G78" s="114">
        <v>12</v>
      </c>
      <c r="H78" s="114">
        <v>21</v>
      </c>
      <c r="I78" s="140">
        <v>21</v>
      </c>
      <c r="J78" s="115">
        <v>-2</v>
      </c>
      <c r="K78" s="116">
        <v>-9.5238095238095237</v>
      </c>
    </row>
    <row r="79" spans="1:11" ht="14.1" customHeight="1" x14ac:dyDescent="0.2">
      <c r="A79" s="306">
        <v>94</v>
      </c>
      <c r="B79" s="307" t="s">
        <v>318</v>
      </c>
      <c r="C79" s="308"/>
      <c r="D79" s="113">
        <v>0.24174053182917002</v>
      </c>
      <c r="E79" s="115">
        <v>33</v>
      </c>
      <c r="F79" s="114">
        <v>98</v>
      </c>
      <c r="G79" s="114">
        <v>113</v>
      </c>
      <c r="H79" s="114">
        <v>124</v>
      </c>
      <c r="I79" s="140">
        <v>34</v>
      </c>
      <c r="J79" s="115">
        <v>-1</v>
      </c>
      <c r="K79" s="116">
        <v>-2.9411764705882355</v>
      </c>
    </row>
    <row r="80" spans="1:11" ht="14.1" customHeight="1" x14ac:dyDescent="0.2">
      <c r="A80" s="306" t="s">
        <v>319</v>
      </c>
      <c r="B80" s="307" t="s">
        <v>320</v>
      </c>
      <c r="C80" s="308"/>
      <c r="D80" s="113" t="s">
        <v>514</v>
      </c>
      <c r="E80" s="115" t="s">
        <v>514</v>
      </c>
      <c r="F80" s="114">
        <v>0</v>
      </c>
      <c r="G80" s="114" t="s">
        <v>514</v>
      </c>
      <c r="H80" s="114" t="s">
        <v>514</v>
      </c>
      <c r="I80" s="140">
        <v>11</v>
      </c>
      <c r="J80" s="115" t="s">
        <v>514</v>
      </c>
      <c r="K80" s="116" t="s">
        <v>514</v>
      </c>
    </row>
    <row r="81" spans="1:11" ht="14.1" customHeight="1" x14ac:dyDescent="0.2">
      <c r="A81" s="310" t="s">
        <v>321</v>
      </c>
      <c r="B81" s="311" t="s">
        <v>334</v>
      </c>
      <c r="C81" s="312"/>
      <c r="D81" s="125" t="s">
        <v>514</v>
      </c>
      <c r="E81" s="143" t="s">
        <v>514</v>
      </c>
      <c r="F81" s="144">
        <v>3</v>
      </c>
      <c r="G81" s="144">
        <v>22</v>
      </c>
      <c r="H81" s="144" t="s">
        <v>514</v>
      </c>
      <c r="I81" s="145">
        <v>3</v>
      </c>
      <c r="J81" s="143" t="s">
        <v>514</v>
      </c>
      <c r="K81" s="146" t="s">
        <v>514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143459</v>
      </c>
      <c r="C10" s="114">
        <v>82010</v>
      </c>
      <c r="D10" s="114">
        <v>61449</v>
      </c>
      <c r="E10" s="114">
        <v>112551</v>
      </c>
      <c r="F10" s="114">
        <v>29793</v>
      </c>
      <c r="G10" s="114">
        <v>22065</v>
      </c>
      <c r="H10" s="114">
        <v>33258</v>
      </c>
      <c r="I10" s="115">
        <v>40395</v>
      </c>
      <c r="J10" s="114">
        <v>27774</v>
      </c>
      <c r="K10" s="114">
        <v>12621</v>
      </c>
      <c r="L10" s="423">
        <v>11394</v>
      </c>
      <c r="M10" s="424">
        <v>11484</v>
      </c>
    </row>
    <row r="11" spans="1:13" ht="11.1" customHeight="1" x14ac:dyDescent="0.2">
      <c r="A11" s="422" t="s">
        <v>388</v>
      </c>
      <c r="B11" s="115">
        <v>146562</v>
      </c>
      <c r="C11" s="114">
        <v>84286</v>
      </c>
      <c r="D11" s="114">
        <v>62276</v>
      </c>
      <c r="E11" s="114">
        <v>115351</v>
      </c>
      <c r="F11" s="114">
        <v>30114</v>
      </c>
      <c r="G11" s="114">
        <v>22084</v>
      </c>
      <c r="H11" s="114">
        <v>34515</v>
      </c>
      <c r="I11" s="115">
        <v>41134</v>
      </c>
      <c r="J11" s="114">
        <v>27877</v>
      </c>
      <c r="K11" s="114">
        <v>13257</v>
      </c>
      <c r="L11" s="423">
        <v>12030</v>
      </c>
      <c r="M11" s="424">
        <v>9225</v>
      </c>
    </row>
    <row r="12" spans="1:13" ht="11.1" customHeight="1" x14ac:dyDescent="0.2">
      <c r="A12" s="422" t="s">
        <v>389</v>
      </c>
      <c r="B12" s="115">
        <v>149799</v>
      </c>
      <c r="C12" s="114">
        <v>86184</v>
      </c>
      <c r="D12" s="114">
        <v>63615</v>
      </c>
      <c r="E12" s="114">
        <v>117914</v>
      </c>
      <c r="F12" s="114">
        <v>30748</v>
      </c>
      <c r="G12" s="114">
        <v>23996</v>
      </c>
      <c r="H12" s="114">
        <v>35243</v>
      </c>
      <c r="I12" s="115">
        <v>41312</v>
      </c>
      <c r="J12" s="114">
        <v>27562</v>
      </c>
      <c r="K12" s="114">
        <v>13750</v>
      </c>
      <c r="L12" s="423">
        <v>15827</v>
      </c>
      <c r="M12" s="424">
        <v>12962</v>
      </c>
    </row>
    <row r="13" spans="1:13" s="110" customFormat="1" ht="11.1" customHeight="1" x14ac:dyDescent="0.2">
      <c r="A13" s="422" t="s">
        <v>390</v>
      </c>
      <c r="B13" s="115">
        <v>146155</v>
      </c>
      <c r="C13" s="114">
        <v>82834</v>
      </c>
      <c r="D13" s="114">
        <v>63321</v>
      </c>
      <c r="E13" s="114">
        <v>113806</v>
      </c>
      <c r="F13" s="114">
        <v>31214</v>
      </c>
      <c r="G13" s="114">
        <v>22787</v>
      </c>
      <c r="H13" s="114">
        <v>35035</v>
      </c>
      <c r="I13" s="115">
        <v>41342</v>
      </c>
      <c r="J13" s="114">
        <v>27755</v>
      </c>
      <c r="K13" s="114">
        <v>13587</v>
      </c>
      <c r="L13" s="423">
        <v>8269</v>
      </c>
      <c r="M13" s="424">
        <v>12207</v>
      </c>
    </row>
    <row r="14" spans="1:13" ht="15" customHeight="1" x14ac:dyDescent="0.2">
      <c r="A14" s="422" t="s">
        <v>391</v>
      </c>
      <c r="B14" s="115">
        <v>147563</v>
      </c>
      <c r="C14" s="114">
        <v>84288</v>
      </c>
      <c r="D14" s="114">
        <v>63275</v>
      </c>
      <c r="E14" s="114">
        <v>112660</v>
      </c>
      <c r="F14" s="114">
        <v>33861</v>
      </c>
      <c r="G14" s="114">
        <v>22484</v>
      </c>
      <c r="H14" s="114">
        <v>35790</v>
      </c>
      <c r="I14" s="115">
        <v>41284</v>
      </c>
      <c r="J14" s="114">
        <v>27488</v>
      </c>
      <c r="K14" s="114">
        <v>13796</v>
      </c>
      <c r="L14" s="423">
        <v>13149</v>
      </c>
      <c r="M14" s="424">
        <v>12142</v>
      </c>
    </row>
    <row r="15" spans="1:13" ht="11.1" customHeight="1" x14ac:dyDescent="0.2">
      <c r="A15" s="422" t="s">
        <v>388</v>
      </c>
      <c r="B15" s="115">
        <v>151260</v>
      </c>
      <c r="C15" s="114">
        <v>87006</v>
      </c>
      <c r="D15" s="114">
        <v>64254</v>
      </c>
      <c r="E15" s="114">
        <v>115510</v>
      </c>
      <c r="F15" s="114">
        <v>34760</v>
      </c>
      <c r="G15" s="114">
        <v>22621</v>
      </c>
      <c r="H15" s="114">
        <v>37135</v>
      </c>
      <c r="I15" s="115">
        <v>41958</v>
      </c>
      <c r="J15" s="114">
        <v>27677</v>
      </c>
      <c r="K15" s="114">
        <v>14281</v>
      </c>
      <c r="L15" s="423">
        <v>13020</v>
      </c>
      <c r="M15" s="424">
        <v>9684</v>
      </c>
    </row>
    <row r="16" spans="1:13" ht="11.1" customHeight="1" x14ac:dyDescent="0.2">
      <c r="A16" s="422" t="s">
        <v>389</v>
      </c>
      <c r="B16" s="115">
        <v>154608</v>
      </c>
      <c r="C16" s="114">
        <v>88969</v>
      </c>
      <c r="D16" s="114">
        <v>65639</v>
      </c>
      <c r="E16" s="114">
        <v>119035</v>
      </c>
      <c r="F16" s="114">
        <v>35357</v>
      </c>
      <c r="G16" s="114">
        <v>24897</v>
      </c>
      <c r="H16" s="114">
        <v>37793</v>
      </c>
      <c r="I16" s="115">
        <v>42404</v>
      </c>
      <c r="J16" s="114">
        <v>27536</v>
      </c>
      <c r="K16" s="114">
        <v>14868</v>
      </c>
      <c r="L16" s="423">
        <v>16923</v>
      </c>
      <c r="M16" s="424">
        <v>13796</v>
      </c>
    </row>
    <row r="17" spans="1:13" s="110" customFormat="1" ht="11.1" customHeight="1" x14ac:dyDescent="0.2">
      <c r="A17" s="422" t="s">
        <v>390</v>
      </c>
      <c r="B17" s="115">
        <v>151586</v>
      </c>
      <c r="C17" s="114">
        <v>86029</v>
      </c>
      <c r="D17" s="114">
        <v>65557</v>
      </c>
      <c r="E17" s="114">
        <v>116424</v>
      </c>
      <c r="F17" s="114">
        <v>35052</v>
      </c>
      <c r="G17" s="114">
        <v>23655</v>
      </c>
      <c r="H17" s="114">
        <v>37802</v>
      </c>
      <c r="I17" s="115">
        <v>42759</v>
      </c>
      <c r="J17" s="114">
        <v>27939</v>
      </c>
      <c r="K17" s="114">
        <v>14820</v>
      </c>
      <c r="L17" s="423">
        <v>8400</v>
      </c>
      <c r="M17" s="424">
        <v>11961</v>
      </c>
    </row>
    <row r="18" spans="1:13" ht="15" customHeight="1" x14ac:dyDescent="0.2">
      <c r="A18" s="422" t="s">
        <v>392</v>
      </c>
      <c r="B18" s="115">
        <v>153630</v>
      </c>
      <c r="C18" s="114">
        <v>87956</v>
      </c>
      <c r="D18" s="114">
        <v>65674</v>
      </c>
      <c r="E18" s="114">
        <v>117225</v>
      </c>
      <c r="F18" s="114">
        <v>36185</v>
      </c>
      <c r="G18" s="114">
        <v>23415</v>
      </c>
      <c r="H18" s="114">
        <v>38721</v>
      </c>
      <c r="I18" s="115">
        <v>42730</v>
      </c>
      <c r="J18" s="114">
        <v>27811</v>
      </c>
      <c r="K18" s="114">
        <v>14919</v>
      </c>
      <c r="L18" s="423">
        <v>13558</v>
      </c>
      <c r="M18" s="424">
        <v>12459</v>
      </c>
    </row>
    <row r="19" spans="1:13" ht="11.1" customHeight="1" x14ac:dyDescent="0.2">
      <c r="A19" s="422" t="s">
        <v>388</v>
      </c>
      <c r="B19" s="115">
        <v>156287</v>
      </c>
      <c r="C19" s="114">
        <v>90024</v>
      </c>
      <c r="D19" s="114">
        <v>66263</v>
      </c>
      <c r="E19" s="114">
        <v>119491</v>
      </c>
      <c r="F19" s="114">
        <v>36615</v>
      </c>
      <c r="G19" s="114">
        <v>23210</v>
      </c>
      <c r="H19" s="114">
        <v>40037</v>
      </c>
      <c r="I19" s="115">
        <v>43734</v>
      </c>
      <c r="J19" s="114">
        <v>28256</v>
      </c>
      <c r="K19" s="114">
        <v>15478</v>
      </c>
      <c r="L19" s="423">
        <v>11801</v>
      </c>
      <c r="M19" s="424">
        <v>9310</v>
      </c>
    </row>
    <row r="20" spans="1:13" ht="11.1" customHeight="1" x14ac:dyDescent="0.2">
      <c r="A20" s="422" t="s">
        <v>389</v>
      </c>
      <c r="B20" s="115">
        <v>159797</v>
      </c>
      <c r="C20" s="114">
        <v>92149</v>
      </c>
      <c r="D20" s="114">
        <v>67648</v>
      </c>
      <c r="E20" s="114">
        <v>122822</v>
      </c>
      <c r="F20" s="114">
        <v>36895</v>
      </c>
      <c r="G20" s="114">
        <v>25323</v>
      </c>
      <c r="H20" s="114">
        <v>40914</v>
      </c>
      <c r="I20" s="115">
        <v>44602</v>
      </c>
      <c r="J20" s="114">
        <v>28462</v>
      </c>
      <c r="K20" s="114">
        <v>16140</v>
      </c>
      <c r="L20" s="423">
        <v>16571</v>
      </c>
      <c r="M20" s="424">
        <v>13371</v>
      </c>
    </row>
    <row r="21" spans="1:13" s="110" customFormat="1" ht="11.1" customHeight="1" x14ac:dyDescent="0.2">
      <c r="A21" s="422" t="s">
        <v>390</v>
      </c>
      <c r="B21" s="115">
        <v>156835</v>
      </c>
      <c r="C21" s="114">
        <v>89217</v>
      </c>
      <c r="D21" s="114">
        <v>67618</v>
      </c>
      <c r="E21" s="114">
        <v>120136</v>
      </c>
      <c r="F21" s="114">
        <v>36652</v>
      </c>
      <c r="G21" s="114">
        <v>24120</v>
      </c>
      <c r="H21" s="114">
        <v>40914</v>
      </c>
      <c r="I21" s="115">
        <v>44770</v>
      </c>
      <c r="J21" s="114">
        <v>28624</v>
      </c>
      <c r="K21" s="114">
        <v>16146</v>
      </c>
      <c r="L21" s="423">
        <v>7786</v>
      </c>
      <c r="M21" s="424">
        <v>11090</v>
      </c>
    </row>
    <row r="22" spans="1:13" ht="15" customHeight="1" x14ac:dyDescent="0.2">
      <c r="A22" s="422" t="s">
        <v>393</v>
      </c>
      <c r="B22" s="115">
        <v>156885</v>
      </c>
      <c r="C22" s="114">
        <v>89381</v>
      </c>
      <c r="D22" s="114">
        <v>67504</v>
      </c>
      <c r="E22" s="114">
        <v>119931</v>
      </c>
      <c r="F22" s="114">
        <v>36843</v>
      </c>
      <c r="G22" s="114">
        <v>23248</v>
      </c>
      <c r="H22" s="114">
        <v>41608</v>
      </c>
      <c r="I22" s="115">
        <v>44610</v>
      </c>
      <c r="J22" s="114">
        <v>28456</v>
      </c>
      <c r="K22" s="114">
        <v>16154</v>
      </c>
      <c r="L22" s="423">
        <v>12922</v>
      </c>
      <c r="M22" s="424">
        <v>12938</v>
      </c>
    </row>
    <row r="23" spans="1:13" ht="11.1" customHeight="1" x14ac:dyDescent="0.2">
      <c r="A23" s="422" t="s">
        <v>388</v>
      </c>
      <c r="B23" s="115">
        <v>159468</v>
      </c>
      <c r="C23" s="114">
        <v>91578</v>
      </c>
      <c r="D23" s="114">
        <v>67890</v>
      </c>
      <c r="E23" s="114">
        <v>122109</v>
      </c>
      <c r="F23" s="114">
        <v>37220</v>
      </c>
      <c r="G23" s="114">
        <v>23038</v>
      </c>
      <c r="H23" s="114">
        <v>43043</v>
      </c>
      <c r="I23" s="115">
        <v>45310</v>
      </c>
      <c r="J23" s="114">
        <v>28792</v>
      </c>
      <c r="K23" s="114">
        <v>16518</v>
      </c>
      <c r="L23" s="423">
        <v>11438</v>
      </c>
      <c r="M23" s="424">
        <v>9023</v>
      </c>
    </row>
    <row r="24" spans="1:13" ht="11.1" customHeight="1" x14ac:dyDescent="0.2">
      <c r="A24" s="422" t="s">
        <v>389</v>
      </c>
      <c r="B24" s="115">
        <v>163752</v>
      </c>
      <c r="C24" s="114">
        <v>94273</v>
      </c>
      <c r="D24" s="114">
        <v>69479</v>
      </c>
      <c r="E24" s="114">
        <v>124767</v>
      </c>
      <c r="F24" s="114">
        <v>37921</v>
      </c>
      <c r="G24" s="114">
        <v>25189</v>
      </c>
      <c r="H24" s="114">
        <v>44005</v>
      </c>
      <c r="I24" s="115">
        <v>46080</v>
      </c>
      <c r="J24" s="114">
        <v>28796</v>
      </c>
      <c r="K24" s="114">
        <v>17284</v>
      </c>
      <c r="L24" s="423">
        <v>16697</v>
      </c>
      <c r="M24" s="424">
        <v>13150</v>
      </c>
    </row>
    <row r="25" spans="1:13" s="110" customFormat="1" ht="11.1" customHeight="1" x14ac:dyDescent="0.2">
      <c r="A25" s="422" t="s">
        <v>390</v>
      </c>
      <c r="B25" s="115">
        <v>160004</v>
      </c>
      <c r="C25" s="114">
        <v>91133</v>
      </c>
      <c r="D25" s="114">
        <v>68871</v>
      </c>
      <c r="E25" s="114">
        <v>121136</v>
      </c>
      <c r="F25" s="114">
        <v>37799</v>
      </c>
      <c r="G25" s="114">
        <v>23984</v>
      </c>
      <c r="H25" s="114">
        <v>43860</v>
      </c>
      <c r="I25" s="115">
        <v>46030</v>
      </c>
      <c r="J25" s="114">
        <v>29032</v>
      </c>
      <c r="K25" s="114">
        <v>16998</v>
      </c>
      <c r="L25" s="423">
        <v>7796</v>
      </c>
      <c r="M25" s="424">
        <v>11608</v>
      </c>
    </row>
    <row r="26" spans="1:13" ht="15" customHeight="1" x14ac:dyDescent="0.2">
      <c r="A26" s="422" t="s">
        <v>394</v>
      </c>
      <c r="B26" s="115">
        <v>161574</v>
      </c>
      <c r="C26" s="114">
        <v>92609</v>
      </c>
      <c r="D26" s="114">
        <v>68965</v>
      </c>
      <c r="E26" s="114">
        <v>122340</v>
      </c>
      <c r="F26" s="114">
        <v>38167</v>
      </c>
      <c r="G26" s="114">
        <v>23406</v>
      </c>
      <c r="H26" s="114">
        <v>44940</v>
      </c>
      <c r="I26" s="115">
        <v>45745</v>
      </c>
      <c r="J26" s="114">
        <v>28676</v>
      </c>
      <c r="K26" s="114">
        <v>17069</v>
      </c>
      <c r="L26" s="423">
        <v>13061</v>
      </c>
      <c r="M26" s="424">
        <v>11815</v>
      </c>
    </row>
    <row r="27" spans="1:13" ht="11.1" customHeight="1" x14ac:dyDescent="0.2">
      <c r="A27" s="422" t="s">
        <v>388</v>
      </c>
      <c r="B27" s="115">
        <v>163838</v>
      </c>
      <c r="C27" s="114">
        <v>94190</v>
      </c>
      <c r="D27" s="114">
        <v>69648</v>
      </c>
      <c r="E27" s="114">
        <v>124175</v>
      </c>
      <c r="F27" s="114">
        <v>38601</v>
      </c>
      <c r="G27" s="114">
        <v>23260</v>
      </c>
      <c r="H27" s="114">
        <v>46177</v>
      </c>
      <c r="I27" s="115">
        <v>46415</v>
      </c>
      <c r="J27" s="114">
        <v>28893</v>
      </c>
      <c r="K27" s="114">
        <v>17522</v>
      </c>
      <c r="L27" s="423">
        <v>11384</v>
      </c>
      <c r="M27" s="424">
        <v>9288</v>
      </c>
    </row>
    <row r="28" spans="1:13" ht="11.1" customHeight="1" x14ac:dyDescent="0.2">
      <c r="A28" s="422" t="s">
        <v>389</v>
      </c>
      <c r="B28" s="115">
        <v>167224</v>
      </c>
      <c r="C28" s="114">
        <v>96176</v>
      </c>
      <c r="D28" s="114">
        <v>71048</v>
      </c>
      <c r="E28" s="114">
        <v>128247</v>
      </c>
      <c r="F28" s="114">
        <v>38835</v>
      </c>
      <c r="G28" s="114">
        <v>25165</v>
      </c>
      <c r="H28" s="114">
        <v>46772</v>
      </c>
      <c r="I28" s="115">
        <v>46684</v>
      </c>
      <c r="J28" s="114">
        <v>28555</v>
      </c>
      <c r="K28" s="114">
        <v>18129</v>
      </c>
      <c r="L28" s="423">
        <v>16161</v>
      </c>
      <c r="M28" s="424">
        <v>13275</v>
      </c>
    </row>
    <row r="29" spans="1:13" s="110" customFormat="1" ht="11.1" customHeight="1" x14ac:dyDescent="0.2">
      <c r="A29" s="422" t="s">
        <v>390</v>
      </c>
      <c r="B29" s="115">
        <v>163194</v>
      </c>
      <c r="C29" s="114">
        <v>92574</v>
      </c>
      <c r="D29" s="114">
        <v>70620</v>
      </c>
      <c r="E29" s="114">
        <v>124270</v>
      </c>
      <c r="F29" s="114">
        <v>38875</v>
      </c>
      <c r="G29" s="114">
        <v>23944</v>
      </c>
      <c r="H29" s="114">
        <v>46472</v>
      </c>
      <c r="I29" s="115">
        <v>46557</v>
      </c>
      <c r="J29" s="114">
        <v>28668</v>
      </c>
      <c r="K29" s="114">
        <v>17889</v>
      </c>
      <c r="L29" s="423">
        <v>8739</v>
      </c>
      <c r="M29" s="424">
        <v>12749</v>
      </c>
    </row>
    <row r="30" spans="1:13" ht="15" customHeight="1" x14ac:dyDescent="0.2">
      <c r="A30" s="422" t="s">
        <v>395</v>
      </c>
      <c r="B30" s="115">
        <v>164797</v>
      </c>
      <c r="C30" s="114">
        <v>93767</v>
      </c>
      <c r="D30" s="114">
        <v>71030</v>
      </c>
      <c r="E30" s="114">
        <v>125113</v>
      </c>
      <c r="F30" s="114">
        <v>39648</v>
      </c>
      <c r="G30" s="114">
        <v>23362</v>
      </c>
      <c r="H30" s="114">
        <v>47257</v>
      </c>
      <c r="I30" s="115">
        <v>45529</v>
      </c>
      <c r="J30" s="114">
        <v>27933</v>
      </c>
      <c r="K30" s="114">
        <v>17596</v>
      </c>
      <c r="L30" s="423">
        <v>14520</v>
      </c>
      <c r="M30" s="424">
        <v>13015</v>
      </c>
    </row>
    <row r="31" spans="1:13" ht="11.1" customHeight="1" x14ac:dyDescent="0.2">
      <c r="A31" s="422" t="s">
        <v>388</v>
      </c>
      <c r="B31" s="115">
        <v>167424</v>
      </c>
      <c r="C31" s="114">
        <v>95896</v>
      </c>
      <c r="D31" s="114">
        <v>71528</v>
      </c>
      <c r="E31" s="114">
        <v>127246</v>
      </c>
      <c r="F31" s="114">
        <v>40147</v>
      </c>
      <c r="G31" s="114">
        <v>23183</v>
      </c>
      <c r="H31" s="114">
        <v>48456</v>
      </c>
      <c r="I31" s="115">
        <v>45946</v>
      </c>
      <c r="J31" s="114">
        <v>28036</v>
      </c>
      <c r="K31" s="114">
        <v>17910</v>
      </c>
      <c r="L31" s="423">
        <v>12495</v>
      </c>
      <c r="M31" s="424">
        <v>10039</v>
      </c>
    </row>
    <row r="32" spans="1:13" ht="11.1" customHeight="1" x14ac:dyDescent="0.2">
      <c r="A32" s="422" t="s">
        <v>389</v>
      </c>
      <c r="B32" s="115">
        <v>171276</v>
      </c>
      <c r="C32" s="114">
        <v>98068</v>
      </c>
      <c r="D32" s="114">
        <v>73208</v>
      </c>
      <c r="E32" s="114">
        <v>130319</v>
      </c>
      <c r="F32" s="114">
        <v>40948</v>
      </c>
      <c r="G32" s="114">
        <v>25161</v>
      </c>
      <c r="H32" s="114">
        <v>49235</v>
      </c>
      <c r="I32" s="115">
        <v>46354</v>
      </c>
      <c r="J32" s="114">
        <v>27964</v>
      </c>
      <c r="K32" s="114">
        <v>18390</v>
      </c>
      <c r="L32" s="423">
        <v>17184</v>
      </c>
      <c r="M32" s="424">
        <v>14066</v>
      </c>
    </row>
    <row r="33" spans="1:13" s="110" customFormat="1" ht="11.1" customHeight="1" x14ac:dyDescent="0.2">
      <c r="A33" s="422" t="s">
        <v>390</v>
      </c>
      <c r="B33" s="115">
        <v>167558</v>
      </c>
      <c r="C33" s="114">
        <v>94908</v>
      </c>
      <c r="D33" s="114">
        <v>72650</v>
      </c>
      <c r="E33" s="114">
        <v>126607</v>
      </c>
      <c r="F33" s="114">
        <v>40944</v>
      </c>
      <c r="G33" s="114">
        <v>23964</v>
      </c>
      <c r="H33" s="114">
        <v>48829</v>
      </c>
      <c r="I33" s="115">
        <v>46432</v>
      </c>
      <c r="J33" s="114">
        <v>28265</v>
      </c>
      <c r="K33" s="114">
        <v>18167</v>
      </c>
      <c r="L33" s="423">
        <v>9253</v>
      </c>
      <c r="M33" s="424">
        <v>13098</v>
      </c>
    </row>
    <row r="34" spans="1:13" ht="15" customHeight="1" x14ac:dyDescent="0.2">
      <c r="A34" s="422" t="s">
        <v>396</v>
      </c>
      <c r="B34" s="115">
        <v>168814</v>
      </c>
      <c r="C34" s="114">
        <v>95994</v>
      </c>
      <c r="D34" s="114">
        <v>72820</v>
      </c>
      <c r="E34" s="114">
        <v>127564</v>
      </c>
      <c r="F34" s="114">
        <v>41247</v>
      </c>
      <c r="G34" s="114">
        <v>23296</v>
      </c>
      <c r="H34" s="114">
        <v>49696</v>
      </c>
      <c r="I34" s="115">
        <v>46080</v>
      </c>
      <c r="J34" s="114">
        <v>27812</v>
      </c>
      <c r="K34" s="114">
        <v>18268</v>
      </c>
      <c r="L34" s="423">
        <v>13812</v>
      </c>
      <c r="M34" s="424">
        <v>12654</v>
      </c>
    </row>
    <row r="35" spans="1:13" ht="11.1" customHeight="1" x14ac:dyDescent="0.2">
      <c r="A35" s="422" t="s">
        <v>388</v>
      </c>
      <c r="B35" s="115">
        <v>171321</v>
      </c>
      <c r="C35" s="114">
        <v>98062</v>
      </c>
      <c r="D35" s="114">
        <v>73259</v>
      </c>
      <c r="E35" s="114">
        <v>129575</v>
      </c>
      <c r="F35" s="114">
        <v>41745</v>
      </c>
      <c r="G35" s="114">
        <v>23092</v>
      </c>
      <c r="H35" s="114">
        <v>50818</v>
      </c>
      <c r="I35" s="115">
        <v>46384</v>
      </c>
      <c r="J35" s="114">
        <v>27821</v>
      </c>
      <c r="K35" s="114">
        <v>18563</v>
      </c>
      <c r="L35" s="423">
        <v>12283</v>
      </c>
      <c r="M35" s="424">
        <v>9660</v>
      </c>
    </row>
    <row r="36" spans="1:13" ht="11.1" customHeight="1" x14ac:dyDescent="0.2">
      <c r="A36" s="422" t="s">
        <v>389</v>
      </c>
      <c r="B36" s="115">
        <v>174839</v>
      </c>
      <c r="C36" s="114">
        <v>100017</v>
      </c>
      <c r="D36" s="114">
        <v>74822</v>
      </c>
      <c r="E36" s="114">
        <v>132631</v>
      </c>
      <c r="F36" s="114">
        <v>42208</v>
      </c>
      <c r="G36" s="114">
        <v>25075</v>
      </c>
      <c r="H36" s="114">
        <v>51550</v>
      </c>
      <c r="I36" s="115">
        <v>46905</v>
      </c>
      <c r="J36" s="114">
        <v>27637</v>
      </c>
      <c r="K36" s="114">
        <v>19268</v>
      </c>
      <c r="L36" s="423">
        <v>17315</v>
      </c>
      <c r="M36" s="424">
        <v>14310</v>
      </c>
    </row>
    <row r="37" spans="1:13" s="110" customFormat="1" ht="11.1" customHeight="1" x14ac:dyDescent="0.2">
      <c r="A37" s="422" t="s">
        <v>390</v>
      </c>
      <c r="B37" s="115">
        <v>171349</v>
      </c>
      <c r="C37" s="114">
        <v>96858</v>
      </c>
      <c r="D37" s="114">
        <v>74491</v>
      </c>
      <c r="E37" s="114">
        <v>128961</v>
      </c>
      <c r="F37" s="114">
        <v>42388</v>
      </c>
      <c r="G37" s="114">
        <v>23916</v>
      </c>
      <c r="H37" s="114">
        <v>51303</v>
      </c>
      <c r="I37" s="115">
        <v>46831</v>
      </c>
      <c r="J37" s="114">
        <v>27863</v>
      </c>
      <c r="K37" s="114">
        <v>18968</v>
      </c>
      <c r="L37" s="423">
        <v>9138</v>
      </c>
      <c r="M37" s="424">
        <v>12728</v>
      </c>
    </row>
    <row r="38" spans="1:13" ht="15" customHeight="1" x14ac:dyDescent="0.2">
      <c r="A38" s="425" t="s">
        <v>397</v>
      </c>
      <c r="B38" s="115">
        <v>173074</v>
      </c>
      <c r="C38" s="114">
        <v>98383</v>
      </c>
      <c r="D38" s="114">
        <v>74691</v>
      </c>
      <c r="E38" s="114">
        <v>130226</v>
      </c>
      <c r="F38" s="114">
        <v>42848</v>
      </c>
      <c r="G38" s="114">
        <v>23429</v>
      </c>
      <c r="H38" s="114">
        <v>52175</v>
      </c>
      <c r="I38" s="115">
        <v>46675</v>
      </c>
      <c r="J38" s="114">
        <v>27553</v>
      </c>
      <c r="K38" s="114">
        <v>19122</v>
      </c>
      <c r="L38" s="423">
        <v>14315</v>
      </c>
      <c r="M38" s="424">
        <v>12758</v>
      </c>
    </row>
    <row r="39" spans="1:13" ht="11.1" customHeight="1" x14ac:dyDescent="0.2">
      <c r="A39" s="422" t="s">
        <v>388</v>
      </c>
      <c r="B39" s="115">
        <v>176230</v>
      </c>
      <c r="C39" s="114">
        <v>100720</v>
      </c>
      <c r="D39" s="114">
        <v>75510</v>
      </c>
      <c r="E39" s="114">
        <v>132838</v>
      </c>
      <c r="F39" s="114">
        <v>43392</v>
      </c>
      <c r="G39" s="114">
        <v>23452</v>
      </c>
      <c r="H39" s="114">
        <v>53386</v>
      </c>
      <c r="I39" s="115">
        <v>47320</v>
      </c>
      <c r="J39" s="114">
        <v>27572</v>
      </c>
      <c r="K39" s="114">
        <v>19748</v>
      </c>
      <c r="L39" s="423">
        <v>13374</v>
      </c>
      <c r="M39" s="424">
        <v>10302</v>
      </c>
    </row>
    <row r="40" spans="1:13" ht="11.1" customHeight="1" x14ac:dyDescent="0.2">
      <c r="A40" s="425" t="s">
        <v>389</v>
      </c>
      <c r="B40" s="115">
        <v>179240</v>
      </c>
      <c r="C40" s="114">
        <v>102453</v>
      </c>
      <c r="D40" s="114">
        <v>76787</v>
      </c>
      <c r="E40" s="114">
        <v>135262</v>
      </c>
      <c r="F40" s="114">
        <v>43978</v>
      </c>
      <c r="G40" s="114">
        <v>25293</v>
      </c>
      <c r="H40" s="114">
        <v>53903</v>
      </c>
      <c r="I40" s="115">
        <v>47609</v>
      </c>
      <c r="J40" s="114">
        <v>27343</v>
      </c>
      <c r="K40" s="114">
        <v>20266</v>
      </c>
      <c r="L40" s="423">
        <v>18270</v>
      </c>
      <c r="M40" s="424">
        <v>15822</v>
      </c>
    </row>
    <row r="41" spans="1:13" s="110" customFormat="1" ht="11.1" customHeight="1" x14ac:dyDescent="0.2">
      <c r="A41" s="422" t="s">
        <v>390</v>
      </c>
      <c r="B41" s="115">
        <v>175939</v>
      </c>
      <c r="C41" s="114">
        <v>99387</v>
      </c>
      <c r="D41" s="114">
        <v>76552</v>
      </c>
      <c r="E41" s="114">
        <v>131753</v>
      </c>
      <c r="F41" s="114">
        <v>44186</v>
      </c>
      <c r="G41" s="114">
        <v>24127</v>
      </c>
      <c r="H41" s="114">
        <v>53796</v>
      </c>
      <c r="I41" s="115">
        <v>47597</v>
      </c>
      <c r="J41" s="114">
        <v>27549</v>
      </c>
      <c r="K41" s="114">
        <v>20048</v>
      </c>
      <c r="L41" s="423">
        <v>10236</v>
      </c>
      <c r="M41" s="424">
        <v>13686</v>
      </c>
    </row>
    <row r="42" spans="1:13" ht="15" customHeight="1" x14ac:dyDescent="0.2">
      <c r="A42" s="422" t="s">
        <v>398</v>
      </c>
      <c r="B42" s="115">
        <v>176349</v>
      </c>
      <c r="C42" s="114">
        <v>99825</v>
      </c>
      <c r="D42" s="114">
        <v>76524</v>
      </c>
      <c r="E42" s="114">
        <v>131770</v>
      </c>
      <c r="F42" s="114">
        <v>44579</v>
      </c>
      <c r="G42" s="114">
        <v>23454</v>
      </c>
      <c r="H42" s="114">
        <v>54442</v>
      </c>
      <c r="I42" s="115">
        <v>47499</v>
      </c>
      <c r="J42" s="114">
        <v>27265</v>
      </c>
      <c r="K42" s="114">
        <v>20234</v>
      </c>
      <c r="L42" s="423">
        <v>14475</v>
      </c>
      <c r="M42" s="424">
        <v>13861</v>
      </c>
    </row>
    <row r="43" spans="1:13" ht="11.1" customHeight="1" x14ac:dyDescent="0.2">
      <c r="A43" s="422" t="s">
        <v>388</v>
      </c>
      <c r="B43" s="115">
        <v>179274</v>
      </c>
      <c r="C43" s="114">
        <v>102109</v>
      </c>
      <c r="D43" s="114">
        <v>77165</v>
      </c>
      <c r="E43" s="114">
        <v>134334</v>
      </c>
      <c r="F43" s="114">
        <v>44940</v>
      </c>
      <c r="G43" s="114">
        <v>23340</v>
      </c>
      <c r="H43" s="114">
        <v>55696</v>
      </c>
      <c r="I43" s="115">
        <v>48352</v>
      </c>
      <c r="J43" s="114">
        <v>27401</v>
      </c>
      <c r="K43" s="114">
        <v>20951</v>
      </c>
      <c r="L43" s="423">
        <v>14765</v>
      </c>
      <c r="M43" s="424">
        <v>11959</v>
      </c>
    </row>
    <row r="44" spans="1:13" ht="11.1" customHeight="1" x14ac:dyDescent="0.2">
      <c r="A44" s="422" t="s">
        <v>389</v>
      </c>
      <c r="B44" s="115">
        <v>181523</v>
      </c>
      <c r="C44" s="114">
        <v>103270</v>
      </c>
      <c r="D44" s="114">
        <v>78253</v>
      </c>
      <c r="E44" s="114">
        <v>136013</v>
      </c>
      <c r="F44" s="114">
        <v>45510</v>
      </c>
      <c r="G44" s="114">
        <v>24966</v>
      </c>
      <c r="H44" s="114">
        <v>56304</v>
      </c>
      <c r="I44" s="115">
        <v>48719</v>
      </c>
      <c r="J44" s="114">
        <v>27128</v>
      </c>
      <c r="K44" s="114">
        <v>21591</v>
      </c>
      <c r="L44" s="423">
        <v>18038</v>
      </c>
      <c r="M44" s="424">
        <v>16547</v>
      </c>
    </row>
    <row r="45" spans="1:13" s="110" customFormat="1" ht="11.1" customHeight="1" x14ac:dyDescent="0.2">
      <c r="A45" s="422" t="s">
        <v>390</v>
      </c>
      <c r="B45" s="115">
        <v>178177</v>
      </c>
      <c r="C45" s="114">
        <v>100277</v>
      </c>
      <c r="D45" s="114">
        <v>77900</v>
      </c>
      <c r="E45" s="114">
        <v>132457</v>
      </c>
      <c r="F45" s="114">
        <v>45720</v>
      </c>
      <c r="G45" s="114">
        <v>23910</v>
      </c>
      <c r="H45" s="114">
        <v>56012</v>
      </c>
      <c r="I45" s="115">
        <v>48672</v>
      </c>
      <c r="J45" s="114">
        <v>27410</v>
      </c>
      <c r="K45" s="114">
        <v>21262</v>
      </c>
      <c r="L45" s="423">
        <v>10409</v>
      </c>
      <c r="M45" s="424">
        <v>14001</v>
      </c>
    </row>
    <row r="46" spans="1:13" ht="15" customHeight="1" x14ac:dyDescent="0.2">
      <c r="A46" s="422" t="s">
        <v>399</v>
      </c>
      <c r="B46" s="115">
        <v>178428</v>
      </c>
      <c r="C46" s="114">
        <v>100793</v>
      </c>
      <c r="D46" s="114">
        <v>77635</v>
      </c>
      <c r="E46" s="114">
        <v>132316</v>
      </c>
      <c r="F46" s="114">
        <v>46112</v>
      </c>
      <c r="G46" s="114">
        <v>23220</v>
      </c>
      <c r="H46" s="114">
        <v>56650</v>
      </c>
      <c r="I46" s="115">
        <v>48664</v>
      </c>
      <c r="J46" s="114">
        <v>27112</v>
      </c>
      <c r="K46" s="114">
        <v>21552</v>
      </c>
      <c r="L46" s="423">
        <v>14636</v>
      </c>
      <c r="M46" s="424">
        <v>14555</v>
      </c>
    </row>
    <row r="47" spans="1:13" ht="11.1" customHeight="1" x14ac:dyDescent="0.2">
      <c r="A47" s="422" t="s">
        <v>388</v>
      </c>
      <c r="B47" s="115">
        <v>180052</v>
      </c>
      <c r="C47" s="114">
        <v>101881</v>
      </c>
      <c r="D47" s="114">
        <v>78171</v>
      </c>
      <c r="E47" s="114">
        <v>133370</v>
      </c>
      <c r="F47" s="114">
        <v>46682</v>
      </c>
      <c r="G47" s="114">
        <v>23045</v>
      </c>
      <c r="H47" s="114">
        <v>57480</v>
      </c>
      <c r="I47" s="115">
        <v>49235</v>
      </c>
      <c r="J47" s="114">
        <v>27245</v>
      </c>
      <c r="K47" s="114">
        <v>21990</v>
      </c>
      <c r="L47" s="423">
        <v>12804</v>
      </c>
      <c r="M47" s="424">
        <v>11366</v>
      </c>
    </row>
    <row r="48" spans="1:13" ht="11.1" customHeight="1" x14ac:dyDescent="0.2">
      <c r="A48" s="422" t="s">
        <v>389</v>
      </c>
      <c r="B48" s="115">
        <v>182798</v>
      </c>
      <c r="C48" s="114">
        <v>103457</v>
      </c>
      <c r="D48" s="114">
        <v>79341</v>
      </c>
      <c r="E48" s="114">
        <v>135332</v>
      </c>
      <c r="F48" s="114">
        <v>47466</v>
      </c>
      <c r="G48" s="114">
        <v>24825</v>
      </c>
      <c r="H48" s="114">
        <v>58039</v>
      </c>
      <c r="I48" s="115">
        <v>49289</v>
      </c>
      <c r="J48" s="114">
        <v>26748</v>
      </c>
      <c r="K48" s="114">
        <v>22541</v>
      </c>
      <c r="L48" s="423">
        <v>17739</v>
      </c>
      <c r="M48" s="424">
        <v>15667</v>
      </c>
    </row>
    <row r="49" spans="1:17" s="110" customFormat="1" ht="11.1" customHeight="1" x14ac:dyDescent="0.2">
      <c r="A49" s="422" t="s">
        <v>390</v>
      </c>
      <c r="B49" s="115">
        <v>179748</v>
      </c>
      <c r="C49" s="114">
        <v>100700</v>
      </c>
      <c r="D49" s="114">
        <v>79048</v>
      </c>
      <c r="E49" s="114">
        <v>131968</v>
      </c>
      <c r="F49" s="114">
        <v>47780</v>
      </c>
      <c r="G49" s="114">
        <v>23952</v>
      </c>
      <c r="H49" s="114">
        <v>57694</v>
      </c>
      <c r="I49" s="115">
        <v>49346</v>
      </c>
      <c r="J49" s="114">
        <v>26861</v>
      </c>
      <c r="K49" s="114">
        <v>22485</v>
      </c>
      <c r="L49" s="423">
        <v>10347</v>
      </c>
      <c r="M49" s="424">
        <v>13508</v>
      </c>
    </row>
    <row r="50" spans="1:17" ht="15" customHeight="1" x14ac:dyDescent="0.2">
      <c r="A50" s="422" t="s">
        <v>400</v>
      </c>
      <c r="B50" s="143">
        <v>180270</v>
      </c>
      <c r="C50" s="144">
        <v>101342</v>
      </c>
      <c r="D50" s="144">
        <v>78928</v>
      </c>
      <c r="E50" s="144">
        <v>132304</v>
      </c>
      <c r="F50" s="144">
        <v>47966</v>
      </c>
      <c r="G50" s="144">
        <v>23334</v>
      </c>
      <c r="H50" s="144">
        <v>58119</v>
      </c>
      <c r="I50" s="143">
        <v>48052</v>
      </c>
      <c r="J50" s="144">
        <v>26078</v>
      </c>
      <c r="K50" s="144">
        <v>21974</v>
      </c>
      <c r="L50" s="426">
        <v>13548</v>
      </c>
      <c r="M50" s="427">
        <v>13651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1.0323491828636762</v>
      </c>
      <c r="C6" s="480">
        <f>'Tabelle 3.3'!J11</f>
        <v>-1.2576031563373335</v>
      </c>
      <c r="D6" s="481">
        <f t="shared" ref="D6:E9" si="0">IF(OR(AND(B6&gt;=-50,B6&lt;=50),ISNUMBER(B6)=FALSE),B6,"")</f>
        <v>1.0323491828636762</v>
      </c>
      <c r="E6" s="481">
        <f t="shared" si="0"/>
        <v>-1.2576031563373335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1.0323491828636762</v>
      </c>
      <c r="C14" s="480">
        <f>'Tabelle 3.3'!J11</f>
        <v>-1.2576031563373335</v>
      </c>
      <c r="D14" s="481">
        <f>IF(OR(AND(B14&gt;=-50,B14&lt;=50),ISNUMBER(B14)=FALSE),B14,"")</f>
        <v>1.0323491828636762</v>
      </c>
      <c r="E14" s="481">
        <f>IF(OR(AND(C14&gt;=-50,C14&lt;=50),ISNUMBER(C14)=FALSE),C14,"")</f>
        <v>-1.2576031563373335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1.5625</v>
      </c>
      <c r="C15" s="480">
        <f>'Tabelle 3.3'!J12</f>
        <v>8.5016835016835017</v>
      </c>
      <c r="D15" s="481">
        <f t="shared" ref="D15:E45" si="3">IF(OR(AND(B15&gt;=-50,B15&lt;=50),ISNUMBER(B15)=FALSE),B15,"")</f>
        <v>1.5625</v>
      </c>
      <c r="E15" s="481">
        <f t="shared" si="3"/>
        <v>8.5016835016835017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1.0630220197418374</v>
      </c>
      <c r="C16" s="480">
        <f>'Tabelle 3.3'!J13</f>
        <v>1.408450704225352</v>
      </c>
      <c r="D16" s="481">
        <f t="shared" si="3"/>
        <v>1.0630220197418374</v>
      </c>
      <c r="E16" s="481">
        <f t="shared" si="3"/>
        <v>1.408450704225352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-0.20256583389601621</v>
      </c>
      <c r="C17" s="480">
        <f>'Tabelle 3.3'!J14</f>
        <v>-4.5639597171630601</v>
      </c>
      <c r="D17" s="481">
        <f t="shared" si="3"/>
        <v>-0.20256583389601621</v>
      </c>
      <c r="E17" s="481">
        <f t="shared" si="3"/>
        <v>-4.5639597171630601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3.993422598073761</v>
      </c>
      <c r="C18" s="480">
        <f>'Tabelle 3.3'!J15</f>
        <v>-5.5893074119076553</v>
      </c>
      <c r="D18" s="481">
        <f t="shared" si="3"/>
        <v>3.993422598073761</v>
      </c>
      <c r="E18" s="481">
        <f t="shared" si="3"/>
        <v>-5.5893074119076553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-0.48736865638274091</v>
      </c>
      <c r="C19" s="480">
        <f>'Tabelle 3.3'!J16</f>
        <v>-4.2822677925211101</v>
      </c>
      <c r="D19" s="481">
        <f t="shared" si="3"/>
        <v>-0.48736865638274091</v>
      </c>
      <c r="E19" s="481">
        <f t="shared" si="3"/>
        <v>-4.2822677925211101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-3.2767152601310685</v>
      </c>
      <c r="C20" s="480">
        <f>'Tabelle 3.3'!J17</f>
        <v>-0.7407407407407407</v>
      </c>
      <c r="D20" s="481">
        <f t="shared" si="3"/>
        <v>-3.2767152601310685</v>
      </c>
      <c r="E20" s="481">
        <f t="shared" si="3"/>
        <v>-0.7407407407407407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1.3549498746867168</v>
      </c>
      <c r="C21" s="480">
        <f>'Tabelle 3.3'!J18</f>
        <v>2.2136331693605058</v>
      </c>
      <c r="D21" s="481">
        <f t="shared" si="3"/>
        <v>1.3549498746867168</v>
      </c>
      <c r="E21" s="481">
        <f t="shared" si="3"/>
        <v>2.2136331693605058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1.8567993588030991</v>
      </c>
      <c r="C22" s="480">
        <f>'Tabelle 3.3'!J19</f>
        <v>1.0457010069713399</v>
      </c>
      <c r="D22" s="481">
        <f t="shared" si="3"/>
        <v>1.8567993588030991</v>
      </c>
      <c r="E22" s="481">
        <f t="shared" si="3"/>
        <v>1.0457010069713399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0.35595361120679758</v>
      </c>
      <c r="C23" s="480">
        <f>'Tabelle 3.3'!J20</f>
        <v>-2.8609072087332956</v>
      </c>
      <c r="D23" s="481">
        <f t="shared" si="3"/>
        <v>0.35595361120679758</v>
      </c>
      <c r="E23" s="481">
        <f t="shared" si="3"/>
        <v>-2.8609072087332956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0.38910505836575876</v>
      </c>
      <c r="C24" s="480">
        <f>'Tabelle 3.3'!J21</f>
        <v>-8.2064857710125736</v>
      </c>
      <c r="D24" s="481">
        <f t="shared" si="3"/>
        <v>0.38910505836575876</v>
      </c>
      <c r="E24" s="481">
        <f t="shared" si="3"/>
        <v>-8.2064857710125736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5.4316197866149372</v>
      </c>
      <c r="C25" s="480">
        <f>'Tabelle 3.3'!J22</f>
        <v>-3.3532934131736525</v>
      </c>
      <c r="D25" s="481">
        <f t="shared" si="3"/>
        <v>5.4316197866149372</v>
      </c>
      <c r="E25" s="481">
        <f t="shared" si="3"/>
        <v>-3.3532934131736525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-0.87014725568942441</v>
      </c>
      <c r="C26" s="480">
        <f>'Tabelle 3.3'!J23</f>
        <v>2.6119402985074629</v>
      </c>
      <c r="D26" s="481">
        <f t="shared" si="3"/>
        <v>-0.87014725568942441</v>
      </c>
      <c r="E26" s="481">
        <f t="shared" si="3"/>
        <v>2.6119402985074629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3.5812369548500493</v>
      </c>
      <c r="C27" s="480">
        <f>'Tabelle 3.3'!J24</f>
        <v>-0.75187969924812026</v>
      </c>
      <c r="D27" s="481">
        <f t="shared" si="3"/>
        <v>3.5812369548500493</v>
      </c>
      <c r="E27" s="481">
        <f t="shared" si="3"/>
        <v>-0.75187969924812026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4.293236127987039</v>
      </c>
      <c r="C28" s="480">
        <f>'Tabelle 3.3'!J25</f>
        <v>2.8365601080594325</v>
      </c>
      <c r="D28" s="481">
        <f t="shared" si="3"/>
        <v>4.293236127987039</v>
      </c>
      <c r="E28" s="481">
        <f t="shared" si="3"/>
        <v>2.8365601080594325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-7.592407592407592</v>
      </c>
      <c r="C29" s="480">
        <f>'Tabelle 3.3'!J26</f>
        <v>7.9365079365079367</v>
      </c>
      <c r="D29" s="481">
        <f t="shared" si="3"/>
        <v>-7.592407592407592</v>
      </c>
      <c r="E29" s="481">
        <f t="shared" si="3"/>
        <v>7.9365079365079367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3.8784281620957839</v>
      </c>
      <c r="C30" s="480">
        <f>'Tabelle 3.3'!J27</f>
        <v>3.3477321814254859</v>
      </c>
      <c r="D30" s="481">
        <f t="shared" si="3"/>
        <v>3.8784281620957839</v>
      </c>
      <c r="E30" s="481">
        <f t="shared" si="3"/>
        <v>3.3477321814254859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3.5600762873490148</v>
      </c>
      <c r="C31" s="480">
        <f>'Tabelle 3.3'!J28</f>
        <v>5.2391799544419131</v>
      </c>
      <c r="D31" s="481">
        <f t="shared" si="3"/>
        <v>3.5600762873490148</v>
      </c>
      <c r="E31" s="481">
        <f t="shared" si="3"/>
        <v>5.2391799544419131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2.6269393511988715</v>
      </c>
      <c r="C32" s="480">
        <f>'Tabelle 3.3'!J29</f>
        <v>-0.1536688436419516</v>
      </c>
      <c r="D32" s="481">
        <f t="shared" si="3"/>
        <v>2.6269393511988715</v>
      </c>
      <c r="E32" s="481">
        <f t="shared" si="3"/>
        <v>-0.1536688436419516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2.8599179797107706</v>
      </c>
      <c r="C33" s="480">
        <f>'Tabelle 3.3'!J30</f>
        <v>-5.9279778393351803</v>
      </c>
      <c r="D33" s="481">
        <f t="shared" si="3"/>
        <v>2.8599179797107706</v>
      </c>
      <c r="E33" s="481">
        <f t="shared" si="3"/>
        <v>-5.9279778393351803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0.25056376847907791</v>
      </c>
      <c r="C34" s="480">
        <f>'Tabelle 3.3'!J31</f>
        <v>-1.3110125050423558</v>
      </c>
      <c r="D34" s="481">
        <f t="shared" si="3"/>
        <v>0.25056376847907791</v>
      </c>
      <c r="E34" s="481">
        <f t="shared" si="3"/>
        <v>-1.3110125050423558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1.5625</v>
      </c>
      <c r="C37" s="480">
        <f>'Tabelle 3.3'!J34</f>
        <v>8.5016835016835017</v>
      </c>
      <c r="D37" s="481">
        <f t="shared" si="3"/>
        <v>1.5625</v>
      </c>
      <c r="E37" s="481">
        <f t="shared" si="3"/>
        <v>8.5016835016835017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0.10246574622650184</v>
      </c>
      <c r="C38" s="480">
        <f>'Tabelle 3.3'!J35</f>
        <v>-1.8138304572364277</v>
      </c>
      <c r="D38" s="481">
        <f t="shared" si="3"/>
        <v>0.10246574622650184</v>
      </c>
      <c r="E38" s="481">
        <f t="shared" si="3"/>
        <v>-1.8138304572364277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1.7258328782086292</v>
      </c>
      <c r="C39" s="480">
        <f>'Tabelle 3.3'!J36</f>
        <v>-1.439158256822723</v>
      </c>
      <c r="D39" s="481">
        <f t="shared" si="3"/>
        <v>1.7258328782086292</v>
      </c>
      <c r="E39" s="481">
        <f t="shared" si="3"/>
        <v>-1.439158256822723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1.7258328782086292</v>
      </c>
      <c r="C45" s="480">
        <f>'Tabelle 3.3'!J36</f>
        <v>-1.439158256822723</v>
      </c>
      <c r="D45" s="481">
        <f t="shared" si="3"/>
        <v>1.7258328782086292</v>
      </c>
      <c r="E45" s="481">
        <f t="shared" si="3"/>
        <v>-1.439158256822723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161574</v>
      </c>
      <c r="C51" s="487">
        <v>28676</v>
      </c>
      <c r="D51" s="487">
        <v>17069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163838</v>
      </c>
      <c r="C52" s="487">
        <v>28893</v>
      </c>
      <c r="D52" s="487">
        <v>17522</v>
      </c>
      <c r="E52" s="488">
        <f t="shared" ref="E52:G70" si="11">IF($A$51=37802,IF(COUNTBLANK(B$51:B$70)&gt;0,#N/A,B52/B$51*100),IF(COUNTBLANK(B$51:B$75)&gt;0,#N/A,B52/B$51*100))</f>
        <v>101.40121554210455</v>
      </c>
      <c r="F52" s="488">
        <f t="shared" si="11"/>
        <v>100.75673036685731</v>
      </c>
      <c r="G52" s="488">
        <f t="shared" si="11"/>
        <v>102.6539340324565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167224</v>
      </c>
      <c r="C53" s="487">
        <v>28555</v>
      </c>
      <c r="D53" s="487">
        <v>18129</v>
      </c>
      <c r="E53" s="488">
        <f t="shared" si="11"/>
        <v>103.4968497406761</v>
      </c>
      <c r="F53" s="488">
        <f t="shared" si="11"/>
        <v>99.578044357650995</v>
      </c>
      <c r="G53" s="488">
        <f t="shared" si="11"/>
        <v>106.21008846446776</v>
      </c>
      <c r="H53" s="489">
        <f>IF(ISERROR(L53)=TRUE,IF(MONTH(A53)=MONTH(MAX(A$51:A$75)),A53,""),"")</f>
        <v>41883</v>
      </c>
      <c r="I53" s="488">
        <f t="shared" si="12"/>
        <v>103.4968497406761</v>
      </c>
      <c r="J53" s="488">
        <f t="shared" si="10"/>
        <v>99.578044357650995</v>
      </c>
      <c r="K53" s="488">
        <f t="shared" si="10"/>
        <v>106.21008846446776</v>
      </c>
      <c r="L53" s="488" t="e">
        <f t="shared" si="13"/>
        <v>#N/A</v>
      </c>
    </row>
    <row r="54" spans="1:14" ht="15" customHeight="1" x14ac:dyDescent="0.2">
      <c r="A54" s="490" t="s">
        <v>463</v>
      </c>
      <c r="B54" s="487">
        <v>163194</v>
      </c>
      <c r="C54" s="487">
        <v>28668</v>
      </c>
      <c r="D54" s="487">
        <v>17889</v>
      </c>
      <c r="E54" s="488">
        <f t="shared" si="11"/>
        <v>101.00263656281332</v>
      </c>
      <c r="F54" s="488">
        <f t="shared" si="11"/>
        <v>99.972102106290976</v>
      </c>
      <c r="G54" s="488">
        <f t="shared" si="11"/>
        <v>104.80403069892787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164797</v>
      </c>
      <c r="C55" s="487">
        <v>27933</v>
      </c>
      <c r="D55" s="487">
        <v>17596</v>
      </c>
      <c r="E55" s="488">
        <f t="shared" si="11"/>
        <v>101.99475163083169</v>
      </c>
      <c r="F55" s="488">
        <f t="shared" si="11"/>
        <v>97.408983121774313</v>
      </c>
      <c r="G55" s="488">
        <f t="shared" si="11"/>
        <v>103.08746851016461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167424</v>
      </c>
      <c r="C56" s="487">
        <v>28036</v>
      </c>
      <c r="D56" s="487">
        <v>17910</v>
      </c>
      <c r="E56" s="488">
        <f t="shared" si="11"/>
        <v>103.62063203238145</v>
      </c>
      <c r="F56" s="488">
        <f t="shared" si="11"/>
        <v>97.768168503278005</v>
      </c>
      <c r="G56" s="488">
        <f t="shared" si="11"/>
        <v>104.92706075341263</v>
      </c>
      <c r="H56" s="489" t="str">
        <f t="shared" si="14"/>
        <v/>
      </c>
      <c r="I56" s="488" t="str">
        <f t="shared" si="12"/>
        <v/>
      </c>
      <c r="J56" s="488" t="str">
        <f t="shared" si="10"/>
        <v/>
      </c>
      <c r="K56" s="488" t="str">
        <f t="shared" si="10"/>
        <v/>
      </c>
      <c r="L56" s="488" t="e">
        <f t="shared" si="13"/>
        <v>#N/A</v>
      </c>
    </row>
    <row r="57" spans="1:14" ht="15" customHeight="1" x14ac:dyDescent="0.2">
      <c r="A57" s="490">
        <v>42248</v>
      </c>
      <c r="B57" s="487">
        <v>171276</v>
      </c>
      <c r="C57" s="487">
        <v>27964</v>
      </c>
      <c r="D57" s="487">
        <v>18390</v>
      </c>
      <c r="E57" s="488">
        <f t="shared" si="11"/>
        <v>106.00467897062646</v>
      </c>
      <c r="F57" s="488">
        <f t="shared" si="11"/>
        <v>97.517087459896771</v>
      </c>
      <c r="G57" s="488">
        <f t="shared" si="11"/>
        <v>107.73917628449234</v>
      </c>
      <c r="H57" s="489">
        <f t="shared" si="14"/>
        <v>42248</v>
      </c>
      <c r="I57" s="488">
        <f t="shared" si="12"/>
        <v>106.00467897062646</v>
      </c>
      <c r="J57" s="488">
        <f t="shared" si="10"/>
        <v>97.517087459896771</v>
      </c>
      <c r="K57" s="488">
        <f t="shared" si="10"/>
        <v>107.73917628449234</v>
      </c>
      <c r="L57" s="488" t="e">
        <f t="shared" si="13"/>
        <v>#N/A</v>
      </c>
    </row>
    <row r="58" spans="1:14" ht="15" customHeight="1" x14ac:dyDescent="0.2">
      <c r="A58" s="490" t="s">
        <v>466</v>
      </c>
      <c r="B58" s="487">
        <v>167558</v>
      </c>
      <c r="C58" s="487">
        <v>28265</v>
      </c>
      <c r="D58" s="487">
        <v>18167</v>
      </c>
      <c r="E58" s="488">
        <f t="shared" si="11"/>
        <v>103.70356616782404</v>
      </c>
      <c r="F58" s="488">
        <f t="shared" si="11"/>
        <v>98.566745710698839</v>
      </c>
      <c r="G58" s="488">
        <f t="shared" si="11"/>
        <v>106.43271427734489</v>
      </c>
      <c r="H58" s="489" t="str">
        <f t="shared" si="14"/>
        <v/>
      </c>
      <c r="I58" s="488" t="str">
        <f t="shared" si="12"/>
        <v/>
      </c>
      <c r="J58" s="488" t="str">
        <f t="shared" si="10"/>
        <v/>
      </c>
      <c r="K58" s="488" t="str">
        <f t="shared" si="10"/>
        <v/>
      </c>
      <c r="L58" s="488" t="e">
        <f t="shared" si="13"/>
        <v>#N/A</v>
      </c>
    </row>
    <row r="59" spans="1:14" ht="15" customHeight="1" x14ac:dyDescent="0.2">
      <c r="A59" s="490" t="s">
        <v>467</v>
      </c>
      <c r="B59" s="487">
        <v>168814</v>
      </c>
      <c r="C59" s="487">
        <v>27812</v>
      </c>
      <c r="D59" s="487">
        <v>18268</v>
      </c>
      <c r="E59" s="488">
        <f t="shared" si="11"/>
        <v>104.48091895973361</v>
      </c>
      <c r="F59" s="488">
        <f t="shared" si="11"/>
        <v>96.987027479425308</v>
      </c>
      <c r="G59" s="488">
        <f t="shared" si="11"/>
        <v>107.02443025367626</v>
      </c>
      <c r="H59" s="489" t="str">
        <f t="shared" si="14"/>
        <v/>
      </c>
      <c r="I59" s="488" t="str">
        <f t="shared" si="12"/>
        <v/>
      </c>
      <c r="J59" s="488" t="str">
        <f t="shared" si="10"/>
        <v/>
      </c>
      <c r="K59" s="488" t="str">
        <f t="shared" si="10"/>
        <v/>
      </c>
      <c r="L59" s="488" t="e">
        <f t="shared" si="13"/>
        <v>#N/A</v>
      </c>
    </row>
    <row r="60" spans="1:14" ht="15" customHeight="1" x14ac:dyDescent="0.2">
      <c r="A60" s="490" t="s">
        <v>468</v>
      </c>
      <c r="B60" s="487">
        <v>171321</v>
      </c>
      <c r="C60" s="487">
        <v>27821</v>
      </c>
      <c r="D60" s="487">
        <v>18563</v>
      </c>
      <c r="E60" s="488">
        <f t="shared" si="11"/>
        <v>106.03252998626016</v>
      </c>
      <c r="F60" s="488">
        <f t="shared" si="11"/>
        <v>97.018412609847957</v>
      </c>
      <c r="G60" s="488">
        <f t="shared" si="11"/>
        <v>108.75270959048568</v>
      </c>
      <c r="H60" s="489" t="str">
        <f t="shared" si="14"/>
        <v/>
      </c>
      <c r="I60" s="488" t="str">
        <f t="shared" si="12"/>
        <v/>
      </c>
      <c r="J60" s="488" t="str">
        <f t="shared" si="10"/>
        <v/>
      </c>
      <c r="K60" s="488" t="str">
        <f t="shared" si="10"/>
        <v/>
      </c>
      <c r="L60" s="488" t="e">
        <f t="shared" si="13"/>
        <v>#N/A</v>
      </c>
    </row>
    <row r="61" spans="1:14" ht="15" customHeight="1" x14ac:dyDescent="0.2">
      <c r="A61" s="490">
        <v>42614</v>
      </c>
      <c r="B61" s="487">
        <v>174839</v>
      </c>
      <c r="C61" s="487">
        <v>27637</v>
      </c>
      <c r="D61" s="487">
        <v>19268</v>
      </c>
      <c r="E61" s="488">
        <f t="shared" si="11"/>
        <v>108.20986049735725</v>
      </c>
      <c r="F61" s="488">
        <f t="shared" si="11"/>
        <v>96.376761054540381</v>
      </c>
      <c r="G61" s="488">
        <f t="shared" si="11"/>
        <v>112.88300427675904</v>
      </c>
      <c r="H61" s="489">
        <f t="shared" si="14"/>
        <v>42614</v>
      </c>
      <c r="I61" s="488">
        <f t="shared" si="12"/>
        <v>108.20986049735725</v>
      </c>
      <c r="J61" s="488">
        <f t="shared" si="10"/>
        <v>96.376761054540381</v>
      </c>
      <c r="K61" s="488">
        <f t="shared" si="10"/>
        <v>112.88300427675904</v>
      </c>
      <c r="L61" s="488" t="e">
        <f t="shared" si="13"/>
        <v>#N/A</v>
      </c>
    </row>
    <row r="62" spans="1:14" ht="15" customHeight="1" x14ac:dyDescent="0.2">
      <c r="A62" s="490" t="s">
        <v>469</v>
      </c>
      <c r="B62" s="487">
        <v>171349</v>
      </c>
      <c r="C62" s="487">
        <v>27863</v>
      </c>
      <c r="D62" s="487">
        <v>18968</v>
      </c>
      <c r="E62" s="488">
        <f t="shared" si="11"/>
        <v>106.04985950709892</v>
      </c>
      <c r="F62" s="488">
        <f t="shared" si="11"/>
        <v>97.164876551820328</v>
      </c>
      <c r="G62" s="488">
        <f t="shared" si="11"/>
        <v>111.1254320698342</v>
      </c>
      <c r="H62" s="489" t="str">
        <f t="shared" si="14"/>
        <v/>
      </c>
      <c r="I62" s="488" t="str">
        <f t="shared" si="12"/>
        <v/>
      </c>
      <c r="J62" s="488" t="str">
        <f t="shared" si="10"/>
        <v/>
      </c>
      <c r="K62" s="488" t="str">
        <f t="shared" si="10"/>
        <v/>
      </c>
      <c r="L62" s="488" t="e">
        <f t="shared" si="13"/>
        <v>#N/A</v>
      </c>
    </row>
    <row r="63" spans="1:14" ht="15" customHeight="1" x14ac:dyDescent="0.2">
      <c r="A63" s="490" t="s">
        <v>470</v>
      </c>
      <c r="B63" s="487">
        <v>173074</v>
      </c>
      <c r="C63" s="487">
        <v>27553</v>
      </c>
      <c r="D63" s="487">
        <v>19122</v>
      </c>
      <c r="E63" s="488">
        <f t="shared" si="11"/>
        <v>107.11748177305755</v>
      </c>
      <c r="F63" s="488">
        <f t="shared" si="11"/>
        <v>96.083833170595625</v>
      </c>
      <c r="G63" s="488">
        <f t="shared" si="11"/>
        <v>112.02765246938895</v>
      </c>
      <c r="H63" s="489" t="str">
        <f t="shared" si="14"/>
        <v/>
      </c>
      <c r="I63" s="488" t="str">
        <f t="shared" si="12"/>
        <v/>
      </c>
      <c r="J63" s="488" t="str">
        <f t="shared" si="10"/>
        <v/>
      </c>
      <c r="K63" s="488" t="str">
        <f t="shared" si="10"/>
        <v/>
      </c>
      <c r="L63" s="488" t="e">
        <f t="shared" si="13"/>
        <v>#N/A</v>
      </c>
    </row>
    <row r="64" spans="1:14" ht="15" customHeight="1" x14ac:dyDescent="0.2">
      <c r="A64" s="490" t="s">
        <v>471</v>
      </c>
      <c r="B64" s="487">
        <v>176230</v>
      </c>
      <c r="C64" s="487">
        <v>27572</v>
      </c>
      <c r="D64" s="487">
        <v>19748</v>
      </c>
      <c r="E64" s="488">
        <f t="shared" si="11"/>
        <v>109.07076633616795</v>
      </c>
      <c r="F64" s="488">
        <f t="shared" si="11"/>
        <v>96.150090668154547</v>
      </c>
      <c r="G64" s="488">
        <f t="shared" si="11"/>
        <v>115.69511980783878</v>
      </c>
      <c r="H64" s="489" t="str">
        <f t="shared" si="14"/>
        <v/>
      </c>
      <c r="I64" s="488" t="str">
        <f t="shared" si="12"/>
        <v/>
      </c>
      <c r="J64" s="488" t="str">
        <f t="shared" si="10"/>
        <v/>
      </c>
      <c r="K64" s="488" t="str">
        <f t="shared" si="10"/>
        <v/>
      </c>
      <c r="L64" s="488" t="e">
        <f t="shared" si="13"/>
        <v>#N/A</v>
      </c>
    </row>
    <row r="65" spans="1:12" ht="15" customHeight="1" x14ac:dyDescent="0.2">
      <c r="A65" s="490">
        <v>42979</v>
      </c>
      <c r="B65" s="487">
        <v>179240</v>
      </c>
      <c r="C65" s="487">
        <v>27343</v>
      </c>
      <c r="D65" s="487">
        <v>20266</v>
      </c>
      <c r="E65" s="488">
        <f t="shared" si="11"/>
        <v>110.93368982633345</v>
      </c>
      <c r="F65" s="488">
        <f t="shared" si="11"/>
        <v>95.351513460733713</v>
      </c>
      <c r="G65" s="488">
        <f t="shared" si="11"/>
        <v>118.72986115179565</v>
      </c>
      <c r="H65" s="489">
        <f t="shared" si="14"/>
        <v>42979</v>
      </c>
      <c r="I65" s="488">
        <f t="shared" si="12"/>
        <v>110.93368982633345</v>
      </c>
      <c r="J65" s="488">
        <f t="shared" si="10"/>
        <v>95.351513460733713</v>
      </c>
      <c r="K65" s="488">
        <f t="shared" si="10"/>
        <v>118.72986115179565</v>
      </c>
      <c r="L65" s="488" t="e">
        <f t="shared" si="13"/>
        <v>#N/A</v>
      </c>
    </row>
    <row r="66" spans="1:12" ht="15" customHeight="1" x14ac:dyDescent="0.2">
      <c r="A66" s="490" t="s">
        <v>472</v>
      </c>
      <c r="B66" s="487">
        <v>175939</v>
      </c>
      <c r="C66" s="487">
        <v>27549</v>
      </c>
      <c r="D66" s="487">
        <v>20048</v>
      </c>
      <c r="E66" s="488">
        <f t="shared" si="11"/>
        <v>108.89066310173668</v>
      </c>
      <c r="F66" s="488">
        <f t="shared" si="11"/>
        <v>96.069884223741113</v>
      </c>
      <c r="G66" s="488">
        <f t="shared" si="11"/>
        <v>117.4526920147636</v>
      </c>
      <c r="H66" s="489" t="str">
        <f t="shared" si="14"/>
        <v/>
      </c>
      <c r="I66" s="488" t="str">
        <f t="shared" si="12"/>
        <v/>
      </c>
      <c r="J66" s="488" t="str">
        <f t="shared" si="10"/>
        <v/>
      </c>
      <c r="K66" s="488" t="str">
        <f t="shared" si="10"/>
        <v/>
      </c>
      <c r="L66" s="488" t="e">
        <f t="shared" si="13"/>
        <v>#N/A</v>
      </c>
    </row>
    <row r="67" spans="1:12" ht="15" customHeight="1" x14ac:dyDescent="0.2">
      <c r="A67" s="490" t="s">
        <v>473</v>
      </c>
      <c r="B67" s="487">
        <v>176349</v>
      </c>
      <c r="C67" s="487">
        <v>27265</v>
      </c>
      <c r="D67" s="487">
        <v>20234</v>
      </c>
      <c r="E67" s="488">
        <f t="shared" si="11"/>
        <v>109.14441679973264</v>
      </c>
      <c r="F67" s="488">
        <f t="shared" si="11"/>
        <v>95.079508997070718</v>
      </c>
      <c r="G67" s="488">
        <f t="shared" si="11"/>
        <v>118.542386783057</v>
      </c>
      <c r="H67" s="489" t="str">
        <f t="shared" si="14"/>
        <v/>
      </c>
      <c r="I67" s="488" t="str">
        <f t="shared" si="12"/>
        <v/>
      </c>
      <c r="J67" s="488" t="str">
        <f t="shared" si="12"/>
        <v/>
      </c>
      <c r="K67" s="488" t="str">
        <f t="shared" si="12"/>
        <v/>
      </c>
      <c r="L67" s="488" t="e">
        <f t="shared" si="13"/>
        <v>#N/A</v>
      </c>
    </row>
    <row r="68" spans="1:12" ht="15" customHeight="1" x14ac:dyDescent="0.2">
      <c r="A68" s="490" t="s">
        <v>474</v>
      </c>
      <c r="B68" s="487">
        <v>179274</v>
      </c>
      <c r="C68" s="487">
        <v>27401</v>
      </c>
      <c r="D68" s="487">
        <v>20951</v>
      </c>
      <c r="E68" s="488">
        <f t="shared" si="11"/>
        <v>110.95473281592336</v>
      </c>
      <c r="F68" s="488">
        <f t="shared" si="11"/>
        <v>95.553773190124147</v>
      </c>
      <c r="G68" s="488">
        <f t="shared" si="11"/>
        <v>122.74298435760736</v>
      </c>
      <c r="H68" s="489" t="str">
        <f t="shared" si="14"/>
        <v/>
      </c>
      <c r="I68" s="488" t="str">
        <f t="shared" si="12"/>
        <v/>
      </c>
      <c r="J68" s="488" t="str">
        <f t="shared" si="12"/>
        <v/>
      </c>
      <c r="K68" s="488" t="str">
        <f t="shared" si="12"/>
        <v/>
      </c>
      <c r="L68" s="488" t="e">
        <f t="shared" si="13"/>
        <v>#N/A</v>
      </c>
    </row>
    <row r="69" spans="1:12" ht="15" customHeight="1" x14ac:dyDescent="0.2">
      <c r="A69" s="490">
        <v>43344</v>
      </c>
      <c r="B69" s="487">
        <v>181523</v>
      </c>
      <c r="C69" s="487">
        <v>27128</v>
      </c>
      <c r="D69" s="487">
        <v>21591</v>
      </c>
      <c r="E69" s="488">
        <f t="shared" si="11"/>
        <v>112.34666468615001</v>
      </c>
      <c r="F69" s="488">
        <f t="shared" si="11"/>
        <v>94.601757567303665</v>
      </c>
      <c r="G69" s="488">
        <f t="shared" si="11"/>
        <v>126.49247173238034</v>
      </c>
      <c r="H69" s="489">
        <f t="shared" si="14"/>
        <v>43344</v>
      </c>
      <c r="I69" s="488">
        <f t="shared" si="12"/>
        <v>112.34666468615001</v>
      </c>
      <c r="J69" s="488">
        <f t="shared" si="12"/>
        <v>94.601757567303665</v>
      </c>
      <c r="K69" s="488">
        <f t="shared" si="12"/>
        <v>126.49247173238034</v>
      </c>
      <c r="L69" s="488" t="e">
        <f t="shared" si="13"/>
        <v>#N/A</v>
      </c>
    </row>
    <row r="70" spans="1:12" ht="15" customHeight="1" x14ac:dyDescent="0.2">
      <c r="A70" s="490" t="s">
        <v>475</v>
      </c>
      <c r="B70" s="487">
        <v>178177</v>
      </c>
      <c r="C70" s="487">
        <v>27410</v>
      </c>
      <c r="D70" s="487">
        <v>21262</v>
      </c>
      <c r="E70" s="488">
        <f t="shared" si="11"/>
        <v>110.27578694591951</v>
      </c>
      <c r="F70" s="488">
        <f t="shared" si="11"/>
        <v>95.58515832054681</v>
      </c>
      <c r="G70" s="488">
        <f t="shared" si="11"/>
        <v>124.56500087878611</v>
      </c>
      <c r="H70" s="489" t="str">
        <f t="shared" si="14"/>
        <v/>
      </c>
      <c r="I70" s="488" t="str">
        <f t="shared" si="12"/>
        <v/>
      </c>
      <c r="J70" s="488" t="str">
        <f t="shared" si="12"/>
        <v/>
      </c>
      <c r="K70" s="488" t="str">
        <f t="shared" si="12"/>
        <v/>
      </c>
      <c r="L70" s="488" t="e">
        <f t="shared" si="13"/>
        <v>#N/A</v>
      </c>
    </row>
    <row r="71" spans="1:12" ht="15" customHeight="1" x14ac:dyDescent="0.2">
      <c r="A71" s="490" t="s">
        <v>476</v>
      </c>
      <c r="B71" s="487">
        <v>178428</v>
      </c>
      <c r="C71" s="487">
        <v>27112</v>
      </c>
      <c r="D71" s="487">
        <v>21552</v>
      </c>
      <c r="E71" s="491">
        <f t="shared" ref="E71:G75" si="15">IF($A$51=37802,IF(COUNTBLANK(B$51:B$70)&gt;0,#N/A,IF(ISBLANK(B71)=FALSE,B71/B$51*100,#N/A)),IF(COUNTBLANK(B$51:B$75)&gt;0,#N/A,B71/B$51*100))</f>
        <v>110.43113372200972</v>
      </c>
      <c r="F71" s="491">
        <f t="shared" si="15"/>
        <v>94.54596177988563</v>
      </c>
      <c r="G71" s="491">
        <f t="shared" si="15"/>
        <v>126.2639873454801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180052</v>
      </c>
      <c r="C72" s="487">
        <v>27245</v>
      </c>
      <c r="D72" s="487">
        <v>21990</v>
      </c>
      <c r="E72" s="491">
        <f t="shared" si="15"/>
        <v>111.43624593065715</v>
      </c>
      <c r="F72" s="491">
        <f t="shared" si="15"/>
        <v>95.009764262798157</v>
      </c>
      <c r="G72" s="491">
        <f t="shared" si="15"/>
        <v>128.83004276759036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182798</v>
      </c>
      <c r="C73" s="487">
        <v>26748</v>
      </c>
      <c r="D73" s="487">
        <v>22541</v>
      </c>
      <c r="E73" s="491">
        <f t="shared" si="15"/>
        <v>113.1357767957716</v>
      </c>
      <c r="F73" s="491">
        <f t="shared" si="15"/>
        <v>93.276607616124991</v>
      </c>
      <c r="G73" s="491">
        <f t="shared" si="15"/>
        <v>132.05811705430898</v>
      </c>
      <c r="H73" s="492">
        <f>IF(A$51=37802,IF(ISERROR(L73)=TRUE,IF(ISBLANK(A73)=FALSE,IF(MONTH(A73)=MONTH(MAX(A$51:A$75)),A73,""),""),""),IF(ISERROR(L73)=TRUE,IF(MONTH(A73)=MONTH(MAX(A$51:A$75)),A73,""),""))</f>
        <v>43709</v>
      </c>
      <c r="I73" s="488">
        <f t="shared" si="12"/>
        <v>113.1357767957716</v>
      </c>
      <c r="J73" s="488">
        <f t="shared" si="12"/>
        <v>93.276607616124991</v>
      </c>
      <c r="K73" s="488">
        <f t="shared" si="12"/>
        <v>132.05811705430898</v>
      </c>
      <c r="L73" s="488" t="e">
        <f t="shared" si="13"/>
        <v>#N/A</v>
      </c>
    </row>
    <row r="74" spans="1:12" ht="15" customHeight="1" x14ac:dyDescent="0.2">
      <c r="A74" s="490" t="s">
        <v>478</v>
      </c>
      <c r="B74" s="487">
        <v>179748</v>
      </c>
      <c r="C74" s="487">
        <v>26861</v>
      </c>
      <c r="D74" s="487">
        <v>22485</v>
      </c>
      <c r="E74" s="491">
        <f t="shared" si="15"/>
        <v>111.24809684726502</v>
      </c>
      <c r="F74" s="491">
        <f t="shared" si="15"/>
        <v>93.670665364764957</v>
      </c>
      <c r="G74" s="491">
        <f t="shared" si="15"/>
        <v>131.73003690901635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180270</v>
      </c>
      <c r="C75" s="493">
        <v>26078</v>
      </c>
      <c r="D75" s="493">
        <v>21974</v>
      </c>
      <c r="E75" s="491">
        <f t="shared" si="15"/>
        <v>111.57116862861598</v>
      </c>
      <c r="F75" s="491">
        <f t="shared" si="15"/>
        <v>90.940159017994134</v>
      </c>
      <c r="G75" s="491">
        <f t="shared" si="15"/>
        <v>128.73630558322105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113.1357767957716</v>
      </c>
      <c r="J77" s="488">
        <f>IF(J75&lt;&gt;"",J75,IF(J74&lt;&gt;"",J74,IF(J73&lt;&gt;"",J73,IF(J72&lt;&gt;"",J72,IF(J71&lt;&gt;"",J71,IF(J70&lt;&gt;"",J70,""))))))</f>
        <v>93.276607616124991</v>
      </c>
      <c r="K77" s="488">
        <f>IF(K75&lt;&gt;"",K75,IF(K74&lt;&gt;"",K74,IF(K73&lt;&gt;"",K73,IF(K72&lt;&gt;"",K72,IF(K71&lt;&gt;"",K71,IF(K70&lt;&gt;"",K70,""))))))</f>
        <v>132.05811705430898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+13,1%</v>
      </c>
      <c r="J79" s="488" t="str">
        <f>"GeB - ausschließlich: "&amp;IF(J77&gt;100,"+","")&amp;TEXT(J77-100,"0,0")&amp;"%"</f>
        <v>GeB - ausschließlich: -6,7%</v>
      </c>
      <c r="K79" s="488" t="str">
        <f>"GeB - im Nebenjob: "&amp;IF(K77&gt;100,"+","")&amp;TEXT(K77-100,"0,0")&amp;"%"</f>
        <v>GeB - im Nebenjob: +32,1%</v>
      </c>
    </row>
    <row r="81" spans="9:9" ht="15" customHeight="1" x14ac:dyDescent="0.2">
      <c r="I81" s="488" t="str">
        <f>IF(ISERROR(HLOOKUP(1,I$78:K$79,2,FALSE)),"",HLOOKUP(1,I$78:K$79,2,FALSE))</f>
        <v>GeB - im Nebenjob: +32,1%</v>
      </c>
    </row>
    <row r="82" spans="9:9" ht="15" customHeight="1" x14ac:dyDescent="0.2">
      <c r="I82" s="488" t="str">
        <f>IF(ISERROR(HLOOKUP(2,I$78:K$79,2,FALSE)),"",HLOOKUP(2,I$78:K$79,2,FALSE))</f>
        <v>SvB: +13,1%</v>
      </c>
    </row>
    <row r="83" spans="9:9" ht="15" customHeight="1" x14ac:dyDescent="0.2">
      <c r="I83" s="488" t="str">
        <f>IF(ISERROR(HLOOKUP(3,I$78:K$79,2,FALSE)),"",HLOOKUP(3,I$78:K$79,2,FALSE))</f>
        <v>GeB - ausschließlich: -6,7%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180270</v>
      </c>
      <c r="E12" s="114">
        <v>179748</v>
      </c>
      <c r="F12" s="114">
        <v>182798</v>
      </c>
      <c r="G12" s="114">
        <v>180052</v>
      </c>
      <c r="H12" s="114">
        <v>178428</v>
      </c>
      <c r="I12" s="115">
        <v>1842</v>
      </c>
      <c r="J12" s="116">
        <v>1.0323491828636762</v>
      </c>
      <c r="N12" s="117"/>
    </row>
    <row r="13" spans="1:15" s="110" customFormat="1" ht="13.5" customHeight="1" x14ac:dyDescent="0.2">
      <c r="A13" s="118" t="s">
        <v>105</v>
      </c>
      <c r="B13" s="119" t="s">
        <v>106</v>
      </c>
      <c r="C13" s="113">
        <v>56.216785932212794</v>
      </c>
      <c r="D13" s="114">
        <v>101342</v>
      </c>
      <c r="E13" s="114">
        <v>100700</v>
      </c>
      <c r="F13" s="114">
        <v>103457</v>
      </c>
      <c r="G13" s="114">
        <v>101881</v>
      </c>
      <c r="H13" s="114">
        <v>100793</v>
      </c>
      <c r="I13" s="115">
        <v>549</v>
      </c>
      <c r="J13" s="116">
        <v>0.54468068219023147</v>
      </c>
    </row>
    <row r="14" spans="1:15" s="110" customFormat="1" ht="13.5" customHeight="1" x14ac:dyDescent="0.2">
      <c r="A14" s="120"/>
      <c r="B14" s="119" t="s">
        <v>107</v>
      </c>
      <c r="C14" s="113">
        <v>43.783214067787206</v>
      </c>
      <c r="D14" s="114">
        <v>78928</v>
      </c>
      <c r="E14" s="114">
        <v>79048</v>
      </c>
      <c r="F14" s="114">
        <v>79341</v>
      </c>
      <c r="G14" s="114">
        <v>78171</v>
      </c>
      <c r="H14" s="114">
        <v>77635</v>
      </c>
      <c r="I14" s="115">
        <v>1293</v>
      </c>
      <c r="J14" s="116">
        <v>1.6654859277387777</v>
      </c>
    </row>
    <row r="15" spans="1:15" s="110" customFormat="1" ht="13.5" customHeight="1" x14ac:dyDescent="0.2">
      <c r="A15" s="118" t="s">
        <v>105</v>
      </c>
      <c r="B15" s="121" t="s">
        <v>108</v>
      </c>
      <c r="C15" s="113">
        <v>12.943917457147611</v>
      </c>
      <c r="D15" s="114">
        <v>23334</v>
      </c>
      <c r="E15" s="114">
        <v>23952</v>
      </c>
      <c r="F15" s="114">
        <v>24825</v>
      </c>
      <c r="G15" s="114">
        <v>23045</v>
      </c>
      <c r="H15" s="114">
        <v>23220</v>
      </c>
      <c r="I15" s="115">
        <v>114</v>
      </c>
      <c r="J15" s="116">
        <v>0.49095607235142119</v>
      </c>
    </row>
    <row r="16" spans="1:15" s="110" customFormat="1" ht="13.5" customHeight="1" x14ac:dyDescent="0.2">
      <c r="A16" s="118"/>
      <c r="B16" s="121" t="s">
        <v>109</v>
      </c>
      <c r="C16" s="113">
        <v>66.978975980473734</v>
      </c>
      <c r="D16" s="114">
        <v>120743</v>
      </c>
      <c r="E16" s="114">
        <v>119992</v>
      </c>
      <c r="F16" s="114">
        <v>122144</v>
      </c>
      <c r="G16" s="114">
        <v>121741</v>
      </c>
      <c r="H16" s="114">
        <v>120784</v>
      </c>
      <c r="I16" s="115">
        <v>-41</v>
      </c>
      <c r="J16" s="116">
        <v>-3.3944893363359388E-2</v>
      </c>
    </row>
    <row r="17" spans="1:10" s="110" customFormat="1" ht="13.5" customHeight="1" x14ac:dyDescent="0.2">
      <c r="A17" s="118"/>
      <c r="B17" s="121" t="s">
        <v>110</v>
      </c>
      <c r="C17" s="113">
        <v>19.185111222055806</v>
      </c>
      <c r="D17" s="114">
        <v>34585</v>
      </c>
      <c r="E17" s="114">
        <v>34192</v>
      </c>
      <c r="F17" s="114">
        <v>34235</v>
      </c>
      <c r="G17" s="114">
        <v>33727</v>
      </c>
      <c r="H17" s="114">
        <v>32958</v>
      </c>
      <c r="I17" s="115">
        <v>1627</v>
      </c>
      <c r="J17" s="116">
        <v>4.9365859578857938</v>
      </c>
    </row>
    <row r="18" spans="1:10" s="110" customFormat="1" ht="13.5" customHeight="1" x14ac:dyDescent="0.2">
      <c r="A18" s="120"/>
      <c r="B18" s="121" t="s">
        <v>111</v>
      </c>
      <c r="C18" s="113">
        <v>0.89199534032284911</v>
      </c>
      <c r="D18" s="114">
        <v>1608</v>
      </c>
      <c r="E18" s="114">
        <v>1612</v>
      </c>
      <c r="F18" s="114">
        <v>1594</v>
      </c>
      <c r="G18" s="114">
        <v>1539</v>
      </c>
      <c r="H18" s="114">
        <v>1466</v>
      </c>
      <c r="I18" s="115">
        <v>142</v>
      </c>
      <c r="J18" s="116">
        <v>9.6862210095497954</v>
      </c>
    </row>
    <row r="19" spans="1:10" s="110" customFormat="1" ht="13.5" customHeight="1" x14ac:dyDescent="0.2">
      <c r="A19" s="120"/>
      <c r="B19" s="121" t="s">
        <v>112</v>
      </c>
      <c r="C19" s="113">
        <v>0.22299883508071228</v>
      </c>
      <c r="D19" s="114">
        <v>402</v>
      </c>
      <c r="E19" s="114">
        <v>373</v>
      </c>
      <c r="F19" s="114">
        <v>382</v>
      </c>
      <c r="G19" s="114">
        <v>354</v>
      </c>
      <c r="H19" s="114">
        <v>344</v>
      </c>
      <c r="I19" s="115">
        <v>58</v>
      </c>
      <c r="J19" s="116">
        <v>16.86046511627907</v>
      </c>
    </row>
    <row r="20" spans="1:10" s="110" customFormat="1" ht="13.5" customHeight="1" x14ac:dyDescent="0.2">
      <c r="A20" s="118" t="s">
        <v>113</v>
      </c>
      <c r="B20" s="122" t="s">
        <v>114</v>
      </c>
      <c r="C20" s="113">
        <v>73.392134021190444</v>
      </c>
      <c r="D20" s="114">
        <v>132304</v>
      </c>
      <c r="E20" s="114">
        <v>131968</v>
      </c>
      <c r="F20" s="114">
        <v>135332</v>
      </c>
      <c r="G20" s="114">
        <v>133370</v>
      </c>
      <c r="H20" s="114">
        <v>132316</v>
      </c>
      <c r="I20" s="115">
        <v>-12</v>
      </c>
      <c r="J20" s="116">
        <v>-9.069197980591916E-3</v>
      </c>
    </row>
    <row r="21" spans="1:10" s="110" customFormat="1" ht="13.5" customHeight="1" x14ac:dyDescent="0.2">
      <c r="A21" s="120"/>
      <c r="B21" s="122" t="s">
        <v>115</v>
      </c>
      <c r="C21" s="113">
        <v>26.607865978809564</v>
      </c>
      <c r="D21" s="114">
        <v>47966</v>
      </c>
      <c r="E21" s="114">
        <v>47780</v>
      </c>
      <c r="F21" s="114">
        <v>47466</v>
      </c>
      <c r="G21" s="114">
        <v>46682</v>
      </c>
      <c r="H21" s="114">
        <v>46112</v>
      </c>
      <c r="I21" s="115">
        <v>1854</v>
      </c>
      <c r="J21" s="116">
        <v>4.0206453851492023</v>
      </c>
    </row>
    <row r="22" spans="1:10" s="110" customFormat="1" ht="13.5" customHeight="1" x14ac:dyDescent="0.2">
      <c r="A22" s="118" t="s">
        <v>113</v>
      </c>
      <c r="B22" s="122" t="s">
        <v>116</v>
      </c>
      <c r="C22" s="113">
        <v>85.804626393742723</v>
      </c>
      <c r="D22" s="114">
        <v>154680</v>
      </c>
      <c r="E22" s="114">
        <v>154734</v>
      </c>
      <c r="F22" s="114">
        <v>156308</v>
      </c>
      <c r="G22" s="114">
        <v>154236</v>
      </c>
      <c r="H22" s="114">
        <v>154043</v>
      </c>
      <c r="I22" s="115">
        <v>637</v>
      </c>
      <c r="J22" s="116">
        <v>0.41352090000843922</v>
      </c>
    </row>
    <row r="23" spans="1:10" s="110" customFormat="1" ht="13.5" customHeight="1" x14ac:dyDescent="0.2">
      <c r="A23" s="123"/>
      <c r="B23" s="124" t="s">
        <v>117</v>
      </c>
      <c r="C23" s="125">
        <v>14.162644921506629</v>
      </c>
      <c r="D23" s="114">
        <v>25531</v>
      </c>
      <c r="E23" s="114">
        <v>24955</v>
      </c>
      <c r="F23" s="114">
        <v>26436</v>
      </c>
      <c r="G23" s="114">
        <v>25757</v>
      </c>
      <c r="H23" s="114">
        <v>24321</v>
      </c>
      <c r="I23" s="115">
        <v>1210</v>
      </c>
      <c r="J23" s="116">
        <v>4.9751243781094523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48052</v>
      </c>
      <c r="E26" s="114">
        <v>49346</v>
      </c>
      <c r="F26" s="114">
        <v>49289</v>
      </c>
      <c r="G26" s="114">
        <v>49235</v>
      </c>
      <c r="H26" s="140">
        <v>48664</v>
      </c>
      <c r="I26" s="115">
        <v>-612</v>
      </c>
      <c r="J26" s="116">
        <v>-1.2576031563373335</v>
      </c>
    </row>
    <row r="27" spans="1:10" s="110" customFormat="1" ht="13.5" customHeight="1" x14ac:dyDescent="0.2">
      <c r="A27" s="118" t="s">
        <v>105</v>
      </c>
      <c r="B27" s="119" t="s">
        <v>106</v>
      </c>
      <c r="C27" s="113">
        <v>38.581120452842754</v>
      </c>
      <c r="D27" s="115">
        <v>18539</v>
      </c>
      <c r="E27" s="114">
        <v>18921</v>
      </c>
      <c r="F27" s="114">
        <v>18923</v>
      </c>
      <c r="G27" s="114">
        <v>18884</v>
      </c>
      <c r="H27" s="140">
        <v>18569</v>
      </c>
      <c r="I27" s="115">
        <v>-30</v>
      </c>
      <c r="J27" s="116">
        <v>-0.16155958856158112</v>
      </c>
    </row>
    <row r="28" spans="1:10" s="110" customFormat="1" ht="13.5" customHeight="1" x14ac:dyDescent="0.2">
      <c r="A28" s="120"/>
      <c r="B28" s="119" t="s">
        <v>107</v>
      </c>
      <c r="C28" s="113">
        <v>61.418879547157246</v>
      </c>
      <c r="D28" s="115">
        <v>29513</v>
      </c>
      <c r="E28" s="114">
        <v>30425</v>
      </c>
      <c r="F28" s="114">
        <v>30366</v>
      </c>
      <c r="G28" s="114">
        <v>30351</v>
      </c>
      <c r="H28" s="140">
        <v>30095</v>
      </c>
      <c r="I28" s="115">
        <v>-582</v>
      </c>
      <c r="J28" s="116">
        <v>-1.9338760591460376</v>
      </c>
    </row>
    <row r="29" spans="1:10" s="110" customFormat="1" ht="13.5" customHeight="1" x14ac:dyDescent="0.2">
      <c r="A29" s="118" t="s">
        <v>105</v>
      </c>
      <c r="B29" s="121" t="s">
        <v>108</v>
      </c>
      <c r="C29" s="113">
        <v>13.828768833763423</v>
      </c>
      <c r="D29" s="115">
        <v>6645</v>
      </c>
      <c r="E29" s="114">
        <v>7030</v>
      </c>
      <c r="F29" s="114">
        <v>6954</v>
      </c>
      <c r="G29" s="114">
        <v>7018</v>
      </c>
      <c r="H29" s="140">
        <v>6813</v>
      </c>
      <c r="I29" s="115">
        <v>-168</v>
      </c>
      <c r="J29" s="116">
        <v>-2.4658740642888595</v>
      </c>
    </row>
    <row r="30" spans="1:10" s="110" customFormat="1" ht="13.5" customHeight="1" x14ac:dyDescent="0.2">
      <c r="A30" s="118"/>
      <c r="B30" s="121" t="s">
        <v>109</v>
      </c>
      <c r="C30" s="113">
        <v>53.446266544576709</v>
      </c>
      <c r="D30" s="115">
        <v>25682</v>
      </c>
      <c r="E30" s="114">
        <v>26318</v>
      </c>
      <c r="F30" s="114">
        <v>26396</v>
      </c>
      <c r="G30" s="114">
        <v>26344</v>
      </c>
      <c r="H30" s="140">
        <v>26217</v>
      </c>
      <c r="I30" s="115">
        <v>-535</v>
      </c>
      <c r="J30" s="116">
        <v>-2.0406606400427205</v>
      </c>
    </row>
    <row r="31" spans="1:10" s="110" customFormat="1" ht="13.5" customHeight="1" x14ac:dyDescent="0.2">
      <c r="A31" s="118"/>
      <c r="B31" s="121" t="s">
        <v>110</v>
      </c>
      <c r="C31" s="113">
        <v>18.411304420211437</v>
      </c>
      <c r="D31" s="115">
        <v>8847</v>
      </c>
      <c r="E31" s="114">
        <v>9043</v>
      </c>
      <c r="F31" s="114">
        <v>9011</v>
      </c>
      <c r="G31" s="114">
        <v>9007</v>
      </c>
      <c r="H31" s="140">
        <v>8881</v>
      </c>
      <c r="I31" s="115">
        <v>-34</v>
      </c>
      <c r="J31" s="116">
        <v>-0.3828397702961378</v>
      </c>
    </row>
    <row r="32" spans="1:10" s="110" customFormat="1" ht="13.5" customHeight="1" x14ac:dyDescent="0.2">
      <c r="A32" s="120"/>
      <c r="B32" s="121" t="s">
        <v>111</v>
      </c>
      <c r="C32" s="113">
        <v>14.31366020144843</v>
      </c>
      <c r="D32" s="115">
        <v>6878</v>
      </c>
      <c r="E32" s="114">
        <v>6955</v>
      </c>
      <c r="F32" s="114">
        <v>6928</v>
      </c>
      <c r="G32" s="114">
        <v>6866</v>
      </c>
      <c r="H32" s="140">
        <v>6753</v>
      </c>
      <c r="I32" s="115">
        <v>125</v>
      </c>
      <c r="J32" s="116">
        <v>1.8510291722197543</v>
      </c>
    </row>
    <row r="33" spans="1:10" s="110" customFormat="1" ht="13.5" customHeight="1" x14ac:dyDescent="0.2">
      <c r="A33" s="120"/>
      <c r="B33" s="121" t="s">
        <v>112</v>
      </c>
      <c r="C33" s="113">
        <v>1.2923499542162658</v>
      </c>
      <c r="D33" s="115">
        <v>621</v>
      </c>
      <c r="E33" s="114">
        <v>625</v>
      </c>
      <c r="F33" s="114">
        <v>664</v>
      </c>
      <c r="G33" s="114">
        <v>589</v>
      </c>
      <c r="H33" s="140">
        <v>553</v>
      </c>
      <c r="I33" s="115">
        <v>68</v>
      </c>
      <c r="J33" s="116">
        <v>12.296564195298373</v>
      </c>
    </row>
    <row r="34" spans="1:10" s="110" customFormat="1" ht="13.5" customHeight="1" x14ac:dyDescent="0.2">
      <c r="A34" s="118" t="s">
        <v>113</v>
      </c>
      <c r="B34" s="122" t="s">
        <v>116</v>
      </c>
      <c r="C34" s="113">
        <v>87.440689253308918</v>
      </c>
      <c r="D34" s="115">
        <v>42017</v>
      </c>
      <c r="E34" s="114">
        <v>43217</v>
      </c>
      <c r="F34" s="114">
        <v>43323</v>
      </c>
      <c r="G34" s="114">
        <v>43322</v>
      </c>
      <c r="H34" s="140">
        <v>42909</v>
      </c>
      <c r="I34" s="115">
        <v>-892</v>
      </c>
      <c r="J34" s="116">
        <v>-2.0788179635973805</v>
      </c>
    </row>
    <row r="35" spans="1:10" s="110" customFormat="1" ht="13.5" customHeight="1" x14ac:dyDescent="0.2">
      <c r="A35" s="118"/>
      <c r="B35" s="119" t="s">
        <v>117</v>
      </c>
      <c r="C35" s="113">
        <v>12.471905435777908</v>
      </c>
      <c r="D35" s="115">
        <v>5993</v>
      </c>
      <c r="E35" s="114">
        <v>6080</v>
      </c>
      <c r="F35" s="114">
        <v>5920</v>
      </c>
      <c r="G35" s="114">
        <v>5871</v>
      </c>
      <c r="H35" s="140">
        <v>5716</v>
      </c>
      <c r="I35" s="115">
        <v>277</v>
      </c>
      <c r="J35" s="116">
        <v>4.8460461861441564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26078</v>
      </c>
      <c r="E37" s="114">
        <v>26861</v>
      </c>
      <c r="F37" s="114">
        <v>26748</v>
      </c>
      <c r="G37" s="114">
        <v>27245</v>
      </c>
      <c r="H37" s="140">
        <v>27112</v>
      </c>
      <c r="I37" s="115">
        <v>-1034</v>
      </c>
      <c r="J37" s="116">
        <v>-3.8138093832989082</v>
      </c>
    </row>
    <row r="38" spans="1:10" s="110" customFormat="1" ht="13.5" customHeight="1" x14ac:dyDescent="0.2">
      <c r="A38" s="118" t="s">
        <v>105</v>
      </c>
      <c r="B38" s="119" t="s">
        <v>106</v>
      </c>
      <c r="C38" s="113">
        <v>33.085359306695295</v>
      </c>
      <c r="D38" s="115">
        <v>8628</v>
      </c>
      <c r="E38" s="114">
        <v>8873</v>
      </c>
      <c r="F38" s="114">
        <v>8685</v>
      </c>
      <c r="G38" s="114">
        <v>8921</v>
      </c>
      <c r="H38" s="140">
        <v>8859</v>
      </c>
      <c r="I38" s="115">
        <v>-231</v>
      </c>
      <c r="J38" s="116">
        <v>-2.6075177785303083</v>
      </c>
    </row>
    <row r="39" spans="1:10" s="110" customFormat="1" ht="13.5" customHeight="1" x14ac:dyDescent="0.2">
      <c r="A39" s="120"/>
      <c r="B39" s="119" t="s">
        <v>107</v>
      </c>
      <c r="C39" s="113">
        <v>66.914640693304705</v>
      </c>
      <c r="D39" s="115">
        <v>17450</v>
      </c>
      <c r="E39" s="114">
        <v>17988</v>
      </c>
      <c r="F39" s="114">
        <v>18063</v>
      </c>
      <c r="G39" s="114">
        <v>18324</v>
      </c>
      <c r="H39" s="140">
        <v>18253</v>
      </c>
      <c r="I39" s="115">
        <v>-803</v>
      </c>
      <c r="J39" s="116">
        <v>-4.399276831205829</v>
      </c>
    </row>
    <row r="40" spans="1:10" s="110" customFormat="1" ht="13.5" customHeight="1" x14ac:dyDescent="0.2">
      <c r="A40" s="118" t="s">
        <v>105</v>
      </c>
      <c r="B40" s="121" t="s">
        <v>108</v>
      </c>
      <c r="C40" s="113">
        <v>15.863946621673442</v>
      </c>
      <c r="D40" s="115">
        <v>4137</v>
      </c>
      <c r="E40" s="114">
        <v>4298</v>
      </c>
      <c r="F40" s="114">
        <v>4178</v>
      </c>
      <c r="G40" s="114">
        <v>4455</v>
      </c>
      <c r="H40" s="140">
        <v>4321</v>
      </c>
      <c r="I40" s="115">
        <v>-184</v>
      </c>
      <c r="J40" s="116">
        <v>-4.2582735477898632</v>
      </c>
    </row>
    <row r="41" spans="1:10" s="110" customFormat="1" ht="13.5" customHeight="1" x14ac:dyDescent="0.2">
      <c r="A41" s="118"/>
      <c r="B41" s="121" t="s">
        <v>109</v>
      </c>
      <c r="C41" s="113">
        <v>37.042717999846616</v>
      </c>
      <c r="D41" s="115">
        <v>9660</v>
      </c>
      <c r="E41" s="114">
        <v>10053</v>
      </c>
      <c r="F41" s="114">
        <v>10093</v>
      </c>
      <c r="G41" s="114">
        <v>10294</v>
      </c>
      <c r="H41" s="140">
        <v>10433</v>
      </c>
      <c r="I41" s="115">
        <v>-773</v>
      </c>
      <c r="J41" s="116">
        <v>-7.4091824019936743</v>
      </c>
    </row>
    <row r="42" spans="1:10" s="110" customFormat="1" ht="13.5" customHeight="1" x14ac:dyDescent="0.2">
      <c r="A42" s="118"/>
      <c r="B42" s="121" t="s">
        <v>110</v>
      </c>
      <c r="C42" s="113">
        <v>21.481708719993865</v>
      </c>
      <c r="D42" s="115">
        <v>5602</v>
      </c>
      <c r="E42" s="114">
        <v>5764</v>
      </c>
      <c r="F42" s="114">
        <v>5748</v>
      </c>
      <c r="G42" s="114">
        <v>5819</v>
      </c>
      <c r="H42" s="140">
        <v>5790</v>
      </c>
      <c r="I42" s="115">
        <v>-188</v>
      </c>
      <c r="J42" s="116">
        <v>-3.2469775474956823</v>
      </c>
    </row>
    <row r="43" spans="1:10" s="110" customFormat="1" ht="13.5" customHeight="1" x14ac:dyDescent="0.2">
      <c r="A43" s="120"/>
      <c r="B43" s="121" t="s">
        <v>111</v>
      </c>
      <c r="C43" s="113">
        <v>25.611626658486081</v>
      </c>
      <c r="D43" s="115">
        <v>6679</v>
      </c>
      <c r="E43" s="114">
        <v>6746</v>
      </c>
      <c r="F43" s="114">
        <v>6729</v>
      </c>
      <c r="G43" s="114">
        <v>6677</v>
      </c>
      <c r="H43" s="140">
        <v>6568</v>
      </c>
      <c r="I43" s="115">
        <v>111</v>
      </c>
      <c r="J43" s="116">
        <v>1.690012180267966</v>
      </c>
    </row>
    <row r="44" spans="1:10" s="110" customFormat="1" ht="13.5" customHeight="1" x14ac:dyDescent="0.2">
      <c r="A44" s="120"/>
      <c r="B44" s="121" t="s">
        <v>112</v>
      </c>
      <c r="C44" s="113">
        <v>2.2279315898458472</v>
      </c>
      <c r="D44" s="115">
        <v>581</v>
      </c>
      <c r="E44" s="114">
        <v>590</v>
      </c>
      <c r="F44" s="114">
        <v>629</v>
      </c>
      <c r="G44" s="114">
        <v>553</v>
      </c>
      <c r="H44" s="140">
        <v>515</v>
      </c>
      <c r="I44" s="115">
        <v>66</v>
      </c>
      <c r="J44" s="116">
        <v>12.815533980582524</v>
      </c>
    </row>
    <row r="45" spans="1:10" s="110" customFormat="1" ht="13.5" customHeight="1" x14ac:dyDescent="0.2">
      <c r="A45" s="118" t="s">
        <v>113</v>
      </c>
      <c r="B45" s="122" t="s">
        <v>116</v>
      </c>
      <c r="C45" s="113">
        <v>89.485389983894464</v>
      </c>
      <c r="D45" s="115">
        <v>23336</v>
      </c>
      <c r="E45" s="114">
        <v>24006</v>
      </c>
      <c r="F45" s="114">
        <v>24010</v>
      </c>
      <c r="G45" s="114">
        <v>24469</v>
      </c>
      <c r="H45" s="140">
        <v>24360</v>
      </c>
      <c r="I45" s="115">
        <v>-1024</v>
      </c>
      <c r="J45" s="116">
        <v>-4.2036124794745486</v>
      </c>
    </row>
    <row r="46" spans="1:10" s="110" customFormat="1" ht="13.5" customHeight="1" x14ac:dyDescent="0.2">
      <c r="A46" s="118"/>
      <c r="B46" s="119" t="s">
        <v>117</v>
      </c>
      <c r="C46" s="113">
        <v>10.353554720454023</v>
      </c>
      <c r="D46" s="115">
        <v>2700</v>
      </c>
      <c r="E46" s="114">
        <v>2806</v>
      </c>
      <c r="F46" s="114">
        <v>2692</v>
      </c>
      <c r="G46" s="114">
        <v>2734</v>
      </c>
      <c r="H46" s="140">
        <v>2713</v>
      </c>
      <c r="I46" s="115">
        <v>-13</v>
      </c>
      <c r="J46" s="116">
        <v>-0.47917434574272022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21974</v>
      </c>
      <c r="E48" s="114">
        <v>22485</v>
      </c>
      <c r="F48" s="114">
        <v>22541</v>
      </c>
      <c r="G48" s="114">
        <v>21990</v>
      </c>
      <c r="H48" s="140">
        <v>21552</v>
      </c>
      <c r="I48" s="115">
        <v>422</v>
      </c>
      <c r="J48" s="116">
        <v>1.9580549368968077</v>
      </c>
    </row>
    <row r="49" spans="1:12" s="110" customFormat="1" ht="13.5" customHeight="1" x14ac:dyDescent="0.2">
      <c r="A49" s="118" t="s">
        <v>105</v>
      </c>
      <c r="B49" s="119" t="s">
        <v>106</v>
      </c>
      <c r="C49" s="113">
        <v>45.103303904614542</v>
      </c>
      <c r="D49" s="115">
        <v>9911</v>
      </c>
      <c r="E49" s="114">
        <v>10048</v>
      </c>
      <c r="F49" s="114">
        <v>10238</v>
      </c>
      <c r="G49" s="114">
        <v>9963</v>
      </c>
      <c r="H49" s="140">
        <v>9710</v>
      </c>
      <c r="I49" s="115">
        <v>201</v>
      </c>
      <c r="J49" s="116">
        <v>2.0700308959835221</v>
      </c>
    </row>
    <row r="50" spans="1:12" s="110" customFormat="1" ht="13.5" customHeight="1" x14ac:dyDescent="0.2">
      <c r="A50" s="120"/>
      <c r="B50" s="119" t="s">
        <v>107</v>
      </c>
      <c r="C50" s="113">
        <v>54.896696095385458</v>
      </c>
      <c r="D50" s="115">
        <v>12063</v>
      </c>
      <c r="E50" s="114">
        <v>12437</v>
      </c>
      <c r="F50" s="114">
        <v>12303</v>
      </c>
      <c r="G50" s="114">
        <v>12027</v>
      </c>
      <c r="H50" s="140">
        <v>11842</v>
      </c>
      <c r="I50" s="115">
        <v>221</v>
      </c>
      <c r="J50" s="116">
        <v>1.8662388110116535</v>
      </c>
    </row>
    <row r="51" spans="1:12" s="110" customFormat="1" ht="13.5" customHeight="1" x14ac:dyDescent="0.2">
      <c r="A51" s="118" t="s">
        <v>105</v>
      </c>
      <c r="B51" s="121" t="s">
        <v>108</v>
      </c>
      <c r="C51" s="113">
        <v>11.413488668426321</v>
      </c>
      <c r="D51" s="115">
        <v>2508</v>
      </c>
      <c r="E51" s="114">
        <v>2732</v>
      </c>
      <c r="F51" s="114">
        <v>2776</v>
      </c>
      <c r="G51" s="114">
        <v>2563</v>
      </c>
      <c r="H51" s="140">
        <v>2492</v>
      </c>
      <c r="I51" s="115">
        <v>16</v>
      </c>
      <c r="J51" s="116">
        <v>0.6420545746388443</v>
      </c>
    </row>
    <row r="52" spans="1:12" s="110" customFormat="1" ht="13.5" customHeight="1" x14ac:dyDescent="0.2">
      <c r="A52" s="118"/>
      <c r="B52" s="121" t="s">
        <v>109</v>
      </c>
      <c r="C52" s="113">
        <v>72.913443160098296</v>
      </c>
      <c r="D52" s="115">
        <v>16022</v>
      </c>
      <c r="E52" s="114">
        <v>16265</v>
      </c>
      <c r="F52" s="114">
        <v>16303</v>
      </c>
      <c r="G52" s="114">
        <v>16050</v>
      </c>
      <c r="H52" s="140">
        <v>15784</v>
      </c>
      <c r="I52" s="115">
        <v>238</v>
      </c>
      <c r="J52" s="116">
        <v>1.5078560567663457</v>
      </c>
    </row>
    <row r="53" spans="1:12" s="110" customFormat="1" ht="13.5" customHeight="1" x14ac:dyDescent="0.2">
      <c r="A53" s="118"/>
      <c r="B53" s="121" t="s">
        <v>110</v>
      </c>
      <c r="C53" s="113">
        <v>14.767452443797215</v>
      </c>
      <c r="D53" s="115">
        <v>3245</v>
      </c>
      <c r="E53" s="114">
        <v>3279</v>
      </c>
      <c r="F53" s="114">
        <v>3263</v>
      </c>
      <c r="G53" s="114">
        <v>3188</v>
      </c>
      <c r="H53" s="140">
        <v>3091</v>
      </c>
      <c r="I53" s="115">
        <v>154</v>
      </c>
      <c r="J53" s="116">
        <v>4.9822064056939501</v>
      </c>
    </row>
    <row r="54" spans="1:12" s="110" customFormat="1" ht="13.5" customHeight="1" x14ac:dyDescent="0.2">
      <c r="A54" s="120"/>
      <c r="B54" s="121" t="s">
        <v>111</v>
      </c>
      <c r="C54" s="113">
        <v>0.90561572767816512</v>
      </c>
      <c r="D54" s="115">
        <v>199</v>
      </c>
      <c r="E54" s="114">
        <v>209</v>
      </c>
      <c r="F54" s="114">
        <v>199</v>
      </c>
      <c r="G54" s="114">
        <v>189</v>
      </c>
      <c r="H54" s="140">
        <v>185</v>
      </c>
      <c r="I54" s="115">
        <v>14</v>
      </c>
      <c r="J54" s="116">
        <v>7.5675675675675675</v>
      </c>
    </row>
    <row r="55" spans="1:12" s="110" customFormat="1" ht="13.5" customHeight="1" x14ac:dyDescent="0.2">
      <c r="A55" s="120"/>
      <c r="B55" s="121" t="s">
        <v>112</v>
      </c>
      <c r="C55" s="113">
        <v>0.18203331209611359</v>
      </c>
      <c r="D55" s="115">
        <v>40</v>
      </c>
      <c r="E55" s="114">
        <v>35</v>
      </c>
      <c r="F55" s="114">
        <v>35</v>
      </c>
      <c r="G55" s="114">
        <v>36</v>
      </c>
      <c r="H55" s="140">
        <v>38</v>
      </c>
      <c r="I55" s="115">
        <v>2</v>
      </c>
      <c r="J55" s="116">
        <v>5.2631578947368425</v>
      </c>
    </row>
    <row r="56" spans="1:12" s="110" customFormat="1" ht="13.5" customHeight="1" x14ac:dyDescent="0.2">
      <c r="A56" s="118" t="s">
        <v>113</v>
      </c>
      <c r="B56" s="122" t="s">
        <v>116</v>
      </c>
      <c r="C56" s="113">
        <v>85.014107581687455</v>
      </c>
      <c r="D56" s="115">
        <v>18681</v>
      </c>
      <c r="E56" s="114">
        <v>19211</v>
      </c>
      <c r="F56" s="114">
        <v>19313</v>
      </c>
      <c r="G56" s="114">
        <v>18853</v>
      </c>
      <c r="H56" s="140">
        <v>18549</v>
      </c>
      <c r="I56" s="115">
        <v>132</v>
      </c>
      <c r="J56" s="116">
        <v>0.71162865922691254</v>
      </c>
    </row>
    <row r="57" spans="1:12" s="110" customFormat="1" ht="13.5" customHeight="1" x14ac:dyDescent="0.2">
      <c r="A57" s="142"/>
      <c r="B57" s="124" t="s">
        <v>117</v>
      </c>
      <c r="C57" s="125">
        <v>14.985892418312551</v>
      </c>
      <c r="D57" s="143">
        <v>3293</v>
      </c>
      <c r="E57" s="144">
        <v>3274</v>
      </c>
      <c r="F57" s="144">
        <v>3228</v>
      </c>
      <c r="G57" s="144">
        <v>3137</v>
      </c>
      <c r="H57" s="145">
        <v>3003</v>
      </c>
      <c r="I57" s="143">
        <v>290</v>
      </c>
      <c r="J57" s="146">
        <v>9.6570096570096577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180270</v>
      </c>
      <c r="E12" s="236">
        <v>179748</v>
      </c>
      <c r="F12" s="114">
        <v>182798</v>
      </c>
      <c r="G12" s="114">
        <v>180052</v>
      </c>
      <c r="H12" s="140">
        <v>178428</v>
      </c>
      <c r="I12" s="115">
        <v>1842</v>
      </c>
      <c r="J12" s="116">
        <v>1.0323491828636762</v>
      </c>
    </row>
    <row r="13" spans="1:15" s="110" customFormat="1" ht="12" customHeight="1" x14ac:dyDescent="0.2">
      <c r="A13" s="118" t="s">
        <v>105</v>
      </c>
      <c r="B13" s="119" t="s">
        <v>106</v>
      </c>
      <c r="C13" s="113">
        <v>56.216785932212794</v>
      </c>
      <c r="D13" s="115">
        <v>101342</v>
      </c>
      <c r="E13" s="114">
        <v>100700</v>
      </c>
      <c r="F13" s="114">
        <v>103457</v>
      </c>
      <c r="G13" s="114">
        <v>101881</v>
      </c>
      <c r="H13" s="140">
        <v>100793</v>
      </c>
      <c r="I13" s="115">
        <v>549</v>
      </c>
      <c r="J13" s="116">
        <v>0.54468068219023147</v>
      </c>
    </row>
    <row r="14" spans="1:15" s="110" customFormat="1" ht="12" customHeight="1" x14ac:dyDescent="0.2">
      <c r="A14" s="118"/>
      <c r="B14" s="119" t="s">
        <v>107</v>
      </c>
      <c r="C14" s="113">
        <v>43.783214067787206</v>
      </c>
      <c r="D14" s="115">
        <v>78928</v>
      </c>
      <c r="E14" s="114">
        <v>79048</v>
      </c>
      <c r="F14" s="114">
        <v>79341</v>
      </c>
      <c r="G14" s="114">
        <v>78171</v>
      </c>
      <c r="H14" s="140">
        <v>77635</v>
      </c>
      <c r="I14" s="115">
        <v>1293</v>
      </c>
      <c r="J14" s="116">
        <v>1.6654859277387777</v>
      </c>
    </row>
    <row r="15" spans="1:15" s="110" customFormat="1" ht="12" customHeight="1" x14ac:dyDescent="0.2">
      <c r="A15" s="118" t="s">
        <v>105</v>
      </c>
      <c r="B15" s="121" t="s">
        <v>108</v>
      </c>
      <c r="C15" s="113">
        <v>12.943917457147611</v>
      </c>
      <c r="D15" s="115">
        <v>23334</v>
      </c>
      <c r="E15" s="114">
        <v>23952</v>
      </c>
      <c r="F15" s="114">
        <v>24825</v>
      </c>
      <c r="G15" s="114">
        <v>23045</v>
      </c>
      <c r="H15" s="140">
        <v>23220</v>
      </c>
      <c r="I15" s="115">
        <v>114</v>
      </c>
      <c r="J15" s="116">
        <v>0.49095607235142119</v>
      </c>
    </row>
    <row r="16" spans="1:15" s="110" customFormat="1" ht="12" customHeight="1" x14ac:dyDescent="0.2">
      <c r="A16" s="118"/>
      <c r="B16" s="121" t="s">
        <v>109</v>
      </c>
      <c r="C16" s="113">
        <v>66.978975980473734</v>
      </c>
      <c r="D16" s="115">
        <v>120743</v>
      </c>
      <c r="E16" s="114">
        <v>119992</v>
      </c>
      <c r="F16" s="114">
        <v>122144</v>
      </c>
      <c r="G16" s="114">
        <v>121741</v>
      </c>
      <c r="H16" s="140">
        <v>120784</v>
      </c>
      <c r="I16" s="115">
        <v>-41</v>
      </c>
      <c r="J16" s="116">
        <v>-3.3944893363359388E-2</v>
      </c>
    </row>
    <row r="17" spans="1:10" s="110" customFormat="1" ht="12" customHeight="1" x14ac:dyDescent="0.2">
      <c r="A17" s="118"/>
      <c r="B17" s="121" t="s">
        <v>110</v>
      </c>
      <c r="C17" s="113">
        <v>19.185111222055806</v>
      </c>
      <c r="D17" s="115">
        <v>34585</v>
      </c>
      <c r="E17" s="114">
        <v>34192</v>
      </c>
      <c r="F17" s="114">
        <v>34235</v>
      </c>
      <c r="G17" s="114">
        <v>33727</v>
      </c>
      <c r="H17" s="140">
        <v>32958</v>
      </c>
      <c r="I17" s="115">
        <v>1627</v>
      </c>
      <c r="J17" s="116">
        <v>4.9365859578857938</v>
      </c>
    </row>
    <row r="18" spans="1:10" s="110" customFormat="1" ht="12" customHeight="1" x14ac:dyDescent="0.2">
      <c r="A18" s="120"/>
      <c r="B18" s="121" t="s">
        <v>111</v>
      </c>
      <c r="C18" s="113">
        <v>0.89199534032284911</v>
      </c>
      <c r="D18" s="115">
        <v>1608</v>
      </c>
      <c r="E18" s="114">
        <v>1612</v>
      </c>
      <c r="F18" s="114">
        <v>1594</v>
      </c>
      <c r="G18" s="114">
        <v>1539</v>
      </c>
      <c r="H18" s="140">
        <v>1466</v>
      </c>
      <c r="I18" s="115">
        <v>142</v>
      </c>
      <c r="J18" s="116">
        <v>9.6862210095497954</v>
      </c>
    </row>
    <row r="19" spans="1:10" s="110" customFormat="1" ht="12" customHeight="1" x14ac:dyDescent="0.2">
      <c r="A19" s="120"/>
      <c r="B19" s="121" t="s">
        <v>112</v>
      </c>
      <c r="C19" s="113">
        <v>0.22299883508071228</v>
      </c>
      <c r="D19" s="115">
        <v>402</v>
      </c>
      <c r="E19" s="114">
        <v>373</v>
      </c>
      <c r="F19" s="114">
        <v>382</v>
      </c>
      <c r="G19" s="114">
        <v>354</v>
      </c>
      <c r="H19" s="140">
        <v>344</v>
      </c>
      <c r="I19" s="115">
        <v>58</v>
      </c>
      <c r="J19" s="116">
        <v>16.86046511627907</v>
      </c>
    </row>
    <row r="20" spans="1:10" s="110" customFormat="1" ht="12" customHeight="1" x14ac:dyDescent="0.2">
      <c r="A20" s="118" t="s">
        <v>113</v>
      </c>
      <c r="B20" s="119" t="s">
        <v>181</v>
      </c>
      <c r="C20" s="113">
        <v>73.392134021190444</v>
      </c>
      <c r="D20" s="115">
        <v>132304</v>
      </c>
      <c r="E20" s="114">
        <v>131968</v>
      </c>
      <c r="F20" s="114">
        <v>135332</v>
      </c>
      <c r="G20" s="114">
        <v>133370</v>
      </c>
      <c r="H20" s="140">
        <v>132316</v>
      </c>
      <c r="I20" s="115">
        <v>-12</v>
      </c>
      <c r="J20" s="116">
        <v>-9.069197980591916E-3</v>
      </c>
    </row>
    <row r="21" spans="1:10" s="110" customFormat="1" ht="12" customHeight="1" x14ac:dyDescent="0.2">
      <c r="A21" s="118"/>
      <c r="B21" s="119" t="s">
        <v>182</v>
      </c>
      <c r="C21" s="113">
        <v>26.607865978809564</v>
      </c>
      <c r="D21" s="115">
        <v>47966</v>
      </c>
      <c r="E21" s="114">
        <v>47780</v>
      </c>
      <c r="F21" s="114">
        <v>47466</v>
      </c>
      <c r="G21" s="114">
        <v>46682</v>
      </c>
      <c r="H21" s="140">
        <v>46112</v>
      </c>
      <c r="I21" s="115">
        <v>1854</v>
      </c>
      <c r="J21" s="116">
        <v>4.0206453851492023</v>
      </c>
    </row>
    <row r="22" spans="1:10" s="110" customFormat="1" ht="12" customHeight="1" x14ac:dyDescent="0.2">
      <c r="A22" s="118" t="s">
        <v>113</v>
      </c>
      <c r="B22" s="119" t="s">
        <v>116</v>
      </c>
      <c r="C22" s="113">
        <v>85.804626393742723</v>
      </c>
      <c r="D22" s="115">
        <v>154680</v>
      </c>
      <c r="E22" s="114">
        <v>154734</v>
      </c>
      <c r="F22" s="114">
        <v>156308</v>
      </c>
      <c r="G22" s="114">
        <v>154236</v>
      </c>
      <c r="H22" s="140">
        <v>154043</v>
      </c>
      <c r="I22" s="115">
        <v>637</v>
      </c>
      <c r="J22" s="116">
        <v>0.41352090000843922</v>
      </c>
    </row>
    <row r="23" spans="1:10" s="110" customFormat="1" ht="12" customHeight="1" x14ac:dyDescent="0.2">
      <c r="A23" s="118"/>
      <c r="B23" s="119" t="s">
        <v>117</v>
      </c>
      <c r="C23" s="113">
        <v>14.162644921506629</v>
      </c>
      <c r="D23" s="115">
        <v>25531</v>
      </c>
      <c r="E23" s="114">
        <v>24955</v>
      </c>
      <c r="F23" s="114">
        <v>26436</v>
      </c>
      <c r="G23" s="114">
        <v>25757</v>
      </c>
      <c r="H23" s="140">
        <v>24321</v>
      </c>
      <c r="I23" s="115">
        <v>1210</v>
      </c>
      <c r="J23" s="116">
        <v>4.9751243781094523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194936</v>
      </c>
      <c r="E64" s="236">
        <v>194289</v>
      </c>
      <c r="F64" s="236">
        <v>196633</v>
      </c>
      <c r="G64" s="236">
        <v>193359</v>
      </c>
      <c r="H64" s="140">
        <v>191656</v>
      </c>
      <c r="I64" s="115">
        <v>3280</v>
      </c>
      <c r="J64" s="116">
        <v>1.7113995909337563</v>
      </c>
    </row>
    <row r="65" spans="1:12" s="110" customFormat="1" ht="12" customHeight="1" x14ac:dyDescent="0.2">
      <c r="A65" s="118" t="s">
        <v>105</v>
      </c>
      <c r="B65" s="119" t="s">
        <v>106</v>
      </c>
      <c r="C65" s="113">
        <v>55.994788032995444</v>
      </c>
      <c r="D65" s="235">
        <v>109154</v>
      </c>
      <c r="E65" s="236">
        <v>108462</v>
      </c>
      <c r="F65" s="236">
        <v>110767</v>
      </c>
      <c r="G65" s="236">
        <v>108883</v>
      </c>
      <c r="H65" s="140">
        <v>107629</v>
      </c>
      <c r="I65" s="115">
        <v>1525</v>
      </c>
      <c r="J65" s="116">
        <v>1.4169043659236822</v>
      </c>
    </row>
    <row r="66" spans="1:12" s="110" customFormat="1" ht="12" customHeight="1" x14ac:dyDescent="0.2">
      <c r="A66" s="118"/>
      <c r="B66" s="119" t="s">
        <v>107</v>
      </c>
      <c r="C66" s="113">
        <v>44.005211967004556</v>
      </c>
      <c r="D66" s="235">
        <v>85782</v>
      </c>
      <c r="E66" s="236">
        <v>85827</v>
      </c>
      <c r="F66" s="236">
        <v>85866</v>
      </c>
      <c r="G66" s="236">
        <v>84476</v>
      </c>
      <c r="H66" s="140">
        <v>84027</v>
      </c>
      <c r="I66" s="115">
        <v>1755</v>
      </c>
      <c r="J66" s="116">
        <v>2.0886143739512302</v>
      </c>
    </row>
    <row r="67" spans="1:12" s="110" customFormat="1" ht="12" customHeight="1" x14ac:dyDescent="0.2">
      <c r="A67" s="118" t="s">
        <v>105</v>
      </c>
      <c r="B67" s="121" t="s">
        <v>108</v>
      </c>
      <c r="C67" s="113">
        <v>12.97348873476423</v>
      </c>
      <c r="D67" s="235">
        <v>25290</v>
      </c>
      <c r="E67" s="236">
        <v>25958</v>
      </c>
      <c r="F67" s="236">
        <v>26762</v>
      </c>
      <c r="G67" s="236">
        <v>24911</v>
      </c>
      <c r="H67" s="140">
        <v>25074</v>
      </c>
      <c r="I67" s="115">
        <v>216</v>
      </c>
      <c r="J67" s="116">
        <v>0.86145010768126351</v>
      </c>
    </row>
    <row r="68" spans="1:12" s="110" customFormat="1" ht="12" customHeight="1" x14ac:dyDescent="0.2">
      <c r="A68" s="118"/>
      <c r="B68" s="121" t="s">
        <v>109</v>
      </c>
      <c r="C68" s="113">
        <v>67.300549924077643</v>
      </c>
      <c r="D68" s="235">
        <v>131193</v>
      </c>
      <c r="E68" s="236">
        <v>130344</v>
      </c>
      <c r="F68" s="236">
        <v>131906</v>
      </c>
      <c r="G68" s="236">
        <v>131128</v>
      </c>
      <c r="H68" s="140">
        <v>130076</v>
      </c>
      <c r="I68" s="115">
        <v>1117</v>
      </c>
      <c r="J68" s="116">
        <v>0.85872874319628523</v>
      </c>
    </row>
    <row r="69" spans="1:12" s="110" customFormat="1" ht="12" customHeight="1" x14ac:dyDescent="0.2">
      <c r="A69" s="118"/>
      <c r="B69" s="121" t="s">
        <v>110</v>
      </c>
      <c r="C69" s="113">
        <v>18.833873681618581</v>
      </c>
      <c r="D69" s="235">
        <v>36714</v>
      </c>
      <c r="E69" s="236">
        <v>36245</v>
      </c>
      <c r="F69" s="236">
        <v>36229</v>
      </c>
      <c r="G69" s="236">
        <v>35644</v>
      </c>
      <c r="H69" s="140">
        <v>34898</v>
      </c>
      <c r="I69" s="115">
        <v>1816</v>
      </c>
      <c r="J69" s="116">
        <v>5.2037366038168376</v>
      </c>
    </row>
    <row r="70" spans="1:12" s="110" customFormat="1" ht="12" customHeight="1" x14ac:dyDescent="0.2">
      <c r="A70" s="120"/>
      <c r="B70" s="121" t="s">
        <v>111</v>
      </c>
      <c r="C70" s="113">
        <v>0.89208765953954117</v>
      </c>
      <c r="D70" s="235">
        <v>1739</v>
      </c>
      <c r="E70" s="236">
        <v>1742</v>
      </c>
      <c r="F70" s="236">
        <v>1736</v>
      </c>
      <c r="G70" s="236">
        <v>1676</v>
      </c>
      <c r="H70" s="140">
        <v>1608</v>
      </c>
      <c r="I70" s="115">
        <v>131</v>
      </c>
      <c r="J70" s="116">
        <v>8.1467661691542297</v>
      </c>
    </row>
    <row r="71" spans="1:12" s="110" customFormat="1" ht="12" customHeight="1" x14ac:dyDescent="0.2">
      <c r="A71" s="120"/>
      <c r="B71" s="121" t="s">
        <v>112</v>
      </c>
      <c r="C71" s="113">
        <v>0.22315016210448557</v>
      </c>
      <c r="D71" s="235">
        <v>435</v>
      </c>
      <c r="E71" s="236">
        <v>416</v>
      </c>
      <c r="F71" s="236">
        <v>451</v>
      </c>
      <c r="G71" s="236">
        <v>423</v>
      </c>
      <c r="H71" s="140">
        <v>413</v>
      </c>
      <c r="I71" s="115">
        <v>22</v>
      </c>
      <c r="J71" s="116">
        <v>5.3268765133171909</v>
      </c>
    </row>
    <row r="72" spans="1:12" s="110" customFormat="1" ht="12" customHeight="1" x14ac:dyDescent="0.2">
      <c r="A72" s="118" t="s">
        <v>113</v>
      </c>
      <c r="B72" s="119" t="s">
        <v>181</v>
      </c>
      <c r="C72" s="113">
        <v>73.027557762547701</v>
      </c>
      <c r="D72" s="235">
        <v>142357</v>
      </c>
      <c r="E72" s="236">
        <v>142025</v>
      </c>
      <c r="F72" s="236">
        <v>144783</v>
      </c>
      <c r="G72" s="236">
        <v>142522</v>
      </c>
      <c r="H72" s="140">
        <v>141286</v>
      </c>
      <c r="I72" s="115">
        <v>1071</v>
      </c>
      <c r="J72" s="116">
        <v>0.75803688971306427</v>
      </c>
    </row>
    <row r="73" spans="1:12" s="110" customFormat="1" ht="12" customHeight="1" x14ac:dyDescent="0.2">
      <c r="A73" s="118"/>
      <c r="B73" s="119" t="s">
        <v>182</v>
      </c>
      <c r="C73" s="113">
        <v>26.972442237452292</v>
      </c>
      <c r="D73" s="115">
        <v>52579</v>
      </c>
      <c r="E73" s="114">
        <v>52264</v>
      </c>
      <c r="F73" s="114">
        <v>51850</v>
      </c>
      <c r="G73" s="114">
        <v>50837</v>
      </c>
      <c r="H73" s="140">
        <v>50370</v>
      </c>
      <c r="I73" s="115">
        <v>2209</v>
      </c>
      <c r="J73" s="116">
        <v>4.3855469525511213</v>
      </c>
    </row>
    <row r="74" spans="1:12" s="110" customFormat="1" ht="12" customHeight="1" x14ac:dyDescent="0.2">
      <c r="A74" s="118" t="s">
        <v>113</v>
      </c>
      <c r="B74" s="119" t="s">
        <v>116</v>
      </c>
      <c r="C74" s="113">
        <v>86.051832396273653</v>
      </c>
      <c r="D74" s="115">
        <v>167746</v>
      </c>
      <c r="E74" s="114">
        <v>167821</v>
      </c>
      <c r="F74" s="114">
        <v>169245</v>
      </c>
      <c r="G74" s="114">
        <v>166806</v>
      </c>
      <c r="H74" s="140">
        <v>166491</v>
      </c>
      <c r="I74" s="115">
        <v>1255</v>
      </c>
      <c r="J74" s="116">
        <v>0.75379449940237009</v>
      </c>
    </row>
    <row r="75" spans="1:12" s="110" customFormat="1" ht="12" customHeight="1" x14ac:dyDescent="0.2">
      <c r="A75" s="142"/>
      <c r="B75" s="124" t="s">
        <v>117</v>
      </c>
      <c r="C75" s="125">
        <v>13.918414248779087</v>
      </c>
      <c r="D75" s="143">
        <v>27132</v>
      </c>
      <c r="E75" s="144">
        <v>26409</v>
      </c>
      <c r="F75" s="144">
        <v>27333</v>
      </c>
      <c r="G75" s="144">
        <v>26489</v>
      </c>
      <c r="H75" s="145">
        <v>25094</v>
      </c>
      <c r="I75" s="143">
        <v>2038</v>
      </c>
      <c r="J75" s="146">
        <v>8.1214632979995223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180270</v>
      </c>
      <c r="G11" s="114">
        <v>179748</v>
      </c>
      <c r="H11" s="114">
        <v>182798</v>
      </c>
      <c r="I11" s="114">
        <v>180052</v>
      </c>
      <c r="J11" s="140">
        <v>178428</v>
      </c>
      <c r="K11" s="114">
        <v>1842</v>
      </c>
      <c r="L11" s="116">
        <v>1.0323491828636762</v>
      </c>
    </row>
    <row r="12" spans="1:17" s="110" customFormat="1" ht="24.95" customHeight="1" x14ac:dyDescent="0.2">
      <c r="A12" s="604" t="s">
        <v>185</v>
      </c>
      <c r="B12" s="605"/>
      <c r="C12" s="605"/>
      <c r="D12" s="606"/>
      <c r="E12" s="113">
        <v>56.216785932212794</v>
      </c>
      <c r="F12" s="115">
        <v>101342</v>
      </c>
      <c r="G12" s="114">
        <v>100700</v>
      </c>
      <c r="H12" s="114">
        <v>103457</v>
      </c>
      <c r="I12" s="114">
        <v>101881</v>
      </c>
      <c r="J12" s="140">
        <v>100793</v>
      </c>
      <c r="K12" s="114">
        <v>549</v>
      </c>
      <c r="L12" s="116">
        <v>0.54468068219023147</v>
      </c>
    </row>
    <row r="13" spans="1:17" s="110" customFormat="1" ht="15" customHeight="1" x14ac:dyDescent="0.2">
      <c r="A13" s="120"/>
      <c r="B13" s="612" t="s">
        <v>107</v>
      </c>
      <c r="C13" s="612"/>
      <c r="E13" s="113">
        <v>43.783214067787206</v>
      </c>
      <c r="F13" s="115">
        <v>78928</v>
      </c>
      <c r="G13" s="114">
        <v>79048</v>
      </c>
      <c r="H13" s="114">
        <v>79341</v>
      </c>
      <c r="I13" s="114">
        <v>78171</v>
      </c>
      <c r="J13" s="140">
        <v>77635</v>
      </c>
      <c r="K13" s="114">
        <v>1293</v>
      </c>
      <c r="L13" s="116">
        <v>1.6654859277387777</v>
      </c>
    </row>
    <row r="14" spans="1:17" s="110" customFormat="1" ht="24.95" customHeight="1" x14ac:dyDescent="0.2">
      <c r="A14" s="604" t="s">
        <v>186</v>
      </c>
      <c r="B14" s="605"/>
      <c r="C14" s="605"/>
      <c r="D14" s="606"/>
      <c r="E14" s="113">
        <v>12.943917457147611</v>
      </c>
      <c r="F14" s="115">
        <v>23334</v>
      </c>
      <c r="G14" s="114">
        <v>23952</v>
      </c>
      <c r="H14" s="114">
        <v>24825</v>
      </c>
      <c r="I14" s="114">
        <v>23045</v>
      </c>
      <c r="J14" s="140">
        <v>23220</v>
      </c>
      <c r="K14" s="114">
        <v>114</v>
      </c>
      <c r="L14" s="116">
        <v>0.49095607235142119</v>
      </c>
    </row>
    <row r="15" spans="1:17" s="110" customFormat="1" ht="15" customHeight="1" x14ac:dyDescent="0.2">
      <c r="A15" s="120"/>
      <c r="B15" s="119"/>
      <c r="C15" s="258" t="s">
        <v>106</v>
      </c>
      <c r="E15" s="113">
        <v>56.539813148195769</v>
      </c>
      <c r="F15" s="115">
        <v>13193</v>
      </c>
      <c r="G15" s="114">
        <v>13463</v>
      </c>
      <c r="H15" s="114">
        <v>14096</v>
      </c>
      <c r="I15" s="114">
        <v>12994</v>
      </c>
      <c r="J15" s="140">
        <v>13056</v>
      </c>
      <c r="K15" s="114">
        <v>137</v>
      </c>
      <c r="L15" s="116">
        <v>1.0493259803921569</v>
      </c>
    </row>
    <row r="16" spans="1:17" s="110" customFormat="1" ht="15" customHeight="1" x14ac:dyDescent="0.2">
      <c r="A16" s="120"/>
      <c r="B16" s="119"/>
      <c r="C16" s="258" t="s">
        <v>107</v>
      </c>
      <c r="E16" s="113">
        <v>43.460186851804231</v>
      </c>
      <c r="F16" s="115">
        <v>10141</v>
      </c>
      <c r="G16" s="114">
        <v>10489</v>
      </c>
      <c r="H16" s="114">
        <v>10729</v>
      </c>
      <c r="I16" s="114">
        <v>10051</v>
      </c>
      <c r="J16" s="140">
        <v>10164</v>
      </c>
      <c r="K16" s="114">
        <v>-23</v>
      </c>
      <c r="L16" s="116">
        <v>-0.22628886265249901</v>
      </c>
    </row>
    <row r="17" spans="1:12" s="110" customFormat="1" ht="15" customHeight="1" x14ac:dyDescent="0.2">
      <c r="A17" s="120"/>
      <c r="B17" s="121" t="s">
        <v>109</v>
      </c>
      <c r="C17" s="258"/>
      <c r="E17" s="113">
        <v>66.978975980473734</v>
      </c>
      <c r="F17" s="115">
        <v>120743</v>
      </c>
      <c r="G17" s="114">
        <v>119992</v>
      </c>
      <c r="H17" s="114">
        <v>122144</v>
      </c>
      <c r="I17" s="114">
        <v>121741</v>
      </c>
      <c r="J17" s="140">
        <v>120784</v>
      </c>
      <c r="K17" s="114">
        <v>-41</v>
      </c>
      <c r="L17" s="116">
        <v>-3.3944893363359388E-2</v>
      </c>
    </row>
    <row r="18" spans="1:12" s="110" customFormat="1" ht="15" customHeight="1" x14ac:dyDescent="0.2">
      <c r="A18" s="120"/>
      <c r="B18" s="119"/>
      <c r="C18" s="258" t="s">
        <v>106</v>
      </c>
      <c r="E18" s="113">
        <v>56.246738941387903</v>
      </c>
      <c r="F18" s="115">
        <v>67914</v>
      </c>
      <c r="G18" s="114">
        <v>67243</v>
      </c>
      <c r="H18" s="114">
        <v>69179</v>
      </c>
      <c r="I18" s="114">
        <v>69059</v>
      </c>
      <c r="J18" s="140">
        <v>68431</v>
      </c>
      <c r="K18" s="114">
        <v>-517</v>
      </c>
      <c r="L18" s="116">
        <v>-0.75550554573219741</v>
      </c>
    </row>
    <row r="19" spans="1:12" s="110" customFormat="1" ht="15" customHeight="1" x14ac:dyDescent="0.2">
      <c r="A19" s="120"/>
      <c r="B19" s="119"/>
      <c r="C19" s="258" t="s">
        <v>107</v>
      </c>
      <c r="E19" s="113">
        <v>43.753261058612097</v>
      </c>
      <c r="F19" s="115">
        <v>52829</v>
      </c>
      <c r="G19" s="114">
        <v>52749</v>
      </c>
      <c r="H19" s="114">
        <v>52965</v>
      </c>
      <c r="I19" s="114">
        <v>52682</v>
      </c>
      <c r="J19" s="140">
        <v>52353</v>
      </c>
      <c r="K19" s="114">
        <v>476</v>
      </c>
      <c r="L19" s="116">
        <v>0.9092124615590319</v>
      </c>
    </row>
    <row r="20" spans="1:12" s="110" customFormat="1" ht="15" customHeight="1" x14ac:dyDescent="0.2">
      <c r="A20" s="120"/>
      <c r="B20" s="121" t="s">
        <v>110</v>
      </c>
      <c r="C20" s="258"/>
      <c r="E20" s="113">
        <v>19.185111222055806</v>
      </c>
      <c r="F20" s="115">
        <v>34585</v>
      </c>
      <c r="G20" s="114">
        <v>34192</v>
      </c>
      <c r="H20" s="114">
        <v>34235</v>
      </c>
      <c r="I20" s="114">
        <v>33727</v>
      </c>
      <c r="J20" s="140">
        <v>32958</v>
      </c>
      <c r="K20" s="114">
        <v>1627</v>
      </c>
      <c r="L20" s="116">
        <v>4.9365859578857938</v>
      </c>
    </row>
    <row r="21" spans="1:12" s="110" customFormat="1" ht="15" customHeight="1" x14ac:dyDescent="0.2">
      <c r="A21" s="120"/>
      <c r="B21" s="119"/>
      <c r="C21" s="258" t="s">
        <v>106</v>
      </c>
      <c r="E21" s="113">
        <v>55.654185340465517</v>
      </c>
      <c r="F21" s="115">
        <v>19248</v>
      </c>
      <c r="G21" s="114">
        <v>19011</v>
      </c>
      <c r="H21" s="114">
        <v>19198</v>
      </c>
      <c r="I21" s="114">
        <v>18869</v>
      </c>
      <c r="J21" s="140">
        <v>18401</v>
      </c>
      <c r="K21" s="114">
        <v>847</v>
      </c>
      <c r="L21" s="116">
        <v>4.6030107059398944</v>
      </c>
    </row>
    <row r="22" spans="1:12" s="110" customFormat="1" ht="15" customHeight="1" x14ac:dyDescent="0.2">
      <c r="A22" s="120"/>
      <c r="B22" s="119"/>
      <c r="C22" s="258" t="s">
        <v>107</v>
      </c>
      <c r="E22" s="113">
        <v>44.345814659534483</v>
      </c>
      <c r="F22" s="115">
        <v>15337</v>
      </c>
      <c r="G22" s="114">
        <v>15181</v>
      </c>
      <c r="H22" s="114">
        <v>15037</v>
      </c>
      <c r="I22" s="114">
        <v>14858</v>
      </c>
      <c r="J22" s="140">
        <v>14557</v>
      </c>
      <c r="K22" s="114">
        <v>780</v>
      </c>
      <c r="L22" s="116">
        <v>5.3582468915298485</v>
      </c>
    </row>
    <row r="23" spans="1:12" s="110" customFormat="1" ht="15" customHeight="1" x14ac:dyDescent="0.2">
      <c r="A23" s="120"/>
      <c r="B23" s="121" t="s">
        <v>111</v>
      </c>
      <c r="C23" s="258"/>
      <c r="E23" s="113">
        <v>0.89199534032284911</v>
      </c>
      <c r="F23" s="115">
        <v>1608</v>
      </c>
      <c r="G23" s="114">
        <v>1612</v>
      </c>
      <c r="H23" s="114">
        <v>1594</v>
      </c>
      <c r="I23" s="114">
        <v>1539</v>
      </c>
      <c r="J23" s="140">
        <v>1466</v>
      </c>
      <c r="K23" s="114">
        <v>142</v>
      </c>
      <c r="L23" s="116">
        <v>9.6862210095497954</v>
      </c>
    </row>
    <row r="24" spans="1:12" s="110" customFormat="1" ht="15" customHeight="1" x14ac:dyDescent="0.2">
      <c r="A24" s="120"/>
      <c r="B24" s="119"/>
      <c r="C24" s="258" t="s">
        <v>106</v>
      </c>
      <c r="E24" s="113">
        <v>61.380597014925371</v>
      </c>
      <c r="F24" s="115">
        <v>987</v>
      </c>
      <c r="G24" s="114">
        <v>983</v>
      </c>
      <c r="H24" s="114">
        <v>984</v>
      </c>
      <c r="I24" s="114">
        <v>959</v>
      </c>
      <c r="J24" s="140">
        <v>905</v>
      </c>
      <c r="K24" s="114">
        <v>82</v>
      </c>
      <c r="L24" s="116">
        <v>9.0607734806629843</v>
      </c>
    </row>
    <row r="25" spans="1:12" s="110" customFormat="1" ht="15" customHeight="1" x14ac:dyDescent="0.2">
      <c r="A25" s="120"/>
      <c r="B25" s="119"/>
      <c r="C25" s="258" t="s">
        <v>107</v>
      </c>
      <c r="E25" s="113">
        <v>38.619402985074629</v>
      </c>
      <c r="F25" s="115">
        <v>621</v>
      </c>
      <c r="G25" s="114">
        <v>629</v>
      </c>
      <c r="H25" s="114">
        <v>610</v>
      </c>
      <c r="I25" s="114">
        <v>580</v>
      </c>
      <c r="J25" s="140">
        <v>561</v>
      </c>
      <c r="K25" s="114">
        <v>60</v>
      </c>
      <c r="L25" s="116">
        <v>10.695187165775401</v>
      </c>
    </row>
    <row r="26" spans="1:12" s="110" customFormat="1" ht="15" customHeight="1" x14ac:dyDescent="0.2">
      <c r="A26" s="120"/>
      <c r="C26" s="121" t="s">
        <v>187</v>
      </c>
      <c r="D26" s="110" t="s">
        <v>188</v>
      </c>
      <c r="E26" s="113">
        <v>0.22299883508071228</v>
      </c>
      <c r="F26" s="115">
        <v>402</v>
      </c>
      <c r="G26" s="114">
        <v>373</v>
      </c>
      <c r="H26" s="114">
        <v>382</v>
      </c>
      <c r="I26" s="114">
        <v>354</v>
      </c>
      <c r="J26" s="140">
        <v>344</v>
      </c>
      <c r="K26" s="114">
        <v>58</v>
      </c>
      <c r="L26" s="116">
        <v>16.86046511627907</v>
      </c>
    </row>
    <row r="27" spans="1:12" s="110" customFormat="1" ht="15" customHeight="1" x14ac:dyDescent="0.2">
      <c r="A27" s="120"/>
      <c r="B27" s="119"/>
      <c r="D27" s="259" t="s">
        <v>106</v>
      </c>
      <c r="E27" s="113">
        <v>51.741293532338311</v>
      </c>
      <c r="F27" s="115">
        <v>208</v>
      </c>
      <c r="G27" s="114">
        <v>188</v>
      </c>
      <c r="H27" s="114">
        <v>200</v>
      </c>
      <c r="I27" s="114">
        <v>189</v>
      </c>
      <c r="J27" s="140">
        <v>177</v>
      </c>
      <c r="K27" s="114">
        <v>31</v>
      </c>
      <c r="L27" s="116">
        <v>17.514124293785311</v>
      </c>
    </row>
    <row r="28" spans="1:12" s="110" customFormat="1" ht="15" customHeight="1" x14ac:dyDescent="0.2">
      <c r="A28" s="120"/>
      <c r="B28" s="119"/>
      <c r="D28" s="259" t="s">
        <v>107</v>
      </c>
      <c r="E28" s="113">
        <v>48.258706467661689</v>
      </c>
      <c r="F28" s="115">
        <v>194</v>
      </c>
      <c r="G28" s="114">
        <v>185</v>
      </c>
      <c r="H28" s="114">
        <v>182</v>
      </c>
      <c r="I28" s="114">
        <v>165</v>
      </c>
      <c r="J28" s="140">
        <v>167</v>
      </c>
      <c r="K28" s="114">
        <v>27</v>
      </c>
      <c r="L28" s="116">
        <v>16.167664670658684</v>
      </c>
    </row>
    <row r="29" spans="1:12" s="110" customFormat="1" ht="24.95" customHeight="1" x14ac:dyDescent="0.2">
      <c r="A29" s="604" t="s">
        <v>189</v>
      </c>
      <c r="B29" s="605"/>
      <c r="C29" s="605"/>
      <c r="D29" s="606"/>
      <c r="E29" s="113">
        <v>85.804626393742723</v>
      </c>
      <c r="F29" s="115">
        <v>154680</v>
      </c>
      <c r="G29" s="114">
        <v>154734</v>
      </c>
      <c r="H29" s="114">
        <v>156308</v>
      </c>
      <c r="I29" s="114">
        <v>154236</v>
      </c>
      <c r="J29" s="140">
        <v>154043</v>
      </c>
      <c r="K29" s="114">
        <v>637</v>
      </c>
      <c r="L29" s="116">
        <v>0.41352090000843922</v>
      </c>
    </row>
    <row r="30" spans="1:12" s="110" customFormat="1" ht="15" customHeight="1" x14ac:dyDescent="0.2">
      <c r="A30" s="120"/>
      <c r="B30" s="119"/>
      <c r="C30" s="258" t="s">
        <v>106</v>
      </c>
      <c r="E30" s="113">
        <v>54.244892681665377</v>
      </c>
      <c r="F30" s="115">
        <v>83906</v>
      </c>
      <c r="G30" s="114">
        <v>83811</v>
      </c>
      <c r="H30" s="114">
        <v>85329</v>
      </c>
      <c r="I30" s="114">
        <v>84160</v>
      </c>
      <c r="J30" s="140">
        <v>83943</v>
      </c>
      <c r="K30" s="114">
        <v>-37</v>
      </c>
      <c r="L30" s="116">
        <v>-4.4077528799304287E-2</v>
      </c>
    </row>
    <row r="31" spans="1:12" s="110" customFormat="1" ht="15" customHeight="1" x14ac:dyDescent="0.2">
      <c r="A31" s="120"/>
      <c r="B31" s="119"/>
      <c r="C31" s="258" t="s">
        <v>107</v>
      </c>
      <c r="E31" s="113">
        <v>45.755107318334623</v>
      </c>
      <c r="F31" s="115">
        <v>70774</v>
      </c>
      <c r="G31" s="114">
        <v>70923</v>
      </c>
      <c r="H31" s="114">
        <v>70979</v>
      </c>
      <c r="I31" s="114">
        <v>70076</v>
      </c>
      <c r="J31" s="140">
        <v>70100</v>
      </c>
      <c r="K31" s="114">
        <v>674</v>
      </c>
      <c r="L31" s="116">
        <v>0.96148359486447932</v>
      </c>
    </row>
    <row r="32" spans="1:12" s="110" customFormat="1" ht="15" customHeight="1" x14ac:dyDescent="0.2">
      <c r="A32" s="120"/>
      <c r="B32" s="119" t="s">
        <v>117</v>
      </c>
      <c r="C32" s="258"/>
      <c r="E32" s="113">
        <v>14.162644921506629</v>
      </c>
      <c r="F32" s="115">
        <v>25531</v>
      </c>
      <c r="G32" s="114">
        <v>24955</v>
      </c>
      <c r="H32" s="114">
        <v>26436</v>
      </c>
      <c r="I32" s="114">
        <v>25757</v>
      </c>
      <c r="J32" s="140">
        <v>24321</v>
      </c>
      <c r="K32" s="114">
        <v>1210</v>
      </c>
      <c r="L32" s="116">
        <v>4.9751243781094523</v>
      </c>
    </row>
    <row r="33" spans="1:12" s="110" customFormat="1" ht="15" customHeight="1" x14ac:dyDescent="0.2">
      <c r="A33" s="120"/>
      <c r="B33" s="119"/>
      <c r="C33" s="258" t="s">
        <v>106</v>
      </c>
      <c r="E33" s="113">
        <v>68.140691708119547</v>
      </c>
      <c r="F33" s="115">
        <v>17397</v>
      </c>
      <c r="G33" s="114">
        <v>16852</v>
      </c>
      <c r="H33" s="114">
        <v>18094</v>
      </c>
      <c r="I33" s="114">
        <v>17684</v>
      </c>
      <c r="J33" s="140">
        <v>16812</v>
      </c>
      <c r="K33" s="114">
        <v>585</v>
      </c>
      <c r="L33" s="116">
        <v>3.4796573875802999</v>
      </c>
    </row>
    <row r="34" spans="1:12" s="110" customFormat="1" ht="15" customHeight="1" x14ac:dyDescent="0.2">
      <c r="A34" s="120"/>
      <c r="B34" s="119"/>
      <c r="C34" s="258" t="s">
        <v>107</v>
      </c>
      <c r="E34" s="113">
        <v>31.85930829188046</v>
      </c>
      <c r="F34" s="115">
        <v>8134</v>
      </c>
      <c r="G34" s="114">
        <v>8103</v>
      </c>
      <c r="H34" s="114">
        <v>8342</v>
      </c>
      <c r="I34" s="114">
        <v>8073</v>
      </c>
      <c r="J34" s="140">
        <v>7509</v>
      </c>
      <c r="K34" s="114">
        <v>625</v>
      </c>
      <c r="L34" s="116">
        <v>8.3233453189505919</v>
      </c>
    </row>
    <row r="35" spans="1:12" s="110" customFormat="1" ht="24.95" customHeight="1" x14ac:dyDescent="0.2">
      <c r="A35" s="604" t="s">
        <v>190</v>
      </c>
      <c r="B35" s="605"/>
      <c r="C35" s="605"/>
      <c r="D35" s="606"/>
      <c r="E35" s="113">
        <v>73.392134021190444</v>
      </c>
      <c r="F35" s="115">
        <v>132304</v>
      </c>
      <c r="G35" s="114">
        <v>131968</v>
      </c>
      <c r="H35" s="114">
        <v>135332</v>
      </c>
      <c r="I35" s="114">
        <v>133370</v>
      </c>
      <c r="J35" s="140">
        <v>132316</v>
      </c>
      <c r="K35" s="114">
        <v>-12</v>
      </c>
      <c r="L35" s="116">
        <v>-9.069197980591916E-3</v>
      </c>
    </row>
    <row r="36" spans="1:12" s="110" customFormat="1" ht="15" customHeight="1" x14ac:dyDescent="0.2">
      <c r="A36" s="120"/>
      <c r="B36" s="119"/>
      <c r="C36" s="258" t="s">
        <v>106</v>
      </c>
      <c r="E36" s="113">
        <v>70.808894666827911</v>
      </c>
      <c r="F36" s="115">
        <v>93683</v>
      </c>
      <c r="G36" s="114">
        <v>93081</v>
      </c>
      <c r="H36" s="114">
        <v>95770</v>
      </c>
      <c r="I36" s="114">
        <v>94465</v>
      </c>
      <c r="J36" s="140">
        <v>93664</v>
      </c>
      <c r="K36" s="114">
        <v>19</v>
      </c>
      <c r="L36" s="116">
        <v>2.0285275025623505E-2</v>
      </c>
    </row>
    <row r="37" spans="1:12" s="110" customFormat="1" ht="15" customHeight="1" x14ac:dyDescent="0.2">
      <c r="A37" s="120"/>
      <c r="B37" s="119"/>
      <c r="C37" s="258" t="s">
        <v>107</v>
      </c>
      <c r="E37" s="113">
        <v>29.191105333172089</v>
      </c>
      <c r="F37" s="115">
        <v>38621</v>
      </c>
      <c r="G37" s="114">
        <v>38887</v>
      </c>
      <c r="H37" s="114">
        <v>39562</v>
      </c>
      <c r="I37" s="114">
        <v>38905</v>
      </c>
      <c r="J37" s="140">
        <v>38652</v>
      </c>
      <c r="K37" s="114">
        <v>-31</v>
      </c>
      <c r="L37" s="116">
        <v>-8.0202835558315227E-2</v>
      </c>
    </row>
    <row r="38" spans="1:12" s="110" customFormat="1" ht="15" customHeight="1" x14ac:dyDescent="0.2">
      <c r="A38" s="120"/>
      <c r="B38" s="119" t="s">
        <v>182</v>
      </c>
      <c r="C38" s="258"/>
      <c r="E38" s="113">
        <v>26.607865978809564</v>
      </c>
      <c r="F38" s="115">
        <v>47966</v>
      </c>
      <c r="G38" s="114">
        <v>47780</v>
      </c>
      <c r="H38" s="114">
        <v>47466</v>
      </c>
      <c r="I38" s="114">
        <v>46682</v>
      </c>
      <c r="J38" s="140">
        <v>46112</v>
      </c>
      <c r="K38" s="114">
        <v>1854</v>
      </c>
      <c r="L38" s="116">
        <v>4.0206453851492023</v>
      </c>
    </row>
    <row r="39" spans="1:12" s="110" customFormat="1" ht="15" customHeight="1" x14ac:dyDescent="0.2">
      <c r="A39" s="120"/>
      <c r="B39" s="119"/>
      <c r="C39" s="258" t="s">
        <v>106</v>
      </c>
      <c r="E39" s="113">
        <v>15.967560355251637</v>
      </c>
      <c r="F39" s="115">
        <v>7659</v>
      </c>
      <c r="G39" s="114">
        <v>7619</v>
      </c>
      <c r="H39" s="114">
        <v>7687</v>
      </c>
      <c r="I39" s="114">
        <v>7416</v>
      </c>
      <c r="J39" s="140">
        <v>7129</v>
      </c>
      <c r="K39" s="114">
        <v>530</v>
      </c>
      <c r="L39" s="116">
        <v>7.4344227801935752</v>
      </c>
    </row>
    <row r="40" spans="1:12" s="110" customFormat="1" ht="15" customHeight="1" x14ac:dyDescent="0.2">
      <c r="A40" s="120"/>
      <c r="B40" s="119"/>
      <c r="C40" s="258" t="s">
        <v>107</v>
      </c>
      <c r="E40" s="113">
        <v>84.032439644748365</v>
      </c>
      <c r="F40" s="115">
        <v>40307</v>
      </c>
      <c r="G40" s="114">
        <v>40161</v>
      </c>
      <c r="H40" s="114">
        <v>39779</v>
      </c>
      <c r="I40" s="114">
        <v>39266</v>
      </c>
      <c r="J40" s="140">
        <v>38983</v>
      </c>
      <c r="K40" s="114">
        <v>1324</v>
      </c>
      <c r="L40" s="116">
        <v>3.3963522561116384</v>
      </c>
    </row>
    <row r="41" spans="1:12" s="110" customFormat="1" ht="24.75" customHeight="1" x14ac:dyDescent="0.2">
      <c r="A41" s="604" t="s">
        <v>518</v>
      </c>
      <c r="B41" s="605"/>
      <c r="C41" s="605"/>
      <c r="D41" s="606"/>
      <c r="E41" s="113">
        <v>4.8421811726854163</v>
      </c>
      <c r="F41" s="115">
        <v>8729</v>
      </c>
      <c r="G41" s="114">
        <v>9797</v>
      </c>
      <c r="H41" s="114">
        <v>9862</v>
      </c>
      <c r="I41" s="114">
        <v>8470</v>
      </c>
      <c r="J41" s="140">
        <v>8855</v>
      </c>
      <c r="K41" s="114">
        <v>-126</v>
      </c>
      <c r="L41" s="116">
        <v>-1.4229249011857708</v>
      </c>
    </row>
    <row r="42" spans="1:12" s="110" customFormat="1" ht="15" customHeight="1" x14ac:dyDescent="0.2">
      <c r="A42" s="120"/>
      <c r="B42" s="119"/>
      <c r="C42" s="258" t="s">
        <v>106</v>
      </c>
      <c r="E42" s="113">
        <v>58.185359147668692</v>
      </c>
      <c r="F42" s="115">
        <v>5079</v>
      </c>
      <c r="G42" s="114">
        <v>5784</v>
      </c>
      <c r="H42" s="114">
        <v>5820</v>
      </c>
      <c r="I42" s="114">
        <v>4842</v>
      </c>
      <c r="J42" s="140">
        <v>5101</v>
      </c>
      <c r="K42" s="114">
        <v>-22</v>
      </c>
      <c r="L42" s="116">
        <v>-0.43128798274848068</v>
      </c>
    </row>
    <row r="43" spans="1:12" s="110" customFormat="1" ht="15" customHeight="1" x14ac:dyDescent="0.2">
      <c r="A43" s="123"/>
      <c r="B43" s="124"/>
      <c r="C43" s="260" t="s">
        <v>107</v>
      </c>
      <c r="D43" s="261"/>
      <c r="E43" s="125">
        <v>41.814640852331308</v>
      </c>
      <c r="F43" s="143">
        <v>3650</v>
      </c>
      <c r="G43" s="144">
        <v>4013</v>
      </c>
      <c r="H43" s="144">
        <v>4042</v>
      </c>
      <c r="I43" s="144">
        <v>3628</v>
      </c>
      <c r="J43" s="145">
        <v>3754</v>
      </c>
      <c r="K43" s="144">
        <v>-104</v>
      </c>
      <c r="L43" s="146">
        <v>-2.7703782631859348</v>
      </c>
    </row>
    <row r="44" spans="1:12" s="110" customFormat="1" ht="45.75" customHeight="1" x14ac:dyDescent="0.2">
      <c r="A44" s="604" t="s">
        <v>191</v>
      </c>
      <c r="B44" s="605"/>
      <c r="C44" s="605"/>
      <c r="D44" s="606"/>
      <c r="E44" s="113">
        <v>0.57802185610473178</v>
      </c>
      <c r="F44" s="115">
        <v>1042</v>
      </c>
      <c r="G44" s="114">
        <v>1060</v>
      </c>
      <c r="H44" s="114">
        <v>1070</v>
      </c>
      <c r="I44" s="114">
        <v>1051</v>
      </c>
      <c r="J44" s="140">
        <v>1059</v>
      </c>
      <c r="K44" s="114">
        <v>-17</v>
      </c>
      <c r="L44" s="116">
        <v>-1.6052880075542966</v>
      </c>
    </row>
    <row r="45" spans="1:12" s="110" customFormat="1" ht="15" customHeight="1" x14ac:dyDescent="0.2">
      <c r="A45" s="120"/>
      <c r="B45" s="119"/>
      <c r="C45" s="258" t="s">
        <v>106</v>
      </c>
      <c r="E45" s="113">
        <v>53.742802303262955</v>
      </c>
      <c r="F45" s="115">
        <v>560</v>
      </c>
      <c r="G45" s="114">
        <v>573</v>
      </c>
      <c r="H45" s="114">
        <v>580</v>
      </c>
      <c r="I45" s="114">
        <v>578</v>
      </c>
      <c r="J45" s="140">
        <v>578</v>
      </c>
      <c r="K45" s="114">
        <v>-18</v>
      </c>
      <c r="L45" s="116">
        <v>-3.1141868512110729</v>
      </c>
    </row>
    <row r="46" spans="1:12" s="110" customFormat="1" ht="15" customHeight="1" x14ac:dyDescent="0.2">
      <c r="A46" s="123"/>
      <c r="B46" s="124"/>
      <c r="C46" s="260" t="s">
        <v>107</v>
      </c>
      <c r="D46" s="261"/>
      <c r="E46" s="125">
        <v>46.257197696737045</v>
      </c>
      <c r="F46" s="143">
        <v>482</v>
      </c>
      <c r="G46" s="144">
        <v>487</v>
      </c>
      <c r="H46" s="144">
        <v>490</v>
      </c>
      <c r="I46" s="144">
        <v>473</v>
      </c>
      <c r="J46" s="145">
        <v>481</v>
      </c>
      <c r="K46" s="144">
        <v>1</v>
      </c>
      <c r="L46" s="146">
        <v>0.20790020790020791</v>
      </c>
    </row>
    <row r="47" spans="1:12" s="110" customFormat="1" ht="39" customHeight="1" x14ac:dyDescent="0.2">
      <c r="A47" s="604" t="s">
        <v>519</v>
      </c>
      <c r="B47" s="607"/>
      <c r="C47" s="607"/>
      <c r="D47" s="608"/>
      <c r="E47" s="113">
        <v>7.7106562378654236E-2</v>
      </c>
      <c r="F47" s="115">
        <v>139</v>
      </c>
      <c r="G47" s="114">
        <v>127</v>
      </c>
      <c r="H47" s="114">
        <v>110</v>
      </c>
      <c r="I47" s="114">
        <v>121</v>
      </c>
      <c r="J47" s="140">
        <v>129</v>
      </c>
      <c r="K47" s="114">
        <v>10</v>
      </c>
      <c r="L47" s="116">
        <v>7.7519379844961236</v>
      </c>
    </row>
    <row r="48" spans="1:12" s="110" customFormat="1" ht="15" customHeight="1" x14ac:dyDescent="0.2">
      <c r="A48" s="120"/>
      <c r="B48" s="119"/>
      <c r="C48" s="258" t="s">
        <v>106</v>
      </c>
      <c r="E48" s="113">
        <v>38.129496402877699</v>
      </c>
      <c r="F48" s="115">
        <v>53</v>
      </c>
      <c r="G48" s="114">
        <v>54</v>
      </c>
      <c r="H48" s="114">
        <v>48</v>
      </c>
      <c r="I48" s="114">
        <v>55</v>
      </c>
      <c r="J48" s="140">
        <v>57</v>
      </c>
      <c r="K48" s="114">
        <v>-4</v>
      </c>
      <c r="L48" s="116">
        <v>-7.0175438596491224</v>
      </c>
    </row>
    <row r="49" spans="1:12" s="110" customFormat="1" ht="15" customHeight="1" x14ac:dyDescent="0.2">
      <c r="A49" s="123"/>
      <c r="B49" s="124"/>
      <c r="C49" s="260" t="s">
        <v>107</v>
      </c>
      <c r="D49" s="261"/>
      <c r="E49" s="125">
        <v>61.870503597122301</v>
      </c>
      <c r="F49" s="143">
        <v>86</v>
      </c>
      <c r="G49" s="144">
        <v>73</v>
      </c>
      <c r="H49" s="144">
        <v>62</v>
      </c>
      <c r="I49" s="144">
        <v>66</v>
      </c>
      <c r="J49" s="145">
        <v>72</v>
      </c>
      <c r="K49" s="144">
        <v>14</v>
      </c>
      <c r="L49" s="146">
        <v>19.444444444444443</v>
      </c>
    </row>
    <row r="50" spans="1:12" s="110" customFormat="1" ht="24.95" customHeight="1" x14ac:dyDescent="0.2">
      <c r="A50" s="609" t="s">
        <v>192</v>
      </c>
      <c r="B50" s="610"/>
      <c r="C50" s="610"/>
      <c r="D50" s="611"/>
      <c r="E50" s="262">
        <v>12.497365063515838</v>
      </c>
      <c r="F50" s="263">
        <v>22529</v>
      </c>
      <c r="G50" s="264">
        <v>23351</v>
      </c>
      <c r="H50" s="264">
        <v>24104</v>
      </c>
      <c r="I50" s="264">
        <v>22501</v>
      </c>
      <c r="J50" s="265">
        <v>22540</v>
      </c>
      <c r="K50" s="263">
        <v>-11</v>
      </c>
      <c r="L50" s="266">
        <v>-4.8802129547471165E-2</v>
      </c>
    </row>
    <row r="51" spans="1:12" s="110" customFormat="1" ht="15" customHeight="1" x14ac:dyDescent="0.2">
      <c r="A51" s="120"/>
      <c r="B51" s="119"/>
      <c r="C51" s="258" t="s">
        <v>106</v>
      </c>
      <c r="E51" s="113">
        <v>59.976030893515023</v>
      </c>
      <c r="F51" s="115">
        <v>13512</v>
      </c>
      <c r="G51" s="114">
        <v>13886</v>
      </c>
      <c r="H51" s="114">
        <v>14502</v>
      </c>
      <c r="I51" s="114">
        <v>13529</v>
      </c>
      <c r="J51" s="140">
        <v>13455</v>
      </c>
      <c r="K51" s="114">
        <v>57</v>
      </c>
      <c r="L51" s="116">
        <v>0.42363433667781492</v>
      </c>
    </row>
    <row r="52" spans="1:12" s="110" customFormat="1" ht="15" customHeight="1" x14ac:dyDescent="0.2">
      <c r="A52" s="120"/>
      <c r="B52" s="119"/>
      <c r="C52" s="258" t="s">
        <v>107</v>
      </c>
      <c r="E52" s="113">
        <v>40.023969106484977</v>
      </c>
      <c r="F52" s="115">
        <v>9017</v>
      </c>
      <c r="G52" s="114">
        <v>9465</v>
      </c>
      <c r="H52" s="114">
        <v>9602</v>
      </c>
      <c r="I52" s="114">
        <v>8972</v>
      </c>
      <c r="J52" s="140">
        <v>9085</v>
      </c>
      <c r="K52" s="114">
        <v>-68</v>
      </c>
      <c r="L52" s="116">
        <v>-0.74848651623555307</v>
      </c>
    </row>
    <row r="53" spans="1:12" s="110" customFormat="1" ht="15" customHeight="1" x14ac:dyDescent="0.2">
      <c r="A53" s="120"/>
      <c r="B53" s="119"/>
      <c r="C53" s="258" t="s">
        <v>187</v>
      </c>
      <c r="D53" s="110" t="s">
        <v>193</v>
      </c>
      <c r="E53" s="113">
        <v>27.813040969417195</v>
      </c>
      <c r="F53" s="115">
        <v>6266</v>
      </c>
      <c r="G53" s="114">
        <v>7325</v>
      </c>
      <c r="H53" s="114">
        <v>7515</v>
      </c>
      <c r="I53" s="114">
        <v>5917</v>
      </c>
      <c r="J53" s="140">
        <v>6334</v>
      </c>
      <c r="K53" s="114">
        <v>-68</v>
      </c>
      <c r="L53" s="116">
        <v>-1.0735712030312599</v>
      </c>
    </row>
    <row r="54" spans="1:12" s="110" customFormat="1" ht="15" customHeight="1" x14ac:dyDescent="0.2">
      <c r="A54" s="120"/>
      <c r="B54" s="119"/>
      <c r="D54" s="267" t="s">
        <v>194</v>
      </c>
      <c r="E54" s="113">
        <v>60.932014044047236</v>
      </c>
      <c r="F54" s="115">
        <v>3818</v>
      </c>
      <c r="G54" s="114">
        <v>4472</v>
      </c>
      <c r="H54" s="114">
        <v>4645</v>
      </c>
      <c r="I54" s="114">
        <v>3628</v>
      </c>
      <c r="J54" s="140">
        <v>3830</v>
      </c>
      <c r="K54" s="114">
        <v>-12</v>
      </c>
      <c r="L54" s="116">
        <v>-0.3133159268929504</v>
      </c>
    </row>
    <row r="55" spans="1:12" s="110" customFormat="1" ht="15" customHeight="1" x14ac:dyDescent="0.2">
      <c r="A55" s="120"/>
      <c r="B55" s="119"/>
      <c r="D55" s="267" t="s">
        <v>195</v>
      </c>
      <c r="E55" s="113">
        <v>39.067985955952764</v>
      </c>
      <c r="F55" s="115">
        <v>2448</v>
      </c>
      <c r="G55" s="114">
        <v>2853</v>
      </c>
      <c r="H55" s="114">
        <v>2870</v>
      </c>
      <c r="I55" s="114">
        <v>2289</v>
      </c>
      <c r="J55" s="140">
        <v>2504</v>
      </c>
      <c r="K55" s="114">
        <v>-56</v>
      </c>
      <c r="L55" s="116">
        <v>-2.2364217252396168</v>
      </c>
    </row>
    <row r="56" spans="1:12" s="110" customFormat="1" ht="15" customHeight="1" x14ac:dyDescent="0.2">
      <c r="A56" s="120"/>
      <c r="B56" s="119" t="s">
        <v>196</v>
      </c>
      <c r="C56" s="258"/>
      <c r="E56" s="113">
        <v>70.374993065956616</v>
      </c>
      <c r="F56" s="115">
        <v>126865</v>
      </c>
      <c r="G56" s="114">
        <v>125816</v>
      </c>
      <c r="H56" s="114">
        <v>127227</v>
      </c>
      <c r="I56" s="114">
        <v>126368</v>
      </c>
      <c r="J56" s="140">
        <v>125557</v>
      </c>
      <c r="K56" s="114">
        <v>1308</v>
      </c>
      <c r="L56" s="116">
        <v>1.0417579266787196</v>
      </c>
    </row>
    <row r="57" spans="1:12" s="110" customFormat="1" ht="15" customHeight="1" x14ac:dyDescent="0.2">
      <c r="A57" s="120"/>
      <c r="B57" s="119"/>
      <c r="C57" s="258" t="s">
        <v>106</v>
      </c>
      <c r="E57" s="113">
        <v>55.190951010917118</v>
      </c>
      <c r="F57" s="115">
        <v>70018</v>
      </c>
      <c r="G57" s="114">
        <v>69265</v>
      </c>
      <c r="H57" s="114">
        <v>70627</v>
      </c>
      <c r="I57" s="114">
        <v>70214</v>
      </c>
      <c r="J57" s="140">
        <v>69678</v>
      </c>
      <c r="K57" s="114">
        <v>340</v>
      </c>
      <c r="L57" s="116">
        <v>0.4879588966388243</v>
      </c>
    </row>
    <row r="58" spans="1:12" s="110" customFormat="1" ht="15" customHeight="1" x14ac:dyDescent="0.2">
      <c r="A58" s="120"/>
      <c r="B58" s="119"/>
      <c r="C58" s="258" t="s">
        <v>107</v>
      </c>
      <c r="E58" s="113">
        <v>44.809048989082882</v>
      </c>
      <c r="F58" s="115">
        <v>56847</v>
      </c>
      <c r="G58" s="114">
        <v>56551</v>
      </c>
      <c r="H58" s="114">
        <v>56600</v>
      </c>
      <c r="I58" s="114">
        <v>56154</v>
      </c>
      <c r="J58" s="140">
        <v>55879</v>
      </c>
      <c r="K58" s="114">
        <v>968</v>
      </c>
      <c r="L58" s="116">
        <v>1.7323144651837006</v>
      </c>
    </row>
    <row r="59" spans="1:12" s="110" customFormat="1" ht="15" customHeight="1" x14ac:dyDescent="0.2">
      <c r="A59" s="120"/>
      <c r="B59" s="119"/>
      <c r="C59" s="258" t="s">
        <v>105</v>
      </c>
      <c r="D59" s="110" t="s">
        <v>197</v>
      </c>
      <c r="E59" s="113">
        <v>91.203247546604658</v>
      </c>
      <c r="F59" s="115">
        <v>115705</v>
      </c>
      <c r="G59" s="114">
        <v>114674</v>
      </c>
      <c r="H59" s="114">
        <v>116047</v>
      </c>
      <c r="I59" s="114">
        <v>115362</v>
      </c>
      <c r="J59" s="140">
        <v>114721</v>
      </c>
      <c r="K59" s="114">
        <v>984</v>
      </c>
      <c r="L59" s="116">
        <v>0.85773310902101618</v>
      </c>
    </row>
    <row r="60" spans="1:12" s="110" customFormat="1" ht="15" customHeight="1" x14ac:dyDescent="0.2">
      <c r="A60" s="120"/>
      <c r="B60" s="119"/>
      <c r="C60" s="258"/>
      <c r="D60" s="267" t="s">
        <v>198</v>
      </c>
      <c r="E60" s="113">
        <v>53.683937599930857</v>
      </c>
      <c r="F60" s="115">
        <v>62115</v>
      </c>
      <c r="G60" s="114">
        <v>61395</v>
      </c>
      <c r="H60" s="114">
        <v>62683</v>
      </c>
      <c r="I60" s="114">
        <v>62374</v>
      </c>
      <c r="J60" s="140">
        <v>61946</v>
      </c>
      <c r="K60" s="114">
        <v>169</v>
      </c>
      <c r="L60" s="116">
        <v>0.27281826106608981</v>
      </c>
    </row>
    <row r="61" spans="1:12" s="110" customFormat="1" ht="15" customHeight="1" x14ac:dyDescent="0.2">
      <c r="A61" s="120"/>
      <c r="B61" s="119"/>
      <c r="C61" s="258"/>
      <c r="D61" s="267" t="s">
        <v>199</v>
      </c>
      <c r="E61" s="113">
        <v>46.316062400069143</v>
      </c>
      <c r="F61" s="115">
        <v>53590</v>
      </c>
      <c r="G61" s="114">
        <v>53279</v>
      </c>
      <c r="H61" s="114">
        <v>53364</v>
      </c>
      <c r="I61" s="114">
        <v>52988</v>
      </c>
      <c r="J61" s="140">
        <v>52775</v>
      </c>
      <c r="K61" s="114">
        <v>815</v>
      </c>
      <c r="L61" s="116">
        <v>1.5442918048318333</v>
      </c>
    </row>
    <row r="62" spans="1:12" s="110" customFormat="1" ht="15" customHeight="1" x14ac:dyDescent="0.2">
      <c r="A62" s="120"/>
      <c r="B62" s="119"/>
      <c r="C62" s="258"/>
      <c r="D62" s="258" t="s">
        <v>200</v>
      </c>
      <c r="E62" s="113">
        <v>8.7967524533953423</v>
      </c>
      <c r="F62" s="115">
        <v>11160</v>
      </c>
      <c r="G62" s="114">
        <v>11142</v>
      </c>
      <c r="H62" s="114">
        <v>11180</v>
      </c>
      <c r="I62" s="114">
        <v>11006</v>
      </c>
      <c r="J62" s="140">
        <v>10836</v>
      </c>
      <c r="K62" s="114">
        <v>324</v>
      </c>
      <c r="L62" s="116">
        <v>2.9900332225913622</v>
      </c>
    </row>
    <row r="63" spans="1:12" s="110" customFormat="1" ht="15" customHeight="1" x14ac:dyDescent="0.2">
      <c r="A63" s="120"/>
      <c r="B63" s="119"/>
      <c r="C63" s="258"/>
      <c r="D63" s="267" t="s">
        <v>198</v>
      </c>
      <c r="E63" s="113">
        <v>70.81541218637993</v>
      </c>
      <c r="F63" s="115">
        <v>7903</v>
      </c>
      <c r="G63" s="114">
        <v>7870</v>
      </c>
      <c r="H63" s="114">
        <v>7944</v>
      </c>
      <c r="I63" s="114">
        <v>7840</v>
      </c>
      <c r="J63" s="140">
        <v>7732</v>
      </c>
      <c r="K63" s="114">
        <v>171</v>
      </c>
      <c r="L63" s="116">
        <v>2.2115882048629074</v>
      </c>
    </row>
    <row r="64" spans="1:12" s="110" customFormat="1" ht="15" customHeight="1" x14ac:dyDescent="0.2">
      <c r="A64" s="120"/>
      <c r="B64" s="119"/>
      <c r="C64" s="258"/>
      <c r="D64" s="267" t="s">
        <v>199</v>
      </c>
      <c r="E64" s="113">
        <v>29.184587813620073</v>
      </c>
      <c r="F64" s="115">
        <v>3257</v>
      </c>
      <c r="G64" s="114">
        <v>3272</v>
      </c>
      <c r="H64" s="114">
        <v>3236</v>
      </c>
      <c r="I64" s="114">
        <v>3166</v>
      </c>
      <c r="J64" s="140">
        <v>3104</v>
      </c>
      <c r="K64" s="114">
        <v>153</v>
      </c>
      <c r="L64" s="116">
        <v>4.929123711340206</v>
      </c>
    </row>
    <row r="65" spans="1:12" s="110" customFormat="1" ht="15" customHeight="1" x14ac:dyDescent="0.2">
      <c r="A65" s="120"/>
      <c r="B65" s="119" t="s">
        <v>201</v>
      </c>
      <c r="C65" s="258"/>
      <c r="E65" s="113">
        <v>9.1207632994952021</v>
      </c>
      <c r="F65" s="115">
        <v>16442</v>
      </c>
      <c r="G65" s="114">
        <v>16201</v>
      </c>
      <c r="H65" s="114">
        <v>15983</v>
      </c>
      <c r="I65" s="114">
        <v>15805</v>
      </c>
      <c r="J65" s="140">
        <v>15518</v>
      </c>
      <c r="K65" s="114">
        <v>924</v>
      </c>
      <c r="L65" s="116">
        <v>5.9543755638613227</v>
      </c>
    </row>
    <row r="66" spans="1:12" s="110" customFormat="1" ht="15" customHeight="1" x14ac:dyDescent="0.2">
      <c r="A66" s="120"/>
      <c r="B66" s="119"/>
      <c r="C66" s="258" t="s">
        <v>106</v>
      </c>
      <c r="E66" s="113">
        <v>54.312127478408954</v>
      </c>
      <c r="F66" s="115">
        <v>8930</v>
      </c>
      <c r="G66" s="114">
        <v>8792</v>
      </c>
      <c r="H66" s="114">
        <v>8749</v>
      </c>
      <c r="I66" s="114">
        <v>8648</v>
      </c>
      <c r="J66" s="140">
        <v>8525</v>
      </c>
      <c r="K66" s="114">
        <v>405</v>
      </c>
      <c r="L66" s="116">
        <v>4.7507331378299122</v>
      </c>
    </row>
    <row r="67" spans="1:12" s="110" customFormat="1" ht="15" customHeight="1" x14ac:dyDescent="0.2">
      <c r="A67" s="120"/>
      <c r="B67" s="119"/>
      <c r="C67" s="258" t="s">
        <v>107</v>
      </c>
      <c r="E67" s="113">
        <v>45.687872521591046</v>
      </c>
      <c r="F67" s="115">
        <v>7512</v>
      </c>
      <c r="G67" s="114">
        <v>7409</v>
      </c>
      <c r="H67" s="114">
        <v>7234</v>
      </c>
      <c r="I67" s="114">
        <v>7157</v>
      </c>
      <c r="J67" s="140">
        <v>6993</v>
      </c>
      <c r="K67" s="114">
        <v>519</v>
      </c>
      <c r="L67" s="116">
        <v>7.4217074217074215</v>
      </c>
    </row>
    <row r="68" spans="1:12" s="110" customFormat="1" ht="15" customHeight="1" x14ac:dyDescent="0.2">
      <c r="A68" s="120"/>
      <c r="B68" s="119"/>
      <c r="C68" s="258" t="s">
        <v>105</v>
      </c>
      <c r="D68" s="110" t="s">
        <v>202</v>
      </c>
      <c r="E68" s="113">
        <v>21.286948059846733</v>
      </c>
      <c r="F68" s="115">
        <v>3500</v>
      </c>
      <c r="G68" s="114">
        <v>3403</v>
      </c>
      <c r="H68" s="114">
        <v>3284</v>
      </c>
      <c r="I68" s="114">
        <v>3149</v>
      </c>
      <c r="J68" s="140">
        <v>3004</v>
      </c>
      <c r="K68" s="114">
        <v>496</v>
      </c>
      <c r="L68" s="116">
        <v>16.511318242343542</v>
      </c>
    </row>
    <row r="69" spans="1:12" s="110" customFormat="1" ht="15" customHeight="1" x14ac:dyDescent="0.2">
      <c r="A69" s="120"/>
      <c r="B69" s="119"/>
      <c r="C69" s="258"/>
      <c r="D69" s="267" t="s">
        <v>198</v>
      </c>
      <c r="E69" s="113">
        <v>51.542857142857144</v>
      </c>
      <c r="F69" s="115">
        <v>1804</v>
      </c>
      <c r="G69" s="114">
        <v>1735</v>
      </c>
      <c r="H69" s="114">
        <v>1697</v>
      </c>
      <c r="I69" s="114">
        <v>1642</v>
      </c>
      <c r="J69" s="140">
        <v>1571</v>
      </c>
      <c r="K69" s="114">
        <v>233</v>
      </c>
      <c r="L69" s="116">
        <v>14.831317632081477</v>
      </c>
    </row>
    <row r="70" spans="1:12" s="110" customFormat="1" ht="15" customHeight="1" x14ac:dyDescent="0.2">
      <c r="A70" s="120"/>
      <c r="B70" s="119"/>
      <c r="C70" s="258"/>
      <c r="D70" s="267" t="s">
        <v>199</v>
      </c>
      <c r="E70" s="113">
        <v>48.457142857142856</v>
      </c>
      <c r="F70" s="115">
        <v>1696</v>
      </c>
      <c r="G70" s="114">
        <v>1668</v>
      </c>
      <c r="H70" s="114">
        <v>1587</v>
      </c>
      <c r="I70" s="114">
        <v>1507</v>
      </c>
      <c r="J70" s="140">
        <v>1433</v>
      </c>
      <c r="K70" s="114">
        <v>263</v>
      </c>
      <c r="L70" s="116">
        <v>18.353105373342636</v>
      </c>
    </row>
    <row r="71" spans="1:12" s="110" customFormat="1" ht="15" customHeight="1" x14ac:dyDescent="0.2">
      <c r="A71" s="120"/>
      <c r="B71" s="119"/>
      <c r="C71" s="258"/>
      <c r="D71" s="110" t="s">
        <v>203</v>
      </c>
      <c r="E71" s="113">
        <v>72.333049507359206</v>
      </c>
      <c r="F71" s="115">
        <v>11893</v>
      </c>
      <c r="G71" s="114">
        <v>11766</v>
      </c>
      <c r="H71" s="114">
        <v>11663</v>
      </c>
      <c r="I71" s="114">
        <v>11624</v>
      </c>
      <c r="J71" s="140">
        <v>11515</v>
      </c>
      <c r="K71" s="114">
        <v>378</v>
      </c>
      <c r="L71" s="116">
        <v>3.282674772036474</v>
      </c>
    </row>
    <row r="72" spans="1:12" s="110" customFormat="1" ht="15" customHeight="1" x14ac:dyDescent="0.2">
      <c r="A72" s="120"/>
      <c r="B72" s="119"/>
      <c r="C72" s="258"/>
      <c r="D72" s="267" t="s">
        <v>198</v>
      </c>
      <c r="E72" s="113">
        <v>54.88102245018078</v>
      </c>
      <c r="F72" s="115">
        <v>6527</v>
      </c>
      <c r="G72" s="114">
        <v>6470</v>
      </c>
      <c r="H72" s="114">
        <v>6459</v>
      </c>
      <c r="I72" s="114">
        <v>6405</v>
      </c>
      <c r="J72" s="140">
        <v>6375</v>
      </c>
      <c r="K72" s="114">
        <v>152</v>
      </c>
      <c r="L72" s="116">
        <v>2.384313725490196</v>
      </c>
    </row>
    <row r="73" spans="1:12" s="110" customFormat="1" ht="15" customHeight="1" x14ac:dyDescent="0.2">
      <c r="A73" s="120"/>
      <c r="B73" s="119"/>
      <c r="C73" s="258"/>
      <c r="D73" s="267" t="s">
        <v>199</v>
      </c>
      <c r="E73" s="113">
        <v>45.11897754981922</v>
      </c>
      <c r="F73" s="115">
        <v>5366</v>
      </c>
      <c r="G73" s="114">
        <v>5296</v>
      </c>
      <c r="H73" s="114">
        <v>5204</v>
      </c>
      <c r="I73" s="114">
        <v>5219</v>
      </c>
      <c r="J73" s="140">
        <v>5140</v>
      </c>
      <c r="K73" s="114">
        <v>226</v>
      </c>
      <c r="L73" s="116">
        <v>4.3968871595330743</v>
      </c>
    </row>
    <row r="74" spans="1:12" s="110" customFormat="1" ht="15" customHeight="1" x14ac:dyDescent="0.2">
      <c r="A74" s="120"/>
      <c r="B74" s="119"/>
      <c r="C74" s="258"/>
      <c r="D74" s="110" t="s">
        <v>204</v>
      </c>
      <c r="E74" s="113">
        <v>6.3800024327940639</v>
      </c>
      <c r="F74" s="115">
        <v>1049</v>
      </c>
      <c r="G74" s="114">
        <v>1032</v>
      </c>
      <c r="H74" s="114">
        <v>1036</v>
      </c>
      <c r="I74" s="114">
        <v>1032</v>
      </c>
      <c r="J74" s="140">
        <v>999</v>
      </c>
      <c r="K74" s="114">
        <v>50</v>
      </c>
      <c r="L74" s="116">
        <v>5.005005005005005</v>
      </c>
    </row>
    <row r="75" spans="1:12" s="110" customFormat="1" ht="15" customHeight="1" x14ac:dyDescent="0.2">
      <c r="A75" s="120"/>
      <c r="B75" s="119"/>
      <c r="C75" s="258"/>
      <c r="D75" s="267" t="s">
        <v>198</v>
      </c>
      <c r="E75" s="113">
        <v>57.102001906577691</v>
      </c>
      <c r="F75" s="115">
        <v>599</v>
      </c>
      <c r="G75" s="114">
        <v>587</v>
      </c>
      <c r="H75" s="114">
        <v>593</v>
      </c>
      <c r="I75" s="114">
        <v>601</v>
      </c>
      <c r="J75" s="140">
        <v>579</v>
      </c>
      <c r="K75" s="114">
        <v>20</v>
      </c>
      <c r="L75" s="116">
        <v>3.4542314335060449</v>
      </c>
    </row>
    <row r="76" spans="1:12" s="110" customFormat="1" ht="15" customHeight="1" x14ac:dyDescent="0.2">
      <c r="A76" s="120"/>
      <c r="B76" s="119"/>
      <c r="C76" s="258"/>
      <c r="D76" s="267" t="s">
        <v>199</v>
      </c>
      <c r="E76" s="113">
        <v>42.897998093422309</v>
      </c>
      <c r="F76" s="115">
        <v>450</v>
      </c>
      <c r="G76" s="114">
        <v>445</v>
      </c>
      <c r="H76" s="114">
        <v>443</v>
      </c>
      <c r="I76" s="114">
        <v>431</v>
      </c>
      <c r="J76" s="140">
        <v>420</v>
      </c>
      <c r="K76" s="114">
        <v>30</v>
      </c>
      <c r="L76" s="116">
        <v>7.1428571428571432</v>
      </c>
    </row>
    <row r="77" spans="1:12" s="110" customFormat="1" ht="15" customHeight="1" x14ac:dyDescent="0.2">
      <c r="A77" s="534"/>
      <c r="B77" s="119" t="s">
        <v>205</v>
      </c>
      <c r="C77" s="268"/>
      <c r="D77" s="182"/>
      <c r="E77" s="113">
        <v>8.00687857103234</v>
      </c>
      <c r="F77" s="115">
        <v>14434</v>
      </c>
      <c r="G77" s="114">
        <v>14380</v>
      </c>
      <c r="H77" s="114">
        <v>15484</v>
      </c>
      <c r="I77" s="114">
        <v>15378</v>
      </c>
      <c r="J77" s="140">
        <v>14813</v>
      </c>
      <c r="K77" s="114">
        <v>-379</v>
      </c>
      <c r="L77" s="116">
        <v>-2.5585634240194426</v>
      </c>
    </row>
    <row r="78" spans="1:12" s="110" customFormat="1" ht="15" customHeight="1" x14ac:dyDescent="0.2">
      <c r="A78" s="120"/>
      <c r="B78" s="119"/>
      <c r="C78" s="268" t="s">
        <v>106</v>
      </c>
      <c r="D78" s="182"/>
      <c r="E78" s="113">
        <v>61.53526396009422</v>
      </c>
      <c r="F78" s="115">
        <v>8882</v>
      </c>
      <c r="G78" s="114">
        <v>8757</v>
      </c>
      <c r="H78" s="114">
        <v>9579</v>
      </c>
      <c r="I78" s="114">
        <v>9490</v>
      </c>
      <c r="J78" s="140">
        <v>9135</v>
      </c>
      <c r="K78" s="114">
        <v>-253</v>
      </c>
      <c r="L78" s="116">
        <v>-2.7695675971538041</v>
      </c>
    </row>
    <row r="79" spans="1:12" s="110" customFormat="1" ht="15" customHeight="1" x14ac:dyDescent="0.2">
      <c r="A79" s="123"/>
      <c r="B79" s="124"/>
      <c r="C79" s="260" t="s">
        <v>107</v>
      </c>
      <c r="D79" s="261"/>
      <c r="E79" s="125">
        <v>38.46473603990578</v>
      </c>
      <c r="F79" s="143">
        <v>5552</v>
      </c>
      <c r="G79" s="144">
        <v>5623</v>
      </c>
      <c r="H79" s="144">
        <v>5905</v>
      </c>
      <c r="I79" s="144">
        <v>5888</v>
      </c>
      <c r="J79" s="145">
        <v>5678</v>
      </c>
      <c r="K79" s="144">
        <v>-126</v>
      </c>
      <c r="L79" s="146">
        <v>-2.2190912293060938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180270</v>
      </c>
      <c r="E11" s="114">
        <v>179748</v>
      </c>
      <c r="F11" s="114">
        <v>182798</v>
      </c>
      <c r="G11" s="114">
        <v>180052</v>
      </c>
      <c r="H11" s="140">
        <v>178428</v>
      </c>
      <c r="I11" s="115">
        <v>1842</v>
      </c>
      <c r="J11" s="116">
        <v>1.0323491828636762</v>
      </c>
    </row>
    <row r="12" spans="1:15" s="110" customFormat="1" ht="24.95" customHeight="1" x14ac:dyDescent="0.2">
      <c r="A12" s="193" t="s">
        <v>132</v>
      </c>
      <c r="B12" s="194" t="s">
        <v>133</v>
      </c>
      <c r="C12" s="113">
        <v>0.9014256393187996</v>
      </c>
      <c r="D12" s="115">
        <v>1625</v>
      </c>
      <c r="E12" s="114">
        <v>1502</v>
      </c>
      <c r="F12" s="114">
        <v>2177</v>
      </c>
      <c r="G12" s="114">
        <v>2229</v>
      </c>
      <c r="H12" s="140">
        <v>1600</v>
      </c>
      <c r="I12" s="115">
        <v>25</v>
      </c>
      <c r="J12" s="116">
        <v>1.5625</v>
      </c>
    </row>
    <row r="13" spans="1:15" s="110" customFormat="1" ht="24.95" customHeight="1" x14ac:dyDescent="0.2">
      <c r="A13" s="193" t="s">
        <v>134</v>
      </c>
      <c r="B13" s="199" t="s">
        <v>214</v>
      </c>
      <c r="C13" s="113">
        <v>1.4766738780717812</v>
      </c>
      <c r="D13" s="115">
        <v>2662</v>
      </c>
      <c r="E13" s="114">
        <v>2651</v>
      </c>
      <c r="F13" s="114">
        <v>2677</v>
      </c>
      <c r="G13" s="114">
        <v>2638</v>
      </c>
      <c r="H13" s="140">
        <v>2634</v>
      </c>
      <c r="I13" s="115">
        <v>28</v>
      </c>
      <c r="J13" s="116">
        <v>1.0630220197418374</v>
      </c>
    </row>
    <row r="14" spans="1:15" s="287" customFormat="1" ht="24" customHeight="1" x14ac:dyDescent="0.2">
      <c r="A14" s="193" t="s">
        <v>215</v>
      </c>
      <c r="B14" s="199" t="s">
        <v>137</v>
      </c>
      <c r="C14" s="113">
        <v>33.615132856271146</v>
      </c>
      <c r="D14" s="115">
        <v>60598</v>
      </c>
      <c r="E14" s="114">
        <v>60643</v>
      </c>
      <c r="F14" s="114">
        <v>61193</v>
      </c>
      <c r="G14" s="114">
        <v>60513</v>
      </c>
      <c r="H14" s="140">
        <v>60721</v>
      </c>
      <c r="I14" s="115">
        <v>-123</v>
      </c>
      <c r="J14" s="116">
        <v>-0.20256583389601621</v>
      </c>
      <c r="K14" s="110"/>
      <c r="L14" s="110"/>
      <c r="M14" s="110"/>
      <c r="N14" s="110"/>
      <c r="O14" s="110"/>
    </row>
    <row r="15" spans="1:15" s="110" customFormat="1" ht="24.75" customHeight="1" x14ac:dyDescent="0.2">
      <c r="A15" s="193" t="s">
        <v>216</v>
      </c>
      <c r="B15" s="199" t="s">
        <v>217</v>
      </c>
      <c r="C15" s="113">
        <v>4.9115216064791705</v>
      </c>
      <c r="D15" s="115">
        <v>8854</v>
      </c>
      <c r="E15" s="114">
        <v>8673</v>
      </c>
      <c r="F15" s="114">
        <v>8791</v>
      </c>
      <c r="G15" s="114">
        <v>8635</v>
      </c>
      <c r="H15" s="140">
        <v>8514</v>
      </c>
      <c r="I15" s="115">
        <v>340</v>
      </c>
      <c r="J15" s="116">
        <v>3.993422598073761</v>
      </c>
    </row>
    <row r="16" spans="1:15" s="287" customFormat="1" ht="24.95" customHeight="1" x14ac:dyDescent="0.2">
      <c r="A16" s="193" t="s">
        <v>218</v>
      </c>
      <c r="B16" s="199" t="s">
        <v>141</v>
      </c>
      <c r="C16" s="113">
        <v>24.691851112220558</v>
      </c>
      <c r="D16" s="115">
        <v>44512</v>
      </c>
      <c r="E16" s="114">
        <v>44912</v>
      </c>
      <c r="F16" s="114">
        <v>45020</v>
      </c>
      <c r="G16" s="114">
        <v>44591</v>
      </c>
      <c r="H16" s="140">
        <v>44730</v>
      </c>
      <c r="I16" s="115">
        <v>-218</v>
      </c>
      <c r="J16" s="116">
        <v>-0.48736865638274091</v>
      </c>
      <c r="K16" s="110"/>
      <c r="L16" s="110"/>
      <c r="M16" s="110"/>
      <c r="N16" s="110"/>
      <c r="O16" s="110"/>
    </row>
    <row r="17" spans="1:15" s="110" customFormat="1" ht="24.95" customHeight="1" x14ac:dyDescent="0.2">
      <c r="A17" s="193" t="s">
        <v>219</v>
      </c>
      <c r="B17" s="199" t="s">
        <v>220</v>
      </c>
      <c r="C17" s="113">
        <v>4.0117601375714207</v>
      </c>
      <c r="D17" s="115">
        <v>7232</v>
      </c>
      <c r="E17" s="114">
        <v>7058</v>
      </c>
      <c r="F17" s="114">
        <v>7382</v>
      </c>
      <c r="G17" s="114">
        <v>7287</v>
      </c>
      <c r="H17" s="140">
        <v>7477</v>
      </c>
      <c r="I17" s="115">
        <v>-245</v>
      </c>
      <c r="J17" s="116">
        <v>-3.2767152601310685</v>
      </c>
    </row>
    <row r="18" spans="1:15" s="287" customFormat="1" ht="24.95" customHeight="1" x14ac:dyDescent="0.2">
      <c r="A18" s="201" t="s">
        <v>144</v>
      </c>
      <c r="B18" s="202" t="s">
        <v>145</v>
      </c>
      <c r="C18" s="113">
        <v>7.1786764297997445</v>
      </c>
      <c r="D18" s="115">
        <v>12941</v>
      </c>
      <c r="E18" s="114">
        <v>12436</v>
      </c>
      <c r="F18" s="114">
        <v>13545</v>
      </c>
      <c r="G18" s="114">
        <v>13187</v>
      </c>
      <c r="H18" s="140">
        <v>12768</v>
      </c>
      <c r="I18" s="115">
        <v>173</v>
      </c>
      <c r="J18" s="116">
        <v>1.3549498746867168</v>
      </c>
      <c r="K18" s="110"/>
      <c r="L18" s="110"/>
      <c r="M18" s="110"/>
      <c r="N18" s="110"/>
      <c r="O18" s="110"/>
    </row>
    <row r="19" spans="1:15" s="110" customFormat="1" ht="24.95" customHeight="1" x14ac:dyDescent="0.2">
      <c r="A19" s="193" t="s">
        <v>146</v>
      </c>
      <c r="B19" s="199" t="s">
        <v>147</v>
      </c>
      <c r="C19" s="113">
        <v>12.689299384256948</v>
      </c>
      <c r="D19" s="115">
        <v>22875</v>
      </c>
      <c r="E19" s="114">
        <v>22879</v>
      </c>
      <c r="F19" s="114">
        <v>22903</v>
      </c>
      <c r="G19" s="114">
        <v>22483</v>
      </c>
      <c r="H19" s="140">
        <v>22458</v>
      </c>
      <c r="I19" s="115">
        <v>417</v>
      </c>
      <c r="J19" s="116">
        <v>1.8567993588030991</v>
      </c>
    </row>
    <row r="20" spans="1:15" s="287" customFormat="1" ht="24.95" customHeight="1" x14ac:dyDescent="0.2">
      <c r="A20" s="193" t="s">
        <v>148</v>
      </c>
      <c r="B20" s="199" t="s">
        <v>149</v>
      </c>
      <c r="C20" s="113">
        <v>4.8482831308592669</v>
      </c>
      <c r="D20" s="115">
        <v>8740</v>
      </c>
      <c r="E20" s="114">
        <v>8679</v>
      </c>
      <c r="F20" s="114">
        <v>8806</v>
      </c>
      <c r="G20" s="114">
        <v>8742</v>
      </c>
      <c r="H20" s="140">
        <v>8709</v>
      </c>
      <c r="I20" s="115">
        <v>31</v>
      </c>
      <c r="J20" s="116">
        <v>0.35595361120679758</v>
      </c>
      <c r="K20" s="110"/>
      <c r="L20" s="110"/>
      <c r="M20" s="110"/>
      <c r="N20" s="110"/>
      <c r="O20" s="110"/>
    </row>
    <row r="21" spans="1:15" s="110" customFormat="1" ht="24.95" customHeight="1" x14ac:dyDescent="0.2">
      <c r="A21" s="201" t="s">
        <v>150</v>
      </c>
      <c r="B21" s="202" t="s">
        <v>151</v>
      </c>
      <c r="C21" s="113">
        <v>2.1467798302546179</v>
      </c>
      <c r="D21" s="115">
        <v>3870</v>
      </c>
      <c r="E21" s="114">
        <v>3966</v>
      </c>
      <c r="F21" s="114">
        <v>4047</v>
      </c>
      <c r="G21" s="114">
        <v>4029</v>
      </c>
      <c r="H21" s="140">
        <v>3855</v>
      </c>
      <c r="I21" s="115">
        <v>15</v>
      </c>
      <c r="J21" s="116">
        <v>0.38910505836575876</v>
      </c>
    </row>
    <row r="22" spans="1:15" s="110" customFormat="1" ht="24.95" customHeight="1" x14ac:dyDescent="0.2">
      <c r="A22" s="201" t="s">
        <v>152</v>
      </c>
      <c r="B22" s="199" t="s">
        <v>153</v>
      </c>
      <c r="C22" s="113">
        <v>1.2059688245409663</v>
      </c>
      <c r="D22" s="115">
        <v>2174</v>
      </c>
      <c r="E22" s="114">
        <v>2164</v>
      </c>
      <c r="F22" s="114">
        <v>2173</v>
      </c>
      <c r="G22" s="114">
        <v>2106</v>
      </c>
      <c r="H22" s="140">
        <v>2062</v>
      </c>
      <c r="I22" s="115">
        <v>112</v>
      </c>
      <c r="J22" s="116">
        <v>5.4316197866149372</v>
      </c>
    </row>
    <row r="23" spans="1:15" s="110" customFormat="1" ht="24.95" customHeight="1" x14ac:dyDescent="0.2">
      <c r="A23" s="193" t="s">
        <v>154</v>
      </c>
      <c r="B23" s="199" t="s">
        <v>155</v>
      </c>
      <c r="C23" s="113">
        <v>2.4646363787651855</v>
      </c>
      <c r="D23" s="115">
        <v>4443</v>
      </c>
      <c r="E23" s="114">
        <v>4493</v>
      </c>
      <c r="F23" s="114">
        <v>4522</v>
      </c>
      <c r="G23" s="114">
        <v>4440</v>
      </c>
      <c r="H23" s="140">
        <v>4482</v>
      </c>
      <c r="I23" s="115">
        <v>-39</v>
      </c>
      <c r="J23" s="116">
        <v>-0.87014725568942441</v>
      </c>
    </row>
    <row r="24" spans="1:15" s="110" customFormat="1" ht="24.95" customHeight="1" x14ac:dyDescent="0.2">
      <c r="A24" s="193" t="s">
        <v>156</v>
      </c>
      <c r="B24" s="199" t="s">
        <v>221</v>
      </c>
      <c r="C24" s="113">
        <v>5.230487601930438</v>
      </c>
      <c r="D24" s="115">
        <v>9429</v>
      </c>
      <c r="E24" s="114">
        <v>9359</v>
      </c>
      <c r="F24" s="114">
        <v>9345</v>
      </c>
      <c r="G24" s="114">
        <v>9161</v>
      </c>
      <c r="H24" s="140">
        <v>9103</v>
      </c>
      <c r="I24" s="115">
        <v>326</v>
      </c>
      <c r="J24" s="116">
        <v>3.5812369548500493</v>
      </c>
    </row>
    <row r="25" spans="1:15" s="110" customFormat="1" ht="24.95" customHeight="1" x14ac:dyDescent="0.2">
      <c r="A25" s="193" t="s">
        <v>222</v>
      </c>
      <c r="B25" s="204" t="s">
        <v>159</v>
      </c>
      <c r="C25" s="113">
        <v>2.8568258723026569</v>
      </c>
      <c r="D25" s="115">
        <v>5150</v>
      </c>
      <c r="E25" s="114">
        <v>5266</v>
      </c>
      <c r="F25" s="114">
        <v>5369</v>
      </c>
      <c r="G25" s="114">
        <v>5088</v>
      </c>
      <c r="H25" s="140">
        <v>4938</v>
      </c>
      <c r="I25" s="115">
        <v>212</v>
      </c>
      <c r="J25" s="116">
        <v>4.293236127987039</v>
      </c>
    </row>
    <row r="26" spans="1:15" s="110" customFormat="1" ht="24.95" customHeight="1" x14ac:dyDescent="0.2">
      <c r="A26" s="201">
        <v>782.78300000000002</v>
      </c>
      <c r="B26" s="203" t="s">
        <v>160</v>
      </c>
      <c r="C26" s="113">
        <v>3.0787152604426695</v>
      </c>
      <c r="D26" s="115">
        <v>5550</v>
      </c>
      <c r="E26" s="114">
        <v>5593</v>
      </c>
      <c r="F26" s="114">
        <v>6092</v>
      </c>
      <c r="G26" s="114">
        <v>6042</v>
      </c>
      <c r="H26" s="140">
        <v>6006</v>
      </c>
      <c r="I26" s="115">
        <v>-456</v>
      </c>
      <c r="J26" s="116">
        <v>-7.592407592407592</v>
      </c>
    </row>
    <row r="27" spans="1:15" s="110" customFormat="1" ht="24.95" customHeight="1" x14ac:dyDescent="0.2">
      <c r="A27" s="193" t="s">
        <v>161</v>
      </c>
      <c r="B27" s="199" t="s">
        <v>223</v>
      </c>
      <c r="C27" s="113">
        <v>5.6309979475231593</v>
      </c>
      <c r="D27" s="115">
        <v>10151</v>
      </c>
      <c r="E27" s="114">
        <v>10160</v>
      </c>
      <c r="F27" s="114">
        <v>10109</v>
      </c>
      <c r="G27" s="114">
        <v>9887</v>
      </c>
      <c r="H27" s="140">
        <v>9772</v>
      </c>
      <c r="I27" s="115">
        <v>379</v>
      </c>
      <c r="J27" s="116">
        <v>3.8784281620957839</v>
      </c>
    </row>
    <row r="28" spans="1:15" s="110" customFormat="1" ht="24.95" customHeight="1" x14ac:dyDescent="0.2">
      <c r="A28" s="193" t="s">
        <v>163</v>
      </c>
      <c r="B28" s="199" t="s">
        <v>164</v>
      </c>
      <c r="C28" s="113">
        <v>2.7109335996005992</v>
      </c>
      <c r="D28" s="115">
        <v>4887</v>
      </c>
      <c r="E28" s="114">
        <v>4858</v>
      </c>
      <c r="F28" s="114">
        <v>4786</v>
      </c>
      <c r="G28" s="114">
        <v>4733</v>
      </c>
      <c r="H28" s="140">
        <v>4719</v>
      </c>
      <c r="I28" s="115">
        <v>168</v>
      </c>
      <c r="J28" s="116">
        <v>3.5600762873490148</v>
      </c>
    </row>
    <row r="29" spans="1:15" s="110" customFormat="1" ht="24.95" customHeight="1" x14ac:dyDescent="0.2">
      <c r="A29" s="193">
        <v>86</v>
      </c>
      <c r="B29" s="199" t="s">
        <v>165</v>
      </c>
      <c r="C29" s="113">
        <v>6.4580906418150548</v>
      </c>
      <c r="D29" s="115">
        <v>11642</v>
      </c>
      <c r="E29" s="114">
        <v>11592</v>
      </c>
      <c r="F29" s="114">
        <v>11505</v>
      </c>
      <c r="G29" s="114">
        <v>11379</v>
      </c>
      <c r="H29" s="140">
        <v>11344</v>
      </c>
      <c r="I29" s="115">
        <v>298</v>
      </c>
      <c r="J29" s="116">
        <v>2.6269393511988715</v>
      </c>
    </row>
    <row r="30" spans="1:15" s="110" customFormat="1" ht="24.95" customHeight="1" x14ac:dyDescent="0.2">
      <c r="A30" s="193">
        <v>87.88</v>
      </c>
      <c r="B30" s="204" t="s">
        <v>166</v>
      </c>
      <c r="C30" s="113">
        <v>5.2870693959061406</v>
      </c>
      <c r="D30" s="115">
        <v>9531</v>
      </c>
      <c r="E30" s="114">
        <v>9514</v>
      </c>
      <c r="F30" s="114">
        <v>9491</v>
      </c>
      <c r="G30" s="114">
        <v>9313</v>
      </c>
      <c r="H30" s="140">
        <v>9266</v>
      </c>
      <c r="I30" s="115">
        <v>265</v>
      </c>
      <c r="J30" s="116">
        <v>2.8599179797107706</v>
      </c>
    </row>
    <row r="31" spans="1:15" s="110" customFormat="1" ht="24.95" customHeight="1" x14ac:dyDescent="0.2">
      <c r="A31" s="193" t="s">
        <v>167</v>
      </c>
      <c r="B31" s="199" t="s">
        <v>168</v>
      </c>
      <c r="C31" s="113">
        <v>2.2194486048704722</v>
      </c>
      <c r="D31" s="115">
        <v>4001</v>
      </c>
      <c r="E31" s="114">
        <v>3993</v>
      </c>
      <c r="F31" s="114">
        <v>4058</v>
      </c>
      <c r="G31" s="114">
        <v>4082</v>
      </c>
      <c r="H31" s="140">
        <v>3991</v>
      </c>
      <c r="I31" s="115">
        <v>10</v>
      </c>
      <c r="J31" s="116">
        <v>0.25056376847907791</v>
      </c>
    </row>
    <row r="32" spans="1:15" s="110" customFormat="1" ht="24.95" customHeight="1" x14ac:dyDescent="0.2">
      <c r="A32" s="193"/>
      <c r="B32" s="288" t="s">
        <v>224</v>
      </c>
      <c r="C32" s="113" t="s">
        <v>514</v>
      </c>
      <c r="D32" s="115" t="s">
        <v>514</v>
      </c>
      <c r="E32" s="114">
        <v>0</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0.9014256393187996</v>
      </c>
      <c r="D34" s="115">
        <v>1625</v>
      </c>
      <c r="E34" s="114">
        <v>1502</v>
      </c>
      <c r="F34" s="114">
        <v>2177</v>
      </c>
      <c r="G34" s="114">
        <v>2229</v>
      </c>
      <c r="H34" s="140">
        <v>1600</v>
      </c>
      <c r="I34" s="115">
        <v>25</v>
      </c>
      <c r="J34" s="116">
        <v>1.5625</v>
      </c>
    </row>
    <row r="35" spans="1:10" s="110" customFormat="1" ht="24.95" customHeight="1" x14ac:dyDescent="0.2">
      <c r="A35" s="292" t="s">
        <v>171</v>
      </c>
      <c r="B35" s="293" t="s">
        <v>172</v>
      </c>
      <c r="C35" s="113">
        <v>42.270483164142675</v>
      </c>
      <c r="D35" s="115">
        <v>76201</v>
      </c>
      <c r="E35" s="114">
        <v>75730</v>
      </c>
      <c r="F35" s="114">
        <v>77415</v>
      </c>
      <c r="G35" s="114">
        <v>76338</v>
      </c>
      <c r="H35" s="140">
        <v>76123</v>
      </c>
      <c r="I35" s="115">
        <v>78</v>
      </c>
      <c r="J35" s="116">
        <v>0.10246574622650184</v>
      </c>
    </row>
    <row r="36" spans="1:10" s="110" customFormat="1" ht="24.95" customHeight="1" x14ac:dyDescent="0.2">
      <c r="A36" s="294" t="s">
        <v>173</v>
      </c>
      <c r="B36" s="295" t="s">
        <v>174</v>
      </c>
      <c r="C36" s="125">
        <v>56.827536473068179</v>
      </c>
      <c r="D36" s="143">
        <v>102443</v>
      </c>
      <c r="E36" s="144">
        <v>102516</v>
      </c>
      <c r="F36" s="144">
        <v>103206</v>
      </c>
      <c r="G36" s="144">
        <v>101485</v>
      </c>
      <c r="H36" s="145">
        <v>100705</v>
      </c>
      <c r="I36" s="143">
        <v>1738</v>
      </c>
      <c r="J36" s="146">
        <v>1.7258328782086292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2020-09-28T09:05:33Z</dcterms:created>
  <dcterms:modified xsi:type="dcterms:W3CDTF">2020-09-28T10:34:48Z</dcterms:modified>
</cp:coreProperties>
</file>