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K43" i="24"/>
  <c r="H43" i="24"/>
  <c r="G43" i="24"/>
  <c r="F43" i="24"/>
  <c r="E43" i="24"/>
  <c r="D43" i="24"/>
  <c r="C43" i="24"/>
  <c r="I43" i="24" s="1"/>
  <c r="B43" i="24"/>
  <c r="J43" i="24" s="1"/>
  <c r="L42" i="24"/>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K57" i="15"/>
  <c r="L57" i="15" s="1"/>
  <c r="C38" i="24"/>
  <c r="L38" i="24" s="1"/>
  <c r="C37" i="24"/>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3" i="24" l="1"/>
  <c r="J33" i="24"/>
  <c r="H33" i="24"/>
  <c r="F33" i="24"/>
  <c r="K33" i="24"/>
  <c r="D7" i="24"/>
  <c r="H7" i="24"/>
  <c r="F7" i="24"/>
  <c r="K7" i="24"/>
  <c r="J7" i="24"/>
  <c r="K8" i="24"/>
  <c r="H8" i="24"/>
  <c r="D8" i="24"/>
  <c r="J8" i="24"/>
  <c r="F8" i="24"/>
  <c r="D17" i="24"/>
  <c r="J17" i="24"/>
  <c r="H17" i="24"/>
  <c r="F17" i="24"/>
  <c r="K17" i="24"/>
  <c r="B14" i="24"/>
  <c r="B6" i="24"/>
  <c r="D9" i="24"/>
  <c r="H9" i="24"/>
  <c r="K9" i="24"/>
  <c r="J9" i="24"/>
  <c r="F9" i="24"/>
  <c r="D15" i="24"/>
  <c r="J15" i="24"/>
  <c r="H15" i="24"/>
  <c r="K15" i="24"/>
  <c r="F15" i="24"/>
  <c r="K18" i="24"/>
  <c r="H18" i="24"/>
  <c r="F18" i="24"/>
  <c r="D18" i="24"/>
  <c r="J18" i="24"/>
  <c r="D21" i="24"/>
  <c r="J21" i="24"/>
  <c r="H21" i="24"/>
  <c r="K21" i="24"/>
  <c r="F21" i="24"/>
  <c r="G23" i="24"/>
  <c r="M23" i="24"/>
  <c r="E23" i="24"/>
  <c r="L23" i="24"/>
  <c r="I23" i="24"/>
  <c r="G29" i="24"/>
  <c r="M29" i="24"/>
  <c r="E29" i="24"/>
  <c r="L29" i="24"/>
  <c r="I29" i="24"/>
  <c r="K24" i="24"/>
  <c r="H24" i="24"/>
  <c r="F24" i="24"/>
  <c r="D24" i="24"/>
  <c r="J24" i="24"/>
  <c r="D27" i="24"/>
  <c r="J27" i="24"/>
  <c r="H27" i="24"/>
  <c r="K27" i="24"/>
  <c r="F27" i="24"/>
  <c r="K30" i="24"/>
  <c r="H30" i="24"/>
  <c r="F30" i="24"/>
  <c r="D30" i="24"/>
  <c r="J30" i="24"/>
  <c r="F37" i="24"/>
  <c r="D37" i="24"/>
  <c r="K37" i="24"/>
  <c r="J37" i="24"/>
  <c r="H37" i="24"/>
  <c r="G17" i="24"/>
  <c r="M17" i="24"/>
  <c r="E17" i="24"/>
  <c r="L17" i="24"/>
  <c r="I17" i="24"/>
  <c r="I20" i="24"/>
  <c r="M20" i="24"/>
  <c r="E20" i="24"/>
  <c r="L20" i="24"/>
  <c r="G20" i="24"/>
  <c r="G33" i="24"/>
  <c r="M33" i="24"/>
  <c r="E33" i="24"/>
  <c r="L33" i="24"/>
  <c r="I33" i="24"/>
  <c r="I37" i="24"/>
  <c r="G37" i="24"/>
  <c r="L37" i="24"/>
  <c r="M37" i="24"/>
  <c r="E37" i="24"/>
  <c r="G7" i="24"/>
  <c r="M7" i="24"/>
  <c r="E7" i="24"/>
  <c r="L7" i="24"/>
  <c r="I7" i="24"/>
  <c r="C14" i="24"/>
  <c r="C6" i="24"/>
  <c r="I24" i="24"/>
  <c r="M24" i="24"/>
  <c r="E24" i="24"/>
  <c r="L24" i="24"/>
  <c r="G24" i="24"/>
  <c r="I30" i="24"/>
  <c r="M30" i="24"/>
  <c r="E30" i="24"/>
  <c r="L30" i="24"/>
  <c r="G30" i="24"/>
  <c r="K16" i="24"/>
  <c r="H16" i="24"/>
  <c r="F16" i="24"/>
  <c r="D16" i="24"/>
  <c r="J16" i="24"/>
  <c r="D19" i="24"/>
  <c r="J19" i="24"/>
  <c r="H19" i="24"/>
  <c r="K19" i="24"/>
  <c r="F19" i="24"/>
  <c r="K22" i="24"/>
  <c r="H22" i="24"/>
  <c r="F22" i="24"/>
  <c r="D22" i="24"/>
  <c r="J22" i="24"/>
  <c r="K28" i="24"/>
  <c r="H28" i="24"/>
  <c r="F28" i="24"/>
  <c r="D28" i="24"/>
  <c r="J28" i="24"/>
  <c r="G9" i="24"/>
  <c r="M9" i="24"/>
  <c r="E9" i="24"/>
  <c r="L9" i="24"/>
  <c r="I9" i="24"/>
  <c r="G27" i="24"/>
  <c r="M27" i="24"/>
  <c r="E27" i="24"/>
  <c r="L27" i="24"/>
  <c r="I27" i="24"/>
  <c r="D25" i="24"/>
  <c r="J25" i="24"/>
  <c r="H25" i="24"/>
  <c r="F25" i="24"/>
  <c r="K25" i="24"/>
  <c r="D31" i="24"/>
  <c r="J31" i="24"/>
  <c r="H31" i="24"/>
  <c r="K31" i="24"/>
  <c r="F31" i="24"/>
  <c r="K34" i="24"/>
  <c r="H34" i="24"/>
  <c r="F34" i="24"/>
  <c r="D34" i="24"/>
  <c r="J34" i="24"/>
  <c r="K38" i="24"/>
  <c r="J38" i="24"/>
  <c r="H38" i="24"/>
  <c r="F38" i="24"/>
  <c r="D38" i="24"/>
  <c r="G15" i="24"/>
  <c r="M15" i="24"/>
  <c r="E15" i="24"/>
  <c r="L15" i="24"/>
  <c r="I15" i="24"/>
  <c r="G21" i="24"/>
  <c r="M21" i="24"/>
  <c r="E21" i="24"/>
  <c r="L21" i="24"/>
  <c r="I21" i="24"/>
  <c r="G31" i="24"/>
  <c r="M31" i="24"/>
  <c r="E31" i="24"/>
  <c r="L31" i="24"/>
  <c r="I31" i="24"/>
  <c r="K20" i="24"/>
  <c r="H20" i="24"/>
  <c r="F20" i="24"/>
  <c r="D20" i="24"/>
  <c r="J20" i="24"/>
  <c r="G25" i="24"/>
  <c r="M25" i="24"/>
  <c r="E25" i="24"/>
  <c r="L25" i="24"/>
  <c r="I25" i="24"/>
  <c r="I28" i="24"/>
  <c r="M28" i="24"/>
  <c r="E28" i="24"/>
  <c r="L28" i="24"/>
  <c r="G28" i="24"/>
  <c r="D23" i="24"/>
  <c r="J23" i="24"/>
  <c r="H23" i="24"/>
  <c r="K23" i="24"/>
  <c r="F23" i="24"/>
  <c r="K26" i="24"/>
  <c r="H26" i="24"/>
  <c r="F26" i="24"/>
  <c r="D26" i="24"/>
  <c r="J26" i="24"/>
  <c r="D29" i="24"/>
  <c r="J29" i="24"/>
  <c r="H29" i="24"/>
  <c r="K29" i="24"/>
  <c r="F29" i="24"/>
  <c r="I16" i="24"/>
  <c r="M16" i="24"/>
  <c r="E16" i="24"/>
  <c r="L16" i="24"/>
  <c r="G16" i="24"/>
  <c r="I22" i="24"/>
  <c r="M22" i="24"/>
  <c r="E22" i="24"/>
  <c r="L22" i="24"/>
  <c r="G22" i="24"/>
  <c r="I32" i="24"/>
  <c r="M32" i="24"/>
  <c r="E32" i="24"/>
  <c r="L32" i="24"/>
  <c r="G32" i="24"/>
  <c r="C45" i="24"/>
  <c r="C39" i="24"/>
  <c r="K32" i="24"/>
  <c r="H32" i="24"/>
  <c r="F32" i="24"/>
  <c r="D32" i="24"/>
  <c r="J32" i="24"/>
  <c r="D35" i="24"/>
  <c r="J35" i="24"/>
  <c r="H35" i="24"/>
  <c r="K35" i="24"/>
  <c r="F35" i="24"/>
  <c r="B45" i="24"/>
  <c r="B39" i="24"/>
  <c r="G19" i="24"/>
  <c r="M19" i="24"/>
  <c r="E19" i="24"/>
  <c r="L19" i="24"/>
  <c r="I19" i="24"/>
  <c r="G35" i="24"/>
  <c r="M35" i="24"/>
  <c r="E35" i="24"/>
  <c r="L35" i="24"/>
  <c r="I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I8" i="24"/>
  <c r="M8" i="24"/>
  <c r="E8" i="24"/>
  <c r="L8" i="24"/>
  <c r="I18" i="24"/>
  <c r="M18" i="24"/>
  <c r="E18" i="24"/>
  <c r="L18" i="24"/>
  <c r="I26" i="24"/>
  <c r="M26" i="24"/>
  <c r="E26" i="24"/>
  <c r="L26" i="24"/>
  <c r="I34" i="24"/>
  <c r="M34" i="24"/>
  <c r="E34" i="24"/>
  <c r="L34" i="24"/>
  <c r="M38" i="24"/>
  <c r="E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G40" i="24"/>
  <c r="G42" i="24"/>
  <c r="G44" i="24"/>
  <c r="E40" i="24"/>
  <c r="E42" i="24"/>
  <c r="E44" i="24"/>
  <c r="K79" i="24" l="1"/>
  <c r="K78" i="24"/>
  <c r="F45" i="24"/>
  <c r="D45" i="24"/>
  <c r="K45" i="24"/>
  <c r="J45" i="24"/>
  <c r="H45" i="24"/>
  <c r="K6" i="24"/>
  <c r="H6" i="24"/>
  <c r="D6" i="24"/>
  <c r="J6" i="24"/>
  <c r="F6" i="24"/>
  <c r="I39" i="24"/>
  <c r="G39" i="24"/>
  <c r="L39" i="24"/>
  <c r="E39" i="24"/>
  <c r="M39" i="24"/>
  <c r="K14" i="24"/>
  <c r="H14" i="24"/>
  <c r="D14" i="24"/>
  <c r="J14" i="24"/>
  <c r="F14" i="24"/>
  <c r="I45" i="24"/>
  <c r="G45" i="24"/>
  <c r="M45" i="24"/>
  <c r="E45" i="24"/>
  <c r="L45" i="24"/>
  <c r="I6" i="24"/>
  <c r="M6" i="24"/>
  <c r="E6" i="24"/>
  <c r="L6" i="24"/>
  <c r="G6" i="24"/>
  <c r="I78" i="24"/>
  <c r="I79" i="24"/>
  <c r="I14" i="24"/>
  <c r="M14" i="24"/>
  <c r="E14" i="24"/>
  <c r="L14" i="24"/>
  <c r="G14" i="24"/>
  <c r="J79" i="24"/>
  <c r="J78" i="24"/>
  <c r="F39" i="24"/>
  <c r="D39" i="24"/>
  <c r="K39" i="24"/>
  <c r="J39" i="24"/>
  <c r="H39" i="24"/>
  <c r="I83" i="24" l="1"/>
  <c r="I82" i="24"/>
  <c r="I81" i="24"/>
</calcChain>
</file>

<file path=xl/sharedStrings.xml><?xml version="1.0" encoding="utf-8"?>
<sst xmlns="http://schemas.openxmlformats.org/spreadsheetml/2006/main" count="1661" uniqueCount="521">
  <si>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</si>
  <si>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</si>
  <si>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</si>
  <si>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</si>
  <si>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</si>
  <si>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</si>
  <si>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</si>
  <si>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</si>
  <si>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</si>
  <si>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</si>
  <si>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</si>
  <si>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</si>
  <si>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</si>
  <si>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Rosenheim (855)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</si>
  <si>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</si>
  <si>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</si>
  <si>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</si>
  <si>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</si>
  <si>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</si>
  <si>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</si>
  <si>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</si>
  <si>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</si>
  <si>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</si>
  <si>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</si>
  <si>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</si>
  <si>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</si>
  <si>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</si>
  <si>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</si>
  <si>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</si>
  <si>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</si>
  <si>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</si>
  <si>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</si>
  <si>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</si>
  <si>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</si>
  <si>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</si>
  <si>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</si>
  <si>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</si>
  <si>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</si>
  <si>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</si>
  <si>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</si>
  <si>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</si>
  <si>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</si>
  <si>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</si>
  <si>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</si>
  <si>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</si>
  <si>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</si>
  <si>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</si>
  <si>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</si>
  <si>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</si>
  <si>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</si>
  <si>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</si>
  <si>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</si>
  <si>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</si>
  <si>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</si>
  <si>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</si>
  <si>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</si>
  <si>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</si>
  <si>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</si>
  <si>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</si>
  <si>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</si>
  <si>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</si>
  <si>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</si>
  <si>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</si>
  <si>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</si>
  <si>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</si>
  <si>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</si>
  <si>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</si>
  <si>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</si>
  <si>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</si>
  <si>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</si>
  <si>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</si>
  <si>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</si>
  <si>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</si>
  <si>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</si>
  <si>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</si>
  <si>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</si>
  <si>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</si>
  <si>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</si>
  <si>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</si>
  <si>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</si>
  <si>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</si>
  <si>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</si>
  <si>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</si>
  <si>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</si>
  <si>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</si>
  <si>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</si>
  <si>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</si>
  <si>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</si>
  <si>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</si>
  <si>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</si>
  <si>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</si>
  <si>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</si>
  <si>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Rosenheim (855);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</si>
  <si>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</si>
  <si>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</si>
  <si>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</si>
  <si>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</si>
  <si>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</si>
  <si>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</si>
  <si>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</si>
  <si>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</si>
  <si>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</si>
  <si>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</si>
  <si>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</si>
  <si>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</si>
  <si>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</si>
  <si>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</si>
  <si>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</si>
  <si>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</si>
  <si>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</si>
  <si>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</si>
  <si>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</si>
  <si>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</si>
  <si>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</si>
  <si>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</si>
  <si>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</si>
  <si>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</si>
  <si>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</si>
  <si>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</si>
  <si>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</si>
  <si>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</si>
  <si>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</si>
  <si>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</si>
  <si>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</si>
  <si>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</si>
  <si>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</si>
  <si>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</si>
  <si>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</si>
  <si>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</si>
  <si>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</si>
  <si>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</si>
  <si>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</si>
  <si>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</si>
  <si>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</si>
  <si>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</si>
  <si>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</si>
  <si>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</si>
  <si>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</si>
  <si>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</si>
  <si>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</si>
  <si>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</si>
  <si>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</si>
  <si>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</si>
  <si>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</si>
  <si>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</si>
  <si>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</si>
  <si>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</si>
  <si>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</si>
  <si>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</si>
  <si>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</si>
  <si>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</si>
  <si>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</si>
  <si>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</si>
  <si>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</si>
  <si>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</si>
  <si>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</si>
  <si>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</si>
  <si>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</si>
  <si>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</si>
  <si>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</si>
  <si>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</si>
  <si>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</si>
  <si>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</si>
  <si>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</si>
  <si>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</si>
  <si>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</si>
  <si>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</si>
  <si>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</si>
  <si>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</si>
  <si>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</si>
  <si>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</si>
  <si>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</si>
  <si>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</si>
  <si>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</si>
  <si>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</si>
  <si>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</si>
  <si>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</si>
  <si>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</si>
  <si>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</si>
  <si>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</si>
  <si>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</si>
  <si>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</si>
  <si>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</si>
  <si>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Rosenheim (855)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</si>
  <si>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</si>
  <si>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</si>
  <si>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</si>
  <si>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</si>
  <si>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</si>
  <si>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</si>
  <si>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</si>
  <si>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</si>
  <si>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</si>
  <si>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</si>
  <si>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</si>
  <si>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</si>
  <si>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</si>
  <si>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</si>
  <si>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</si>
  <si>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</si>
  <si>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</si>
  <si>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</si>
  <si>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</si>
  <si>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</si>
  <si>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</si>
  <si>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</si>
  <si>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</si>
  <si>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</si>
  <si>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</si>
  <si>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</si>
  <si>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</si>
  <si>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</si>
  <si>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</si>
  <si>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</si>
  <si>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</si>
  <si>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</si>
  <si>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</si>
  <si>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</si>
  <si>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</si>
  <si>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</si>
  <si>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</si>
  <si>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</si>
  <si>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</si>
  <si>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</si>
  <si>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</si>
  <si>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</si>
  <si>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</si>
  <si>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</si>
  <si>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</si>
  <si>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</si>
  <si>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</si>
  <si>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</si>
  <si>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</si>
  <si>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</si>
  <si>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</si>
  <si>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</si>
  <si>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</si>
  <si>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</si>
  <si>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</si>
  <si>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</si>
  <si>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</si>
  <si>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</si>
  <si>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</si>
  <si>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</si>
  <si>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</si>
  <si>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</si>
  <si>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</si>
  <si>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</si>
  <si>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</si>
  <si>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</si>
  <si>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</si>
  <si>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</si>
  <si>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</si>
  <si>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</si>
  <si>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</si>
  <si>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</si>
  <si>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</si>
  <si>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</si>
  <si>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</si>
  <si>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</si>
  <si>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</si>
  <si>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</si>
  <si>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</si>
  <si>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</si>
  <si>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</si>
  <si>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</si>
  <si>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</si>
  <si>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</si>
  <si>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</si>
  <si>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</si>
  <si>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</si>
  <si>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</si>
  <si>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</si>
  <si>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</si>
  <si>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</si>
  <si>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</si>
  <si>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</si>
  <si>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</si>
  <si>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</si>
  <si>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</si>
  <si>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</si>
  <si>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</si>
  <si>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</si>
  <si>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</si>
  <si>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</si>
  <si>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</si>
  <si>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</si>
  <si>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</si>
  <si>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</si>
  <si>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</si>
  <si>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</si>
  <si>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</si>
  <si>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</si>
  <si>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</si>
  <si>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</si>
  <si>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</si>
  <si>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</si>
  <si>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</si>
  <si>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</si>
  <si>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</si>
  <si>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</si>
  <si>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</si>
  <si>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</si>
  <si>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</si>
  <si>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</si>
  <si>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</si>
  <si>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</si>
  <si>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</si>
  <si>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</si>
  <si>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</si>
  <si>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</si>
  <si>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</si>
  <si>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</si>
  <si>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</si>
  <si>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</si>
  <si>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</si>
  <si>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</si>
  <si>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</si>
  <si>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</si>
  <si>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</si>
  <si>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</si>
  <si>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</si>
  <si>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</si>
  <si>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</si>
  <si>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</si>
  <si>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</si>
  <si>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</si>
  <si>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Rosenheim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</si>
  <si>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</si>
  <si>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</si>
  <si>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</si>
  <si>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</si>
  <si>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</si>
  <si>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</si>
  <si>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</si>
  <si>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</si>
  <si>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</si>
  <si>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</si>
  <si>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</si>
  <si>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</si>
  <si>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</si>
  <si>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</si>
  <si>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</si>
  <si>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</si>
  <si>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</si>
  <si>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</si>
  <si>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</si>
  <si>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</si>
  <si>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</si>
  <si>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</si>
  <si>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</si>
  <si>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</si>
  <si>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</si>
  <si>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</si>
  <si>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</si>
  <si>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</si>
  <si>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</si>
  <si>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</si>
  <si>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</si>
  <si>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</si>
  <si>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</si>
  <si>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</si>
  <si>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</si>
  <si>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</si>
  <si>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</si>
  <si>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</si>
  <si>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</si>
  <si>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</si>
  <si>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</si>
  <si>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</si>
  <si>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</si>
  <si>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</si>
  <si>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</si>
  <si>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</si>
  <si>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Rosenheim (855);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</si>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</sst>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{3B08510F-CE6C-4504-9CAE-F80C5B3B2016}</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3B05-4E9B-8A67-547B23B679C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{2EFB9A89-4193-4D5A-8BD3-1EA1F73F0FB9}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3B05-4E9B-8A67-547B23B679C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{2C04AE88-CCC9-4872-AD33-DE582A7FF1DD}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B05-4E9B-8A67-547B23B679C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{2E3CE624-95A3-4D80-B961-F9B4A5CAAE4A}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B05-4E9B-8A67-547B23B679C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0.87939376215323206</c:v>
                </c:pt>
                <c:pt idx="1">
                  <c:v>1.0013227114154917</c:v>
                </c:pt>
                <c:pt idx="2">
                  <c:v>1.1186464311118853</c:v>
                </c:pt>
                <c:pt idx="3">
                  <c:v>1.0875687030768</c:v>
                </c:pt>
              </c:numCache>
            </c:numRef>
          </c:val>
          <c:extLst>
            <c:ext xmlns:c16="http://schemas.microsoft.com/office/drawing/2014/chart" uri="{C3380CC4-5D6E-409C-BE32-E72D297353CC}">
              <c16:uniqueId val="{00000004-3B05-4E9B-8A67-547B23B679C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{B3013FFD-0936-42A5-8397-728420A2C7B9}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B05-4E9B-8A67-547B23B679C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{82F49886-3F15-4782-8A04-0999D44B0106}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B05-4E9B-8A67-547B23B679C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{CE6D98F8-CD52-42A7-A70E-E4841BAB0C29}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B05-4E9B-8A67-547B23B679C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{30676B24-2ADC-43C3-97F7-0A90689F72CF}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B05-4E9B-8A67-547B23B679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05-4E9B-8A67-547B23B679C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05-4E9B-8A67-547B23B679C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{91B5EA37-754B-49B0-9243-FCA11A8553EC}</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78B7-47CD-92FD-B938F0498BA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{22F7B85B-66D4-4E77-9D4A-6BA1D4835881}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78B7-47CD-92FD-B938F0498BA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{2E008876-599F-4A8E-A83F-2340CD5E3768}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8B7-47CD-92FD-B938F0498B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{002C6A9F-2F12-4EAA-BE40-756E1BB260E9}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8B7-47CD-92FD-B938F0498B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-2.6880086448519229</c:v>
                </c:pt>
                <c:pt idx="1">
                  <c:v>-1.8915068707011207</c:v>
                </c:pt>
                <c:pt idx="2">
                  <c:v>-2.7637010795899166</c:v>
                </c:pt>
                <c:pt idx="3">
                  <c:v>-2.8655893304673015</c:v>
                </c:pt>
              </c:numCache>
            </c:numRef>
          </c:val>
          <c:extLst>
            <c:ext xmlns:c16="http://schemas.microsoft.com/office/drawing/2014/chart" uri="{C3380CC4-5D6E-409C-BE32-E72D297353CC}">
              <c16:uniqueId val="{00000004-78B7-47CD-92FD-B938F0498B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{451ECCF7-D506-4D17-9B94-B6E5BC1A53AA}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8B7-47CD-92FD-B938F0498B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{42DBE25A-F1C9-4AEE-8562-C03444D7FA1F}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8B7-47CD-92FD-B938F0498B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{23497975-EE1D-45B2-9964-6B64B47A2ADB}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8B7-47CD-92FD-B938F0498B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{37A86465-E77A-430D-AA12-B01DBA38D226}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8B7-47CD-92FD-B938F0498B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8B7-47CD-92FD-B938F0498B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8B7-47CD-92FD-B938F0498B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{AC6091F2-3F29-4FE6-8B81-A397886F7B8E}</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C010-442E-81F5-FC8987101640}"/>
                </c:ext>
              </c:extLst>
            </c:dLbl>
            <c:dLbl>
              <c:idx val="1"/>
              <c:tx>
                <c:strRef>
                  <c:f>Daten_Diagramme!$D$15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{0663549F-0DB6-419D-AD96-EAF23B9A55C5}</c15:txfldGUID>
                      <c15:f>Daten_Diagramme!$D$15</c15:f>
                      <c15:dlblFieldTableCache>
                        <c:ptCount val="1"/>
                        <c:pt idx="0">
                          <c:v>-3.0</c:v>
                        </c:pt>
                      </c15:dlblFieldTableCache>
                    </c15:dlblFTEntry>
                  </c15:dlblFieldTable>
                  <c15:showDataLabelsRange val="0"/>
                </c:ext>
                <c:ext xmlns:c16="http://schemas.microsoft.com/office/drawing/2014/chart" uri="{C3380CC4-5D6E-409C-BE32-E72D297353CC}">
                  <c16:uniqueId val="{00000001-C010-442E-81F5-FC8987101640}"/>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{B5CD7A77-C5FA-4F97-ADDD-8F27F6EED20F}</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C010-442E-81F5-FC8987101640}"/>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{227720CE-CB29-4785-BF9F-8DF57874632A}</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C010-442E-81F5-FC8987101640}"/>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{507725E9-99FA-4A31-9747-2ADADC945D67}</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C010-442E-81F5-FC8987101640}"/>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{D2AF9DC0-2B4B-47C7-8049-92B2D189CB8B}</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C010-442E-81F5-FC8987101640}"/>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{39E377AD-2551-487E-B741-68629433188F}</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C010-442E-81F5-FC8987101640}"/>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{CC44D5B1-4CFA-4930-845D-39DA1F0D7EBB}</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C010-442E-81F5-FC8987101640}"/>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{2A4A505D-2FA4-4A05-929E-2EF8EDEE874B}</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C010-442E-81F5-FC8987101640}"/>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{A6D99797-7A89-4C65-BE8A-70D6004966BB}</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C010-442E-81F5-FC8987101640}"/>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{F07D929A-DE96-4CDF-A69A-335D84E5232C}</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C010-442E-81F5-FC8987101640}"/>
                </c:ext>
              </c:extLst>
            </c:dLbl>
            <c:dLbl>
              <c:idx val="11"/>
              <c:tx>
                <c:strRef>
                  <c:f>Daten_Diagramme!$D$25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{8F7B776B-3D47-446A-8F35-6103E2958E58}</c15:txfldGUID>
                      <c15:f>Daten_Diagramme!$D$25</c15:f>
                      <c15:dlblFieldTableCache>
                        <c:ptCount val="1"/>
                        <c:pt idx="0">
                          <c:v>6.9</c:v>
                        </c:pt>
                      </c15:dlblFieldTableCache>
                    </c15:dlblFTEntry>
                  </c15:dlblFieldTable>
                  <c15:showDataLabelsRange val="0"/>
                </c:ext>
                <c:ext xmlns:c16="http://schemas.microsoft.com/office/drawing/2014/chart" uri="{C3380CC4-5D6E-409C-BE32-E72D297353CC}">
                  <c16:uniqueId val="{0000000B-C010-442E-81F5-FC8987101640}"/>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{F875BD18-F78D-4305-8E07-0A2ABEBB1850}</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C010-442E-81F5-FC8987101640}"/>
                </c:ext>
              </c:extLst>
            </c:dLbl>
            <c:dLbl>
              <c:idx val="13"/>
              <c:tx>
                <c:strRef>
                  <c:f>Daten_Diagramme!$D$27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{3C551F32-BD07-4A02-98C9-BFA8AC484C52}</c15:txfldGUID>
                      <c15:f>Daten_Diagramme!$D$27</c15:f>
                      <c15:dlblFieldTableCache>
                        <c:ptCount val="1"/>
                        <c:pt idx="0">
                          <c:v>5.3</c:v>
                        </c:pt>
                      </c15:dlblFieldTableCache>
                    </c15:dlblFTEntry>
                  </c15:dlblFieldTable>
                  <c15:showDataLabelsRange val="0"/>
                </c:ext>
                <c:ext xmlns:c16="http://schemas.microsoft.com/office/drawing/2014/chart" uri="{C3380CC4-5D6E-409C-BE32-E72D297353CC}">
                  <c16:uniqueId val="{0000000D-C010-442E-81F5-FC8987101640}"/>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{F1899B29-2323-45D3-8DD3-42D5B34F7A28}</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C010-442E-81F5-FC8987101640}"/>
                </c:ext>
              </c:extLst>
            </c:dLbl>
            <c:dLbl>
              <c:idx val="15"/>
              <c:tx>
                <c:strRef>
                  <c:f>Daten_Diagramme!$D$29</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{5EBBA839-70CB-44E5-A101-5719DBC93A57}</c15:txfldGUID>
                      <c15:f>Daten_Diagramme!$D$29</c15:f>
                      <c15:dlblFieldTableCache>
                        <c:ptCount val="1"/>
                        <c:pt idx="0">
                          <c:v>-15.5</c:v>
                        </c:pt>
                      </c15:dlblFieldTableCache>
                    </c15:dlblFTEntry>
                  </c15:dlblFieldTable>
                  <c15:showDataLabelsRange val="0"/>
                </c:ext>
                <c:ext xmlns:c16="http://schemas.microsoft.com/office/drawing/2014/chart" uri="{C3380CC4-5D6E-409C-BE32-E72D297353CC}">
                  <c16:uniqueId val="{0000000F-C010-442E-81F5-FC8987101640}"/>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{A5E53DE5-606D-4456-B69A-B9B09055CE57}</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C010-442E-81F5-FC8987101640}"/>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{9E962CDD-D4C7-419F-B45D-7C7793C8173F}</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C010-442E-81F5-FC8987101640}"/>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{B23B2226-D7DC-4B90-835C-56622EDBBD7B}</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C010-442E-81F5-FC8987101640}"/>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{FF2D169D-3EF5-499D-BC33-0078CC93CDED}</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C010-442E-81F5-FC8987101640}"/>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{194A89E2-3759-40BC-B392-B94DBC234175}</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C010-442E-81F5-FC8987101640}"/>
                </c:ext>
              </c:extLst>
            </c:dLbl>
            <c:dLbl>
              <c:idx val="21"/>
              <c:tx>
                <c:strRef>
                  <c:f>Daten_Diagramme!$D$35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{50B419FB-AB25-4BF4-BFCB-30057A5B2FE6}</c15:txfldGUID>
                      <c15:f>Daten_Diagramme!$D$35</c15:f>
                      <c15:dlblFieldTableCache>
                        <c:ptCount val="1"/>
                      </c15:dlblFieldTableCache>
                    </c15:dlblFTEntry>
                  </c15:dlblFieldTable>
                  <c15:showDataLabelsRange val="0"/>
                </c:ext>
                <c:ext xmlns:c16="http://schemas.microsoft.com/office/drawing/2014/chart" uri="{C3380CC4-5D6E-409C-BE32-E72D297353CC}">
                  <c16:uniqueId val="{00000015-C010-442E-81F5-FC898710164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{FBB7B0EE-64DE-481D-A1EB-FE7984A15C9D}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010-442E-81F5-FC8987101640}"/>
                </c:ext>
              </c:extLst>
            </c:dLbl>
            <c:dLbl>
              <c:idx val="23"/>
              <c:tx>
                <c:strRef>
                  <c:f>Daten_Diagramme!$D$37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{E7E477C8-4989-4B6F-89F7-21504547527D}</c15:txfldGUID>
                      <c15:f>Daten_Diagramme!$D$37</c15:f>
                      <c15:dlblFieldTableCache>
                        <c:ptCount val="1"/>
                        <c:pt idx="0">
                          <c:v>-3.0</c:v>
                        </c:pt>
                      </c15:dlblFieldTableCache>
                    </c15:dlblFTEntry>
                  </c15:dlblFieldTable>
                  <c15:showDataLabelsRange val="0"/>
                </c:ext>
                <c:ext xmlns:c16="http://schemas.microsoft.com/office/drawing/2014/chart" uri="{C3380CC4-5D6E-409C-BE32-E72D297353CC}">
                  <c16:uniqueId val="{00000017-C010-442E-81F5-FC8987101640}"/>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{DD40F92F-317F-4B1A-8F4E-7D96C12E9D58}</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C010-442E-81F5-FC8987101640}"/>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{B197A5DA-F64A-4472-8C17-69E2CB46C6D6}</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C010-442E-81F5-FC898710164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{3F016E0A-E9D9-48C4-B01E-D2F07AA20778}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010-442E-81F5-FC898710164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{62C18541-8A6B-47E2-8B98-1C283F87C4CA}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010-442E-81F5-FC898710164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{E858FFBE-DC1E-4361-98CC-BB89F04EF525}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010-442E-81F5-FC898710164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{93279F20-FFD4-44CE-83D3-AB9E679BFF3D}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010-442E-81F5-FC898710164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{01ACE807-157F-476C-BC5D-B70F2C829FE4}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010-442E-81F5-FC8987101640}"/>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{877A86DF-0854-424C-A337-7E86BB4D5857}</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C010-442E-81F5-FC89871016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0.87939376215323206</c:v>
                </c:pt>
                <c:pt idx="1">
                  <c:v>-2.9797377830750893</c:v>
                </c:pt>
                <c:pt idx="2">
                  <c:v>2.3797468354430378</c:v>
                </c:pt>
                <c:pt idx="3">
                  <c:v>-1.134550611593689</c:v>
                </c:pt>
                <c:pt idx="4">
                  <c:v>-1.3343309639605936</c:v>
                </c:pt>
                <c:pt idx="5">
                  <c:v>-1.8393832943013271</c:v>
                </c:pt>
                <c:pt idx="6">
                  <c:v>0.91924598557132886</c:v>
                </c:pt>
                <c:pt idx="7">
                  <c:v>2.3843826537962829</c:v>
                </c:pt>
                <c:pt idx="8">
                  <c:v>0.71608811293732522</c:v>
                </c:pt>
                <c:pt idx="9">
                  <c:v>-1.1981904878346987</c:v>
                </c:pt>
                <c:pt idx="10">
                  <c:v>-3.1995401858415558</c:v>
                </c:pt>
                <c:pt idx="11">
                  <c:v>6.9232756393696722</c:v>
                </c:pt>
                <c:pt idx="12">
                  <c:v>-1.4593623709025596</c:v>
                </c:pt>
                <c:pt idx="13">
                  <c:v>5.325814536340852</c:v>
                </c:pt>
                <c:pt idx="14">
                  <c:v>3.2564689315261397</c:v>
                </c:pt>
                <c:pt idx="15">
                  <c:v>-15.455746367239101</c:v>
                </c:pt>
                <c:pt idx="16">
                  <c:v>2.5357682912643944</c:v>
                </c:pt>
                <c:pt idx="17">
                  <c:v>1.4534419421817601</c:v>
                </c:pt>
                <c:pt idx="18">
                  <c:v>2.8125696456429687</c:v>
                </c:pt>
                <c:pt idx="19">
                  <c:v>3.1900375298532926</c:v>
                </c:pt>
                <c:pt idx="20">
                  <c:v>2.1963989273400588</c:v>
                </c:pt>
                <c:pt idx="21">
                  <c:v>66.666666666666671</c:v>
                </c:pt>
                <c:pt idx="23">
                  <c:v>-2.9797377830750893</c:v>
                </c:pt>
                <c:pt idx="24">
                  <c:v>-0.21972616217102567</c:v>
                </c:pt>
                <c:pt idx="25">
                  <c:v>1.4337459638085011</c:v>
                </c:pt>
              </c:numCache>
            </c:numRef>
          </c:val>
          <c:extLst>
            <c:ext xmlns:c16="http://schemas.microsoft.com/office/drawing/2014/chart" uri="{C3380CC4-5D6E-409C-BE32-E72D297353CC}">
              <c16:uniqueId val="{00000020-C010-442E-81F5-FC898710164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{465E5017-F815-4F7A-BDB5-74477645C9E7}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010-442E-81F5-FC898710164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{D2BC6894-A9B5-4754-9D51-43311B638552}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010-442E-81F5-FC898710164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{56DA9FF0-1D82-4E68-ADA8-F9AB77B38CBB}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010-442E-81F5-FC898710164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{D8EABC3A-C5EA-45BE-B54D-43A7FE116BBF}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010-442E-81F5-FC898710164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{41122CF4-65EB-4135-88D3-3434DBA10BDE}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010-442E-81F5-FC898710164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{A322C587-B890-4A42-ACCB-47CDC6C71CBE}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010-442E-81F5-FC898710164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{3DF4B9BE-E1DB-4148-8BEF-E679A4982E0B}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010-442E-81F5-FC898710164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{451EF704-92AD-47A1-A1C6-EC712B1B08DF}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010-442E-81F5-FC898710164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{EA7E7C65-EA42-4094-BD32-8E6F67986707}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010-442E-81F5-FC898710164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{66D5E9D4-6A4C-4905-A185-D217CA496259}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010-442E-81F5-FC898710164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{67CEF805-3551-4F80-8875-8D8E6115492B}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010-442E-81F5-FC898710164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{F5CCAB12-52EE-4BC5-8CC8-3126D607359B}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010-442E-81F5-FC898710164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{CCD7D42F-F9F8-4777-8521-2CF7005509AF}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010-442E-81F5-FC898710164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{BD93D28C-23F3-4696-B4CD-C0BBBE6D3A44}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010-442E-81F5-FC898710164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{CDFB40AC-7447-493E-B677-863A776066C0}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010-442E-81F5-FC898710164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{F90FAB96-505F-4952-9BDB-102840C4EA24}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010-442E-81F5-FC898710164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{1DC4BEFB-0FF9-4F05-8B18-47E5A9D9CC18}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010-442E-81F5-FC898710164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{A5ED920C-5C02-4974-9169-139B21EE5FC2}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010-442E-81F5-FC898710164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{DA75D635-A741-48D8-B902-B3793D59B8F0}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010-442E-81F5-FC898710164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{DDE90F72-80B5-49A3-8418-A08AB7EC9630}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010-442E-81F5-FC898710164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{366313A9-A020-4A34-9DA4-1F52FFDD7007}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010-442E-81F5-FC8987101640}"/>
                </c:ext>
              </c:extLst>
            </c:dLbl>
            <c:dLbl>
              <c:idx val="21"/>
              <c:tx>
                <c:strRef>
                  <c:f>Daten_Diagramme!$F$35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{C77B9516-ADD3-4CE9-AB29-A8607C98919A}</c15:txfldGUID>
                      <c15:f>Daten_Diagramme!$F$35</c15:f>
                      <c15:dlblFieldTableCache>
                        <c:ptCount val="1"/>
                        <c:pt idx="0">
                          <c:v>&gt; 50</c:v>
                        </c:pt>
                      </c15:dlblFieldTableCache>
                    </c15:dlblFTEntry>
                  </c15:dlblFieldTable>
                  <c15:showDataLabelsRange val="0"/>
                </c:ext>
                <c:ext xmlns:c16="http://schemas.microsoft.com/office/drawing/2014/chart" uri="{C3380CC4-5D6E-409C-BE32-E72D297353CC}">
                  <c16:uniqueId val="{00000036-C010-442E-81F5-FC898710164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{D70DC0BF-63F3-4928-9DDF-21ACDACC57F0}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010-442E-81F5-FC898710164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{DA54379D-BF11-4A2F-96B7-7E4556D83D1B}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010-442E-81F5-FC898710164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{957FB411-76B3-416E-8506-F6FB127DD019}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010-442E-81F5-FC898710164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{7F7CB334-E5D5-45E3-8BCC-77FB346C927E}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010-442E-81F5-FC898710164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{93372237-803A-40EE-815D-DD07D71C6426}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010-442E-81F5-FC898710164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{BE535BDB-0B7E-4ECA-99AC-A4D5054C9604}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010-442E-81F5-FC898710164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{90652325-4347-4F46-940B-70E92D28B5FB}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010-442E-81F5-FC898710164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{B3D3F057-4220-4858-8E40-8FBFF9813BFB}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010-442E-81F5-FC898710164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{F27B58D4-B04D-4E22-9E21-EFA5B25F650F}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010-442E-81F5-FC898710164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{9AE62DC0-9673-4943-9ED0-CF02278BAA89}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010-442E-81F5-FC89871016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010-442E-81F5-FC898710164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010-442E-81F5-FC898710164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{80437E70-35AF-4F61-A6DE-8DE877DF3923}</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BFC7-4373-A4A8-EED14328ECEC}"/>
                </c:ext>
              </c:extLst>
            </c:dLbl>
            <c:dLbl>
              <c:idx val="1"/>
              <c:tx>
                <c:strRef>
                  <c:f>Daten_Diagramme!$E$15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{589E7EEA-ECBF-446E-A204-EACADDC19744}</c15:txfldGUID>
                      <c15:f>Daten_Diagramme!$E$15</c15:f>
                      <c15:dlblFieldTableCache>
                        <c:ptCount val="1"/>
                        <c:pt idx="0">
                          <c:v>3.0</c:v>
                        </c:pt>
                      </c15:dlblFieldTableCache>
                    </c15:dlblFTEntry>
                  </c15:dlblFieldTable>
                  <c15:showDataLabelsRange val="0"/>
                </c:ext>
                <c:ext xmlns:c16="http://schemas.microsoft.com/office/drawing/2014/chart" uri="{C3380CC4-5D6E-409C-BE32-E72D297353CC}">
                  <c16:uniqueId val="{00000001-BFC7-4373-A4A8-EED14328ECEC}"/>
                </c:ext>
              </c:extLst>
            </c:dLbl>
            <c:dLbl>
              <c:idx val="2"/>
              <c:tx>
                <c:strRef>
                  <c:f>Daten_Diagramme!$E$16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{BB504E0F-B3C2-4815-AC23-BD2A0A0B9CBE}</c15:txfldGUID>
                      <c15:f>Daten_Diagramme!$E$16</c15:f>
                      <c15:dlblFieldTableCache>
                        <c:ptCount val="1"/>
                        <c:pt idx="0">
                          <c:v>-1.7</c:v>
                        </c:pt>
                      </c15:dlblFieldTableCache>
                    </c15:dlblFTEntry>
                  </c15:dlblFieldTable>
                  <c15:showDataLabelsRange val="0"/>
                </c:ext>
                <c:ext xmlns:c16="http://schemas.microsoft.com/office/drawing/2014/chart" uri="{C3380CC4-5D6E-409C-BE32-E72D297353CC}">
                  <c16:uniqueId val="{00000002-BFC7-4373-A4A8-EED14328ECEC}"/>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{82655806-9850-4779-A08B-479F5977C89B}</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BFC7-4373-A4A8-EED14328ECEC}"/>
                </c:ext>
              </c:extLst>
            </c:dLbl>
            <c:dLbl>
              <c:idx val="4"/>
              <c:tx>
                <c:strRef>
                  <c:f>Daten_Diagramme!$E$18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{846EABE0-5143-4DC4-A043-DB579B218FD6}</c15:txfldGUID>
                      <c15:f>Daten_Diagramme!$E$18</c15:f>
                      <c15:dlblFieldTableCache>
                        <c:ptCount val="1"/>
                        <c:pt idx="0">
                          <c:v>-4.9</c:v>
                        </c:pt>
                      </c15:dlblFieldTableCache>
                    </c15:dlblFTEntry>
                  </c15:dlblFieldTable>
                  <c15:showDataLabelsRange val="0"/>
                </c:ext>
                <c:ext xmlns:c16="http://schemas.microsoft.com/office/drawing/2014/chart" uri="{C3380CC4-5D6E-409C-BE32-E72D297353CC}">
                  <c16:uniqueId val="{00000004-BFC7-4373-A4A8-EED14328ECEC}"/>
                </c:ext>
              </c:extLst>
            </c:dLbl>
            <c:dLbl>
              <c:idx val="5"/>
              <c:tx>
                <c:strRef>
                  <c:f>Daten_Diagramme!$E$19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{A43C74B5-B253-461D-A75C-A2474F642E3D}</c15:txfldGUID>
                      <c15:f>Daten_Diagramme!$E$19</c15:f>
                      <c15:dlblFieldTableCache>
                        <c:ptCount val="1"/>
                        <c:pt idx="0">
                          <c:v>-2.7</c:v>
                        </c:pt>
                      </c15:dlblFieldTableCache>
                    </c15:dlblFTEntry>
                  </c15:dlblFieldTable>
                  <c15:showDataLabelsRange val="0"/>
                </c:ext>
                <c:ext xmlns:c16="http://schemas.microsoft.com/office/drawing/2014/chart" uri="{C3380CC4-5D6E-409C-BE32-E72D297353CC}">
                  <c16:uniqueId val="{00000005-BFC7-4373-A4A8-EED14328ECEC}"/>
                </c:ext>
              </c:extLst>
            </c:dLbl>
            <c:dLbl>
              <c:idx val="6"/>
              <c:tx>
                <c:strRef>
                  <c:f>Daten_Diagramme!$E$20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{D4A76C71-32F0-44A3-AD41-617A7AAE49C2}</c15:txfldGUID>
                      <c15:f>Daten_Diagramme!$E$20</c15:f>
                      <c15:dlblFieldTableCache>
                        <c:ptCount val="1"/>
                        <c:pt idx="0">
                          <c:v>-4.9</c:v>
                        </c:pt>
                      </c15:dlblFieldTableCache>
                    </c15:dlblFTEntry>
                  </c15:dlblFieldTable>
                  <c15:showDataLabelsRange val="0"/>
                </c:ext>
                <c:ext xmlns:c16="http://schemas.microsoft.com/office/drawing/2014/chart" uri="{C3380CC4-5D6E-409C-BE32-E72D297353CC}">
                  <c16:uniqueId val="{00000006-BFC7-4373-A4A8-EED14328ECEC}"/>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{D44B612D-8030-4A58-B629-632950085C0F}</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BFC7-4373-A4A8-EED14328ECEC}"/>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{9AC5F7EE-2DAA-4473-BF9E-F68044FD4E83}</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BFC7-4373-A4A8-EED14328ECEC}"/>
                </c:ext>
              </c:extLst>
            </c:dLbl>
            <c:dLbl>
              <c:idx val="9"/>
              <c:tx>
                <c:strRef>
                  <c:f>Daten_Diagramme!$E$23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{8C422C7D-7D16-4672-9AFD-5F1017B2311C}</c15:txfldGUID>
                      <c15:f>Daten_Diagramme!$E$23</c15:f>
                      <c15:dlblFieldTableCache>
                        <c:ptCount val="1"/>
                        <c:pt idx="0">
                          <c:v>-6.5</c:v>
                        </c:pt>
                      </c15:dlblFieldTableCache>
                    </c15:dlblFTEntry>
                  </c15:dlblFieldTable>
                  <c15:showDataLabelsRange val="0"/>
                </c:ext>
                <c:ext xmlns:c16="http://schemas.microsoft.com/office/drawing/2014/chart" uri="{C3380CC4-5D6E-409C-BE32-E72D297353CC}">
                  <c16:uniqueId val="{00000009-BFC7-4373-A4A8-EED14328ECEC}"/>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{25913C5B-1EC4-4AAC-9A98-5895F2CD4BD7}</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BFC7-4373-A4A8-EED14328ECEC}"/>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{E754B791-85E4-4423-8650-B8C1FC6AD400}</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BFC7-4373-A4A8-EED14328ECEC}"/>
                </c:ext>
              </c:extLst>
            </c:dLbl>
            <c:dLbl>
              <c:idx val="12"/>
              <c:tx>
                <c:strRef>
                  <c:f>Daten_Diagramme!$E$26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{6C3D9BD6-C9CA-43F6-B32A-BC257D8EDF31}</c15:txfldGUID>
                      <c15:f>Daten_Diagramme!$E$26</c15:f>
                      <c15:dlblFieldTableCache>
                        <c:ptCount val="1"/>
                        <c:pt idx="0">
                          <c:v>0.5</c:v>
                        </c:pt>
                      </c15:dlblFieldTableCache>
                    </c15:dlblFTEntry>
                  </c15:dlblFieldTable>
                  <c15:showDataLabelsRange val="0"/>
                </c:ext>
                <c:ext xmlns:c16="http://schemas.microsoft.com/office/drawing/2014/chart" uri="{C3380CC4-5D6E-409C-BE32-E72D297353CC}">
                  <c16:uniqueId val="{0000000C-BFC7-4373-A4A8-EED14328ECEC}"/>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{838415F3-63D8-4032-8931-F7943B60FDD9}</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BFC7-4373-A4A8-EED14328ECEC}"/>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{F016227C-74E0-4561-AB0A-1FB354D532B1}</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BFC7-4373-A4A8-EED14328ECEC}"/>
                </c:ext>
              </c:extLst>
            </c:dLbl>
            <c:dLbl>
              <c:idx val="15"/>
              <c:tx>
                <c:strRef>
                  <c:f>Daten_Diagramme!$E$29</c:f>
                  <c:strCache>
                    <c:ptCount val="1"/>
                    <c:pt idx="0">
                      <c:v>-32.5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{B16A7C3D-1107-42C8-9A12-EA1984AF620E}</c15:txfldGUID>
                      <c15:f>Daten_Diagramme!$E$29</c15:f>
                      <c15:dlblFieldTableCache>
                        <c:ptCount val="1"/>
                        <c:pt idx="0">
                          <c:v>-32.5</c:v>
                        </c:pt>
                      </c15:dlblFieldTableCache>
                    </c15:dlblFTEntry>
                  </c15:dlblFieldTable>
                  <c15:showDataLabelsRange val="0"/>
                </c:ext>
                <c:ext xmlns:c16="http://schemas.microsoft.com/office/drawing/2014/chart" uri="{C3380CC4-5D6E-409C-BE32-E72D297353CC}">
                  <c16:uniqueId val="{0000000F-BFC7-4373-A4A8-EED14328ECEC}"/>
                </c:ext>
              </c:extLst>
            </c:dLbl>
            <c:dLbl>
              <c:idx val="16"/>
              <c:tx>
                <c:strRef>
                  <c:f>Daten_Diagramme!$E$30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{19F6B0FE-2DB0-4036-B598-14953697C2DB}</c15:txfldGUID>
                      <c15:f>Daten_Diagramme!$E$30</c15:f>
                      <c15:dlblFieldTableCache>
                        <c:ptCount val="1"/>
                        <c:pt idx="0">
                          <c:v>2.1</c:v>
                        </c:pt>
                      </c15:dlblFieldTableCache>
                    </c15:dlblFTEntry>
                  </c15:dlblFieldTable>
                  <c15:showDataLabelsRange val="0"/>
                </c:ext>
                <c:ext xmlns:c16="http://schemas.microsoft.com/office/drawing/2014/chart" uri="{C3380CC4-5D6E-409C-BE32-E72D297353CC}">
                  <c16:uniqueId val="{00000010-BFC7-4373-A4A8-EED14328ECEC}"/>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{50AFC2F0-87F4-4959-93FD-FBB7BECC8BAB}</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BFC7-4373-A4A8-EED14328ECEC}"/>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{F75221C4-E450-4C80-8150-04A9FA880521}</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BFC7-4373-A4A8-EED14328ECEC}"/>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{A5D537D3-50B9-489B-9760-A7BA0668D6B7}</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BFC7-4373-A4A8-EED14328ECEC}"/>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{835C7E26-2A3E-4DDA-915D-29DB9816B26A}</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BFC7-4373-A4A8-EED14328ECE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{EA176522-F1FA-4A2D-A9CD-306021DE75A0}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FC7-4373-A4A8-EED14328ECE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{C441538B-A6F2-4314-8D3D-83B4F2AA558F}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C7-4373-A4A8-EED14328ECEC}"/>
                </c:ext>
              </c:extLst>
            </c:dLbl>
            <c:dLbl>
              <c:idx val="23"/>
              <c:tx>
                <c:strRef>
                  <c:f>Daten_Diagramme!$E$37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{D90F16DC-F17C-44E7-91B4-C539DC015E8C}</c15:txfldGUID>
                      <c15:f>Daten_Diagramme!$E$37</c15:f>
                      <c15:dlblFieldTableCache>
                        <c:ptCount val="1"/>
                        <c:pt idx="0">
                          <c:v>3.0</c:v>
                        </c:pt>
                      </c15:dlblFieldTableCache>
                    </c15:dlblFTEntry>
                  </c15:dlblFieldTable>
                  <c15:showDataLabelsRange val="0"/>
                </c:ext>
                <c:ext xmlns:c16="http://schemas.microsoft.com/office/drawing/2014/chart" uri="{C3380CC4-5D6E-409C-BE32-E72D297353CC}">
                  <c16:uniqueId val="{00000017-BFC7-4373-A4A8-EED14328ECEC}"/>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{FB0A1750-1251-4022-BD59-676018ED8586}</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BFC7-4373-A4A8-EED14328ECEC}"/>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{6C628E27-EB79-4946-BB18-336341B80034}</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BFC7-4373-A4A8-EED14328ECE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{AA90590B-002E-4F47-B2E7-A787D7AF614C}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C7-4373-A4A8-EED14328ECE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{AAF90FEE-BD12-4278-871F-9C4C808D7C65}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C7-4373-A4A8-EED14328ECE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{4BCF3D49-1441-468F-B725-754F0F4432BF}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C7-4373-A4A8-EED14328ECE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{ACCB0E94-ADBD-4FEB-8756-17E528E9B108}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C7-4373-A4A8-EED14328ECE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{D4ED58A8-9656-449E-ADF1-750FA0EC965C}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C7-4373-A4A8-EED14328ECEC}"/>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{59D3E59A-5595-4F05-9DCC-62D9E2AA2997}</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BFC7-4373-A4A8-EED14328EC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-2.6880086448519229</c:v>
                </c:pt>
                <c:pt idx="1">
                  <c:v>3.0303030303030303</c:v>
                </c:pt>
                <c:pt idx="2">
                  <c:v>-1.6587677725118484</c:v>
                </c:pt>
                <c:pt idx="3">
                  <c:v>-4.0273282991729591</c:v>
                </c:pt>
                <c:pt idx="4">
                  <c:v>-4.922377887163953</c:v>
                </c:pt>
                <c:pt idx="5">
                  <c:v>-2.7062999112688555</c:v>
                </c:pt>
                <c:pt idx="6">
                  <c:v>-4.9475262368815596</c:v>
                </c:pt>
                <c:pt idx="7">
                  <c:v>3.6827195467422098</c:v>
                </c:pt>
                <c:pt idx="8">
                  <c:v>-0.92795849131909802</c:v>
                </c:pt>
                <c:pt idx="9">
                  <c:v>-6.4586994727592266</c:v>
                </c:pt>
                <c:pt idx="10">
                  <c:v>-10.212201591511937</c:v>
                </c:pt>
                <c:pt idx="11">
                  <c:v>-5.5133079847908748</c:v>
                </c:pt>
                <c:pt idx="12">
                  <c:v>0.48939641109298532</c:v>
                </c:pt>
                <c:pt idx="13">
                  <c:v>1.9398469478554903</c:v>
                </c:pt>
                <c:pt idx="14">
                  <c:v>0.14929086837521771</c:v>
                </c:pt>
                <c:pt idx="15">
                  <c:v>-32.485875706214692</c:v>
                </c:pt>
                <c:pt idx="16">
                  <c:v>2.1422450728363325</c:v>
                </c:pt>
                <c:pt idx="17">
                  <c:v>-3.1687546057479734</c:v>
                </c:pt>
                <c:pt idx="18">
                  <c:v>-1.4135886912904696</c:v>
                </c:pt>
                <c:pt idx="19">
                  <c:v>0.67596113223489651</c:v>
                </c:pt>
                <c:pt idx="20">
                  <c:v>-3.2351661105469316</c:v>
                </c:pt>
                <c:pt idx="21">
                  <c:v>0</c:v>
                </c:pt>
                <c:pt idx="23">
                  <c:v>3.0303030303030303</c:v>
                </c:pt>
                <c:pt idx="24">
                  <c:v>-1.2444056325728632</c:v>
                </c:pt>
                <c:pt idx="25">
                  <c:v>-3.0626563357940335</c:v>
                </c:pt>
              </c:numCache>
            </c:numRef>
          </c:val>
          <c:extLst>
            <c:ext xmlns:c16="http://schemas.microsoft.com/office/drawing/2014/chart" uri="{C3380CC4-5D6E-409C-BE32-E72D297353CC}">
              <c16:uniqueId val="{00000020-BFC7-4373-A4A8-EED14328ECE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{1721E850-165A-4E57-ABD7-42B12314E662}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C7-4373-A4A8-EED14328ECE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{15C83294-AD25-446B-900D-A4C95941A29E}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C7-4373-A4A8-EED14328ECE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{A1690BD9-7529-4C03-B8B8-79293D9FD479}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C7-4373-A4A8-EED14328ECE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{0A6D6A9B-F240-4444-ACEB-383C4CB6B318}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C7-4373-A4A8-EED14328ECE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{5A6808EA-C542-4FE6-8B25-2FC61594A507}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C7-4373-A4A8-EED14328ECE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{6D4A0E34-5F69-4211-9DB6-27E9F58BF76B}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C7-4373-A4A8-EED14328ECE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{E0B8221A-88AB-43B1-B365-3BCEFAB4CAE9}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C7-4373-A4A8-EED14328ECE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{823A94AD-AF9F-4CB1-B1A8-9D219F6ED6D7}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C7-4373-A4A8-EED14328ECE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{D58F835E-DEB7-4B51-AAD7-0D0B42B610F4}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C7-4373-A4A8-EED14328ECE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{88553B12-85CF-466C-82D1-DF7DF73AAAB9}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C7-4373-A4A8-EED14328ECE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{CD0E28B2-D938-4E70-BDA8-9E96D94B24E3}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C7-4373-A4A8-EED14328ECE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{F4C19386-8117-4658-8337-877F943C479A}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C7-4373-A4A8-EED14328ECE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{2BAAA419-0965-4A1E-AA3F-E5D1E0F5E746}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C7-4373-A4A8-EED14328ECE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{90EDC873-059F-4444-99E9-BD3ADDD27F1A}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C7-4373-A4A8-EED14328ECE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{0A615155-62E2-4471-9C72-7F476A38D477}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C7-4373-A4A8-EED14328ECE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{CB19998A-BEBC-45FA-A79E-53B66E1DA455}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C7-4373-A4A8-EED14328ECE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{181922F3-4899-4E5B-9FC3-EFA9713FA485}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C7-4373-A4A8-EED14328ECE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{A6BA7346-B2FA-4EFB-A7EA-D21472439FDC}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C7-4373-A4A8-EED14328ECE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{903299F3-4AB5-480A-9689-697F6C7E8E7C}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C7-4373-A4A8-EED14328ECE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{578A28A7-8CB4-4CE5-9ACB-15384C2B2CC6}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C7-4373-A4A8-EED14328ECE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{6B546B51-8C3D-441A-B0A5-B47A2BED6188}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C7-4373-A4A8-EED14328ECE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{A89C0724-DEF2-4FB4-AF5A-7D40862A20ED}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C7-4373-A4A8-EED14328ECE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{3ECAD6D0-2CAF-43A2-A40C-3192D10197DA}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C7-4373-A4A8-EED14328ECE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{7FA1559F-8B33-479F-B9AC-3517852D83C8}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C7-4373-A4A8-EED14328ECE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{95FED9D5-8B26-4D42-899A-A3AD371F3CA5}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C7-4373-A4A8-EED14328ECE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{FD731814-736A-4EE9-87D9-10858A9B25C1}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C7-4373-A4A8-EED14328ECE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{028A58E8-E334-4C66-BD6B-C0BCDD08FC45}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C7-4373-A4A8-EED14328ECE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{FD834FD5-563C-47D3-BB33-458C7118B136}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C7-4373-A4A8-EED14328ECE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{E6791256-F7AB-4B8C-8FAD-6D80E90E2E7A}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C7-4373-A4A8-EED14328ECE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{42CF0C9F-04EA-4A6F-8395-B5DC44B6915F}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C7-4373-A4A8-EED14328ECE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{B83B255B-AB01-4AC0-BFC7-678EA2BE3A25}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C7-4373-A4A8-EED14328ECE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{BB913427-9FD5-4C73-87BE-9FF1C217F5F2}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C7-4373-A4A8-EED14328EC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FC7-4373-A4A8-EED14328ECE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FC7-4373-A4A8-EED14328ECE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{D109F1BF-997D-43F9-8AD0-4891CA8FB333}</c15:txfldGUID>
                      <c15:f>Diagramm!$I$46</c15:f>
                      <c15:dlblFieldTableCache>
                        <c:ptCount val="1"/>
                      </c15:dlblFieldTableCache>
                    </c15:dlblFTEntry>
                  </c15:dlblFieldTable>
                  <c15:showDataLabelsRange val="0"/>
                </c:ext>
                <c:ext xmlns:c16="http://schemas.microsoft.com/office/drawing/2014/chart" uri="{C3380CC4-5D6E-409C-BE32-E72D297353CC}">
                  <c16:uniqueId val="{00000000-C901-4C7F-9B25-B9F6139B339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{A1F29834-4A0D-4F81-8422-8015E2B33391}</c15:txfldGUID>
                      <c15:f>Diagramm!$I$47</c15:f>
                      <c15:dlblFieldTableCache>
                        <c:ptCount val="1"/>
                      </c15:dlblFieldTableCache>
                    </c15:dlblFTEntry>
                  </c15:dlblFieldTable>
                  <c15:showDataLabelsRange val="0"/>
                </c:ext>
                <c:ext xmlns:c16="http://schemas.microsoft.com/office/drawing/2014/chart" uri="{C3380CC4-5D6E-409C-BE32-E72D297353CC}">
                  <c16:uniqueId val="{00000001-C901-4C7F-9B25-B9F6139B339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{3E2428FF-AA7D-48A9-ADEF-0FD48ECE426C}</c15:txfldGUID>
                      <c15:f>Diagramm!$I$48</c15:f>
                      <c15:dlblFieldTableCache>
                        <c:ptCount val="1"/>
                      </c15:dlblFieldTableCache>
                    </c15:dlblFTEntry>
                  </c15:dlblFieldTable>
                  <c15:showDataLabelsRange val="0"/>
                </c:ext>
                <c:ext xmlns:c16="http://schemas.microsoft.com/office/drawing/2014/chart" uri="{C3380CC4-5D6E-409C-BE32-E72D297353CC}">
                  <c16:uniqueId val="{00000002-C901-4C7F-9B25-B9F6139B339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{23B58AEF-BB74-4C71-87F7-C94B1D10CF7F}</c15:txfldGUID>
                      <c15:f>Diagramm!$I$49</c15:f>
                      <c15:dlblFieldTableCache>
                        <c:ptCount val="1"/>
                      </c15:dlblFieldTableCache>
                    </c15:dlblFTEntry>
                  </c15:dlblFieldTable>
                  <c15:showDataLabelsRange val="0"/>
                </c:ext>
                <c:ext xmlns:c16="http://schemas.microsoft.com/office/drawing/2014/chart" uri="{C3380CC4-5D6E-409C-BE32-E72D297353CC}">
                  <c16:uniqueId val="{00000003-C901-4C7F-9B25-B9F6139B339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{B220EC21-8502-41AE-A7E9-E8F8996C38A2}</c15:txfldGUID>
                      <c15:f>Diagramm!$I$50</c15:f>
                      <c15:dlblFieldTableCache>
                        <c:ptCount val="1"/>
                      </c15:dlblFieldTableCache>
                    </c15:dlblFTEntry>
                  </c15:dlblFieldTable>
                  <c15:showDataLabelsRange val="0"/>
                </c:ext>
                <c:ext xmlns:c16="http://schemas.microsoft.com/office/drawing/2014/chart" uri="{C3380CC4-5D6E-409C-BE32-E72D297353CC}">
                  <c16:uniqueId val="{00000004-C901-4C7F-9B25-B9F6139B339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{7E205E68-D9E5-4F72-8869-C900D2DD3A62}</c15:txfldGUID>
                      <c15:f>Diagramm!$I$51</c15:f>
                      <c15:dlblFieldTableCache>
                        <c:ptCount val="1"/>
                      </c15:dlblFieldTableCache>
                    </c15:dlblFTEntry>
                  </c15:dlblFieldTable>
                  <c15:showDataLabelsRange val="0"/>
                </c:ext>
                <c:ext xmlns:c16="http://schemas.microsoft.com/office/drawing/2014/chart" uri="{C3380CC4-5D6E-409C-BE32-E72D297353CC}">
                  <c16:uniqueId val="{00000005-C901-4C7F-9B25-B9F6139B339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{BB1B42C2-B1A6-42F1-AEFC-C99C732D2825}</c15:txfldGUID>
                      <c15:f>Diagramm!$I$52</c15:f>
                      <c15:dlblFieldTableCache>
                        <c:ptCount val="1"/>
                      </c15:dlblFieldTableCache>
                    </c15:dlblFTEntry>
                  </c15:dlblFieldTable>
                  <c15:showDataLabelsRange val="0"/>
                </c:ext>
                <c:ext xmlns:c16="http://schemas.microsoft.com/office/drawing/2014/chart" uri="{C3380CC4-5D6E-409C-BE32-E72D297353CC}">
                  <c16:uniqueId val="{00000006-C901-4C7F-9B25-B9F6139B339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{D51D1E7B-F373-4DC4-BB55-1D1A3ED235E8}</c15:txfldGUID>
                      <c15:f>Diagramm!$I$53</c15:f>
                      <c15:dlblFieldTableCache>
                        <c:ptCount val="1"/>
                      </c15:dlblFieldTableCache>
                    </c15:dlblFTEntry>
                  </c15:dlblFieldTable>
                  <c15:showDataLabelsRange val="0"/>
                </c:ext>
                <c:ext xmlns:c16="http://schemas.microsoft.com/office/drawing/2014/chart" uri="{C3380CC4-5D6E-409C-BE32-E72D297353CC}">
                  <c16:uniqueId val="{00000007-C901-4C7F-9B25-B9F6139B339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{EAEF730A-F7D5-49EA-A8D8-51A3AB894005}</c15:txfldGUID>
                      <c15:f>Diagramm!$I$54</c15:f>
                      <c15:dlblFieldTableCache>
                        <c:ptCount val="1"/>
                      </c15:dlblFieldTableCache>
                    </c15:dlblFTEntry>
                  </c15:dlblFieldTable>
                  <c15:showDataLabelsRange val="0"/>
                </c:ext>
                <c:ext xmlns:c16="http://schemas.microsoft.com/office/drawing/2014/chart" uri="{C3380CC4-5D6E-409C-BE32-E72D297353CC}">
                  <c16:uniqueId val="{00000008-C901-4C7F-9B25-B9F6139B339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{56A83D18-F7EC-48FC-AB76-AD5DBC8DFF14}</c15:txfldGUID>
                      <c15:f>Diagramm!$I$55</c15:f>
                      <c15:dlblFieldTableCache>
                        <c:ptCount val="1"/>
                      </c15:dlblFieldTableCache>
                    </c15:dlblFTEntry>
                  </c15:dlblFieldTable>
                  <c15:showDataLabelsRange val="0"/>
                </c:ext>
                <c:ext xmlns:c16="http://schemas.microsoft.com/office/drawing/2014/chart" uri="{C3380CC4-5D6E-409C-BE32-E72D297353CC}">
                  <c16:uniqueId val="{00000009-C901-4C7F-9B25-B9F6139B339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{7ECC4ED4-5ED8-4663-8533-576B08870097}</c15:txfldGUID>
                      <c15:f>Diagramm!$I$56</c15:f>
                      <c15:dlblFieldTableCache>
                        <c:ptCount val="1"/>
                      </c15:dlblFieldTableCache>
                    </c15:dlblFTEntry>
                  </c15:dlblFieldTable>
                  <c15:showDataLabelsRange val="0"/>
                </c:ext>
                <c:ext xmlns:c16="http://schemas.microsoft.com/office/drawing/2014/chart" uri="{C3380CC4-5D6E-409C-BE32-E72D297353CC}">
                  <c16:uniqueId val="{0000000A-C901-4C7F-9B25-B9F6139B339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{25289428-9DD6-4023-BAB8-FBD2EC4AB3C5}</c15:txfldGUID>
                      <c15:f>Diagramm!$I$57</c15:f>
                      <c15:dlblFieldTableCache>
                        <c:ptCount val="1"/>
                      </c15:dlblFieldTableCache>
                    </c15:dlblFTEntry>
                  </c15:dlblFieldTable>
                  <c15:showDataLabelsRange val="0"/>
                </c:ext>
                <c:ext xmlns:c16="http://schemas.microsoft.com/office/drawing/2014/chart" uri="{C3380CC4-5D6E-409C-BE32-E72D297353CC}">
                  <c16:uniqueId val="{0000000B-C901-4C7F-9B25-B9F6139B339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{DCF3831F-63E8-4ADF-946E-2CA4C5CC925E}</c15:txfldGUID>
                      <c15:f>Diagramm!$I$58</c15:f>
                      <c15:dlblFieldTableCache>
                        <c:ptCount val="1"/>
                      </c15:dlblFieldTableCache>
                    </c15:dlblFTEntry>
                  </c15:dlblFieldTable>
                  <c15:showDataLabelsRange val="0"/>
                </c:ext>
                <c:ext xmlns:c16="http://schemas.microsoft.com/office/drawing/2014/chart" uri="{C3380CC4-5D6E-409C-BE32-E72D297353CC}">
                  <c16:uniqueId val="{0000000C-C901-4C7F-9B25-B9F6139B339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{B8B55293-2B18-4328-8C7B-2A921EF8748B}</c15:txfldGUID>
                      <c15:f>Diagramm!$I$59</c15:f>
                      <c15:dlblFieldTableCache>
                        <c:ptCount val="1"/>
                      </c15:dlblFieldTableCache>
                    </c15:dlblFTEntry>
                  </c15:dlblFieldTable>
                  <c15:showDataLabelsRange val="0"/>
                </c:ext>
                <c:ext xmlns:c16="http://schemas.microsoft.com/office/drawing/2014/chart" uri="{C3380CC4-5D6E-409C-BE32-E72D297353CC}">
                  <c16:uniqueId val="{0000000D-C901-4C7F-9B25-B9F6139B339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{8FDF4B86-E353-4B29-A1FD-CBC02B61C096}</c15:txfldGUID>
                      <c15:f>Diagramm!$I$60</c15:f>
                      <c15:dlblFieldTableCache>
                        <c:ptCount val="1"/>
                      </c15:dlblFieldTableCache>
                    </c15:dlblFTEntry>
                  </c15:dlblFieldTable>
                  <c15:showDataLabelsRange val="0"/>
                </c:ext>
                <c:ext xmlns:c16="http://schemas.microsoft.com/office/drawing/2014/chart" uri="{C3380CC4-5D6E-409C-BE32-E72D297353CC}">
                  <c16:uniqueId val="{0000000E-C901-4C7F-9B25-B9F6139B339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{94A98CF1-D284-4B23-8A6A-811E42E86DAC}</c15:txfldGUID>
                      <c15:f>Diagramm!$I$61</c15:f>
                      <c15:dlblFieldTableCache>
                        <c:ptCount val="1"/>
                      </c15:dlblFieldTableCache>
                    </c15:dlblFTEntry>
                  </c15:dlblFieldTable>
                  <c15:showDataLabelsRange val="0"/>
                </c:ext>
                <c:ext xmlns:c16="http://schemas.microsoft.com/office/drawing/2014/chart" uri="{C3380CC4-5D6E-409C-BE32-E72D297353CC}">
                  <c16:uniqueId val="{0000000F-C901-4C7F-9B25-B9F6139B339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{DA5131FA-AC60-4082-9527-ED22041586DE}</c15:txfldGUID>
                      <c15:f>Diagramm!$I$62</c15:f>
                      <c15:dlblFieldTableCache>
                        <c:ptCount val="1"/>
                      </c15:dlblFieldTableCache>
                    </c15:dlblFTEntry>
                  </c15:dlblFieldTable>
                  <c15:showDataLabelsRange val="0"/>
                </c:ext>
                <c:ext xmlns:c16="http://schemas.microsoft.com/office/drawing/2014/chart" uri="{C3380CC4-5D6E-409C-BE32-E72D297353CC}">
                  <c16:uniqueId val="{00000010-C901-4C7F-9B25-B9F6139B339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{D02D52AE-BB20-410C-92F6-BC3DB51D711C}</c15:txfldGUID>
                      <c15:f>Diagramm!$I$63</c15:f>
                      <c15:dlblFieldTableCache>
                        <c:ptCount val="1"/>
                      </c15:dlblFieldTableCache>
                    </c15:dlblFTEntry>
                  </c15:dlblFieldTable>
                  <c15:showDataLabelsRange val="0"/>
                </c:ext>
                <c:ext xmlns:c16="http://schemas.microsoft.com/office/drawing/2014/chart" uri="{C3380CC4-5D6E-409C-BE32-E72D297353CC}">
                  <c16:uniqueId val="{00000011-C901-4C7F-9B25-B9F6139B339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{45225EB7-967C-4994-BCCE-5AE30897FE4E}</c15:txfldGUID>
                      <c15:f>Diagramm!$I$64</c15:f>
                      <c15:dlblFieldTableCache>
                        <c:ptCount val="1"/>
                      </c15:dlblFieldTableCache>
                    </c15:dlblFTEntry>
                  </c15:dlblFieldTable>
                  <c15:showDataLabelsRange val="0"/>
                </c:ext>
                <c:ext xmlns:c16="http://schemas.microsoft.com/office/drawing/2014/chart" uri="{C3380CC4-5D6E-409C-BE32-E72D297353CC}">
                  <c16:uniqueId val="{00000012-C901-4C7F-9B25-B9F6139B339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{ABB366E5-6EE0-4653-A53A-39D2986000F5}</c15:txfldGUID>
                      <c15:f>Diagramm!$I$65</c15:f>
                      <c15:dlblFieldTableCache>
                        <c:ptCount val="1"/>
                      </c15:dlblFieldTableCache>
                    </c15:dlblFTEntry>
                  </c15:dlblFieldTable>
                  <c15:showDataLabelsRange val="0"/>
                </c:ext>
                <c:ext xmlns:c16="http://schemas.microsoft.com/office/drawing/2014/chart" uri="{C3380CC4-5D6E-409C-BE32-E72D297353CC}">
                  <c16:uniqueId val="{00000013-C901-4C7F-9B25-B9F6139B339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{2A0E7094-C813-44CC-A328-52292E7C6F10}</c15:txfldGUID>
                      <c15:f>Diagramm!$I$66</c15:f>
                      <c15:dlblFieldTableCache>
                        <c:ptCount val="1"/>
                      </c15:dlblFieldTableCache>
                    </c15:dlblFTEntry>
                  </c15:dlblFieldTable>
                  <c15:showDataLabelsRange val="0"/>
                </c:ext>
                <c:ext xmlns:c16="http://schemas.microsoft.com/office/drawing/2014/chart" uri="{C3380CC4-5D6E-409C-BE32-E72D297353CC}">
                  <c16:uniqueId val="{00000014-C901-4C7F-9B25-B9F6139B339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{9C2172BB-EFB7-4650-955A-6A6DE38126F2}</c15:txfldGUID>
                      <c15:f>Diagramm!$I$67</c15:f>
                      <c15:dlblFieldTableCache>
                        <c:ptCount val="1"/>
                      </c15:dlblFieldTableCache>
                    </c15:dlblFTEntry>
                  </c15:dlblFieldTable>
                  <c15:showDataLabelsRange val="0"/>
                </c:ext>
                <c:ext xmlns:c16="http://schemas.microsoft.com/office/drawing/2014/chart" uri="{C3380CC4-5D6E-409C-BE32-E72D297353CC}">
                  <c16:uniqueId val="{00000015-C901-4C7F-9B25-B9F6139B33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901-4C7F-9B25-B9F6139B339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{EB0C89DC-E420-44DC-8DD1-9E0161980891}</c15:txfldGUID>
                      <c15:f>Diagramm!$K$46</c15:f>
                      <c15:dlblFieldTableCache>
                        <c:ptCount val="1"/>
                      </c15:dlblFieldTableCache>
                    </c15:dlblFTEntry>
                  </c15:dlblFieldTable>
                  <c15:showDataLabelsRange val="0"/>
                </c:ext>
                <c:ext xmlns:c16="http://schemas.microsoft.com/office/drawing/2014/chart" uri="{C3380CC4-5D6E-409C-BE32-E72D297353CC}">
                  <c16:uniqueId val="{00000017-C901-4C7F-9B25-B9F6139B339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{5CD5E4C2-B79A-44CE-99D0-F6FB2D7A4307}</c15:txfldGUID>
                      <c15:f>Diagramm!$K$47</c15:f>
                      <c15:dlblFieldTableCache>
                        <c:ptCount val="1"/>
                      </c15:dlblFieldTableCache>
                    </c15:dlblFTEntry>
                  </c15:dlblFieldTable>
                  <c15:showDataLabelsRange val="0"/>
                </c:ext>
                <c:ext xmlns:c16="http://schemas.microsoft.com/office/drawing/2014/chart" uri="{C3380CC4-5D6E-409C-BE32-E72D297353CC}">
                  <c16:uniqueId val="{00000018-C901-4C7F-9B25-B9F6139B339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{AE668440-C404-48CC-8B5E-5EDEA8B5F934}</c15:txfldGUID>
                      <c15:f>Diagramm!$K$48</c15:f>
                      <c15:dlblFieldTableCache>
                        <c:ptCount val="1"/>
                      </c15:dlblFieldTableCache>
                    </c15:dlblFTEntry>
                  </c15:dlblFieldTable>
                  <c15:showDataLabelsRange val="0"/>
                </c:ext>
                <c:ext xmlns:c16="http://schemas.microsoft.com/office/drawing/2014/chart" uri="{C3380CC4-5D6E-409C-BE32-E72D297353CC}">
                  <c16:uniqueId val="{00000019-C901-4C7F-9B25-B9F6139B339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{8AE4DD90-603C-4691-BAE5-74820B75ED8A}</c15:txfldGUID>
                      <c15:f>Diagramm!$K$49</c15:f>
                      <c15:dlblFieldTableCache>
                        <c:ptCount val="1"/>
                      </c15:dlblFieldTableCache>
                    </c15:dlblFTEntry>
                  </c15:dlblFieldTable>
                  <c15:showDataLabelsRange val="0"/>
                </c:ext>
                <c:ext xmlns:c16="http://schemas.microsoft.com/office/drawing/2014/chart" uri="{C3380CC4-5D6E-409C-BE32-E72D297353CC}">
                  <c16:uniqueId val="{0000001A-C901-4C7F-9B25-B9F6139B339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{27F29204-2574-4D57-9B0F-3E63E01ECC59}</c15:txfldGUID>
                      <c15:f>Diagramm!$K$50</c15:f>
                      <c15:dlblFieldTableCache>
                        <c:ptCount val="1"/>
                      </c15:dlblFieldTableCache>
                    </c15:dlblFTEntry>
                  </c15:dlblFieldTable>
                  <c15:showDataLabelsRange val="0"/>
                </c:ext>
                <c:ext xmlns:c16="http://schemas.microsoft.com/office/drawing/2014/chart" uri="{C3380CC4-5D6E-409C-BE32-E72D297353CC}">
                  <c16:uniqueId val="{0000001B-C901-4C7F-9B25-B9F6139B339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{37D0725A-441A-4C4D-9936-12B503898B90}</c15:txfldGUID>
                      <c15:f>Diagramm!$K$51</c15:f>
                      <c15:dlblFieldTableCache>
                        <c:ptCount val="1"/>
                      </c15:dlblFieldTableCache>
                    </c15:dlblFTEntry>
                  </c15:dlblFieldTable>
                  <c15:showDataLabelsRange val="0"/>
                </c:ext>
                <c:ext xmlns:c16="http://schemas.microsoft.com/office/drawing/2014/chart" uri="{C3380CC4-5D6E-409C-BE32-E72D297353CC}">
                  <c16:uniqueId val="{0000001C-C901-4C7F-9B25-B9F6139B339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{8CE40D6D-8563-4BB8-BC1B-F404DF2D6BE5}</c15:txfldGUID>
                      <c15:f>Diagramm!$K$52</c15:f>
                      <c15:dlblFieldTableCache>
                        <c:ptCount val="1"/>
                      </c15:dlblFieldTableCache>
                    </c15:dlblFTEntry>
                  </c15:dlblFieldTable>
                  <c15:showDataLabelsRange val="0"/>
                </c:ext>
                <c:ext xmlns:c16="http://schemas.microsoft.com/office/drawing/2014/chart" uri="{C3380CC4-5D6E-409C-BE32-E72D297353CC}">
                  <c16:uniqueId val="{0000001D-C901-4C7F-9B25-B9F6139B339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{64755A4C-622B-4CE8-96A9-FBE29D65B72D}</c15:txfldGUID>
                      <c15:f>Diagramm!$K$53</c15:f>
                      <c15:dlblFieldTableCache>
                        <c:ptCount val="1"/>
                      </c15:dlblFieldTableCache>
                    </c15:dlblFTEntry>
                  </c15:dlblFieldTable>
                  <c15:showDataLabelsRange val="0"/>
                </c:ext>
                <c:ext xmlns:c16="http://schemas.microsoft.com/office/drawing/2014/chart" uri="{C3380CC4-5D6E-409C-BE32-E72D297353CC}">
                  <c16:uniqueId val="{0000001E-C901-4C7F-9B25-B9F6139B339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{E59EE6CE-0B0F-4F2F-BA39-0FCACFE59301}</c15:txfldGUID>
                      <c15:f>Diagramm!$K$54</c15:f>
                      <c15:dlblFieldTableCache>
                        <c:ptCount val="1"/>
                      </c15:dlblFieldTableCache>
                    </c15:dlblFTEntry>
                  </c15:dlblFieldTable>
                  <c15:showDataLabelsRange val="0"/>
                </c:ext>
                <c:ext xmlns:c16="http://schemas.microsoft.com/office/drawing/2014/chart" uri="{C3380CC4-5D6E-409C-BE32-E72D297353CC}">
                  <c16:uniqueId val="{0000001F-C901-4C7F-9B25-B9F6139B339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{569928DF-4CA7-42D0-B10D-D91A0079A47C}</c15:txfldGUID>
                      <c15:f>Diagramm!$K$55</c15:f>
                      <c15:dlblFieldTableCache>
                        <c:ptCount val="1"/>
                      </c15:dlblFieldTableCache>
                    </c15:dlblFTEntry>
                  </c15:dlblFieldTable>
                  <c15:showDataLabelsRange val="0"/>
                </c:ext>
                <c:ext xmlns:c16="http://schemas.microsoft.com/office/drawing/2014/chart" uri="{C3380CC4-5D6E-409C-BE32-E72D297353CC}">
                  <c16:uniqueId val="{00000020-C901-4C7F-9B25-B9F6139B339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{7E74047E-F638-4094-95F6-A80B73CE0A3E}</c15:txfldGUID>
                      <c15:f>Diagramm!$K$56</c15:f>
                      <c15:dlblFieldTableCache>
                        <c:ptCount val="1"/>
                      </c15:dlblFieldTableCache>
                    </c15:dlblFTEntry>
                  </c15:dlblFieldTable>
                  <c15:showDataLabelsRange val="0"/>
                </c:ext>
                <c:ext xmlns:c16="http://schemas.microsoft.com/office/drawing/2014/chart" uri="{C3380CC4-5D6E-409C-BE32-E72D297353CC}">
                  <c16:uniqueId val="{00000021-C901-4C7F-9B25-B9F6139B339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{27A8A0AB-00E2-43E0-9EBA-452E06173898}</c15:txfldGUID>
                      <c15:f>Diagramm!$K$57</c15:f>
                      <c15:dlblFieldTableCache>
                        <c:ptCount val="1"/>
                      </c15:dlblFieldTableCache>
                    </c15:dlblFTEntry>
                  </c15:dlblFieldTable>
                  <c15:showDataLabelsRange val="0"/>
                </c:ext>
                <c:ext xmlns:c16="http://schemas.microsoft.com/office/drawing/2014/chart" uri="{C3380CC4-5D6E-409C-BE32-E72D297353CC}">
                  <c16:uniqueId val="{00000022-C901-4C7F-9B25-B9F6139B339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{4C832D30-FDDF-4E46-B75E-34050ED7694C}</c15:txfldGUID>
                      <c15:f>Diagramm!$K$58</c15:f>
                      <c15:dlblFieldTableCache>
                        <c:ptCount val="1"/>
                      </c15:dlblFieldTableCache>
                    </c15:dlblFTEntry>
                  </c15:dlblFieldTable>
                  <c15:showDataLabelsRange val="0"/>
                </c:ext>
                <c:ext xmlns:c16="http://schemas.microsoft.com/office/drawing/2014/chart" uri="{C3380CC4-5D6E-409C-BE32-E72D297353CC}">
                  <c16:uniqueId val="{00000023-C901-4C7F-9B25-B9F6139B339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{5577B8E5-980B-46C4-8094-586FAFB49DE8}</c15:txfldGUID>
                      <c15:f>Diagramm!$K$59</c15:f>
                      <c15:dlblFieldTableCache>
                        <c:ptCount val="1"/>
                      </c15:dlblFieldTableCache>
                    </c15:dlblFTEntry>
                  </c15:dlblFieldTable>
                  <c15:showDataLabelsRange val="0"/>
                </c:ext>
                <c:ext xmlns:c16="http://schemas.microsoft.com/office/drawing/2014/chart" uri="{C3380CC4-5D6E-409C-BE32-E72D297353CC}">
                  <c16:uniqueId val="{00000024-C901-4C7F-9B25-B9F6139B339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{FF15DF68-2C1A-4C8F-9A7D-91860A2F4161}</c15:txfldGUID>
                      <c15:f>Diagramm!$K$60</c15:f>
                      <c15:dlblFieldTableCache>
                        <c:ptCount val="1"/>
                      </c15:dlblFieldTableCache>
                    </c15:dlblFTEntry>
                  </c15:dlblFieldTable>
                  <c15:showDataLabelsRange val="0"/>
                </c:ext>
                <c:ext xmlns:c16="http://schemas.microsoft.com/office/drawing/2014/chart" uri="{C3380CC4-5D6E-409C-BE32-E72D297353CC}">
                  <c16:uniqueId val="{00000025-C901-4C7F-9B25-B9F6139B339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{09C8D0B1-EB83-4CC5-ACD9-D0BE08F43049}</c15:txfldGUID>
                      <c15:f>Diagramm!$K$61</c15:f>
                      <c15:dlblFieldTableCache>
                        <c:ptCount val="1"/>
                      </c15:dlblFieldTableCache>
                    </c15:dlblFTEntry>
                  </c15:dlblFieldTable>
                  <c15:showDataLabelsRange val="0"/>
                </c:ext>
                <c:ext xmlns:c16="http://schemas.microsoft.com/office/drawing/2014/chart" uri="{C3380CC4-5D6E-409C-BE32-E72D297353CC}">
                  <c16:uniqueId val="{00000026-C901-4C7F-9B25-B9F6139B339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{442C11DC-3888-4D03-B53F-B28D717B92F3}</c15:txfldGUID>
                      <c15:f>Diagramm!$K$62</c15:f>
                      <c15:dlblFieldTableCache>
                        <c:ptCount val="1"/>
                      </c15:dlblFieldTableCache>
                    </c15:dlblFTEntry>
                  </c15:dlblFieldTable>
                  <c15:showDataLabelsRange val="0"/>
                </c:ext>
                <c:ext xmlns:c16="http://schemas.microsoft.com/office/drawing/2014/chart" uri="{C3380CC4-5D6E-409C-BE32-E72D297353CC}">
                  <c16:uniqueId val="{00000027-C901-4C7F-9B25-B9F6139B339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{7B14717C-34B9-4017-9DAC-A9B296A7504E}</c15:txfldGUID>
                      <c15:f>Diagramm!$K$63</c15:f>
                      <c15:dlblFieldTableCache>
                        <c:ptCount val="1"/>
                      </c15:dlblFieldTableCache>
                    </c15:dlblFTEntry>
                  </c15:dlblFieldTable>
                  <c15:showDataLabelsRange val="0"/>
                </c:ext>
                <c:ext xmlns:c16="http://schemas.microsoft.com/office/drawing/2014/chart" uri="{C3380CC4-5D6E-409C-BE32-E72D297353CC}">
                  <c16:uniqueId val="{00000028-C901-4C7F-9B25-B9F6139B339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{867B588F-1B84-47A5-8EDB-0B7813B42E18}</c15:txfldGUID>
                      <c15:f>Diagramm!$K$64</c15:f>
                      <c15:dlblFieldTableCache>
                        <c:ptCount val="1"/>
                      </c15:dlblFieldTableCache>
                    </c15:dlblFTEntry>
                  </c15:dlblFieldTable>
                  <c15:showDataLabelsRange val="0"/>
                </c:ext>
                <c:ext xmlns:c16="http://schemas.microsoft.com/office/drawing/2014/chart" uri="{C3380CC4-5D6E-409C-BE32-E72D297353CC}">
                  <c16:uniqueId val="{00000029-C901-4C7F-9B25-B9F6139B339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{2A5E045E-F25E-4196-B80B-A7E9D94DBD23}</c15:txfldGUID>
                      <c15:f>Diagramm!$K$65</c15:f>
                      <c15:dlblFieldTableCache>
                        <c:ptCount val="1"/>
                      </c15:dlblFieldTableCache>
                    </c15:dlblFTEntry>
                  </c15:dlblFieldTable>
                  <c15:showDataLabelsRange val="0"/>
                </c:ext>
                <c:ext xmlns:c16="http://schemas.microsoft.com/office/drawing/2014/chart" uri="{C3380CC4-5D6E-409C-BE32-E72D297353CC}">
                  <c16:uniqueId val="{0000002A-C901-4C7F-9B25-B9F6139B339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{50E5F517-7DFD-4064-B45A-DF833226F3EA}</c15:txfldGUID>
                      <c15:f>Diagramm!$K$66</c15:f>
                      <c15:dlblFieldTableCache>
                        <c:ptCount val="1"/>
                      </c15:dlblFieldTableCache>
                    </c15:dlblFTEntry>
                  </c15:dlblFieldTable>
                  <c15:showDataLabelsRange val="0"/>
                </c:ext>
                <c:ext xmlns:c16="http://schemas.microsoft.com/office/drawing/2014/chart" uri="{C3380CC4-5D6E-409C-BE32-E72D297353CC}">
                  <c16:uniqueId val="{0000002B-C901-4C7F-9B25-B9F6139B339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{850B0EC4-B70D-466A-B652-DD6912929F1E}</c15:txfldGUID>
                      <c15:f>Diagramm!$K$67</c15:f>
                      <c15:dlblFieldTableCache>
                        <c:ptCount val="1"/>
                      </c15:dlblFieldTableCache>
                    </c15:dlblFTEntry>
                  </c15:dlblFieldTable>
                  <c15:showDataLabelsRange val="0"/>
                </c:ext>
                <c:ext xmlns:c16="http://schemas.microsoft.com/office/drawing/2014/chart" uri="{C3380CC4-5D6E-409C-BE32-E72D297353CC}">
                  <c16:uniqueId val="{0000002C-C901-4C7F-9B25-B9F6139B33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901-4C7F-9B25-B9F6139B339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{7963DFD5-04C4-45E6-8B2D-F0812CFF4179}</c15:txfldGUID>
                      <c15:f>Diagramm!$J$46</c15:f>
                      <c15:dlblFieldTableCache>
                        <c:ptCount val="1"/>
                      </c15:dlblFieldTableCache>
                    </c15:dlblFTEntry>
                  </c15:dlblFieldTable>
                  <c15:showDataLabelsRange val="0"/>
                </c:ext>
                <c:ext xmlns:c16="http://schemas.microsoft.com/office/drawing/2014/chart" uri="{C3380CC4-5D6E-409C-BE32-E72D297353CC}">
                  <c16:uniqueId val="{0000002E-C901-4C7F-9B25-B9F6139B339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{A35F2845-40CD-4114-9182-B847715DE337}</c15:txfldGUID>
                      <c15:f>Diagramm!$J$47</c15:f>
                      <c15:dlblFieldTableCache>
                        <c:ptCount val="1"/>
                      </c15:dlblFieldTableCache>
                    </c15:dlblFTEntry>
                  </c15:dlblFieldTable>
                  <c15:showDataLabelsRange val="0"/>
                </c:ext>
                <c:ext xmlns:c16="http://schemas.microsoft.com/office/drawing/2014/chart" uri="{C3380CC4-5D6E-409C-BE32-E72D297353CC}">
                  <c16:uniqueId val="{0000002F-C901-4C7F-9B25-B9F6139B339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{C3560165-4EBE-4D5D-BEBE-783CBEBFC62D}</c15:txfldGUID>
                      <c15:f>Diagramm!$J$48</c15:f>
                      <c15:dlblFieldTableCache>
                        <c:ptCount val="1"/>
                      </c15:dlblFieldTableCache>
                    </c15:dlblFTEntry>
                  </c15:dlblFieldTable>
                  <c15:showDataLabelsRange val="0"/>
                </c:ext>
                <c:ext xmlns:c16="http://schemas.microsoft.com/office/drawing/2014/chart" uri="{C3380CC4-5D6E-409C-BE32-E72D297353CC}">
                  <c16:uniqueId val="{00000030-C901-4C7F-9B25-B9F6139B339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{697AE23A-F00D-408F-9F27-497808856451}</c15:txfldGUID>
                      <c15:f>Diagramm!$J$49</c15:f>
                      <c15:dlblFieldTableCache>
                        <c:ptCount val="1"/>
                      </c15:dlblFieldTableCache>
                    </c15:dlblFTEntry>
                  </c15:dlblFieldTable>
                  <c15:showDataLabelsRange val="0"/>
                </c:ext>
                <c:ext xmlns:c16="http://schemas.microsoft.com/office/drawing/2014/chart" uri="{C3380CC4-5D6E-409C-BE32-E72D297353CC}">
                  <c16:uniqueId val="{00000031-C901-4C7F-9B25-B9F6139B339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{21AD929F-638B-4DBB-BA8B-DF92CB55B51B}</c15:txfldGUID>
                      <c15:f>Diagramm!$J$50</c15:f>
                      <c15:dlblFieldTableCache>
                        <c:ptCount val="1"/>
                      </c15:dlblFieldTableCache>
                    </c15:dlblFTEntry>
                  </c15:dlblFieldTable>
                  <c15:showDataLabelsRange val="0"/>
                </c:ext>
                <c:ext xmlns:c16="http://schemas.microsoft.com/office/drawing/2014/chart" uri="{C3380CC4-5D6E-409C-BE32-E72D297353CC}">
                  <c16:uniqueId val="{00000032-C901-4C7F-9B25-B9F6139B339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{7D5975A9-11F8-4EC9-9BEA-3210ABA4D969}</c15:txfldGUID>
                      <c15:f>Diagramm!$J$51</c15:f>
                      <c15:dlblFieldTableCache>
                        <c:ptCount val="1"/>
                      </c15:dlblFieldTableCache>
                    </c15:dlblFTEntry>
                  </c15:dlblFieldTable>
                  <c15:showDataLabelsRange val="0"/>
                </c:ext>
                <c:ext xmlns:c16="http://schemas.microsoft.com/office/drawing/2014/chart" uri="{C3380CC4-5D6E-409C-BE32-E72D297353CC}">
                  <c16:uniqueId val="{00000033-C901-4C7F-9B25-B9F6139B339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{72573178-F70B-4183-AAA4-185BF8805A2E}</c15:txfldGUID>
                      <c15:f>Diagramm!$J$52</c15:f>
                      <c15:dlblFieldTableCache>
                        <c:ptCount val="1"/>
                      </c15:dlblFieldTableCache>
                    </c15:dlblFTEntry>
                  </c15:dlblFieldTable>
                  <c15:showDataLabelsRange val="0"/>
                </c:ext>
                <c:ext xmlns:c16="http://schemas.microsoft.com/office/drawing/2014/chart" uri="{C3380CC4-5D6E-409C-BE32-E72D297353CC}">
                  <c16:uniqueId val="{00000034-C901-4C7F-9B25-B9F6139B339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{5061E10B-F8AA-4BEC-8248-38CCD51D0D07}</c15:txfldGUID>
                      <c15:f>Diagramm!$J$53</c15:f>
                      <c15:dlblFieldTableCache>
                        <c:ptCount val="1"/>
                      </c15:dlblFieldTableCache>
                    </c15:dlblFTEntry>
                  </c15:dlblFieldTable>
                  <c15:showDataLabelsRange val="0"/>
                </c:ext>
                <c:ext xmlns:c16="http://schemas.microsoft.com/office/drawing/2014/chart" uri="{C3380CC4-5D6E-409C-BE32-E72D297353CC}">
                  <c16:uniqueId val="{00000035-C901-4C7F-9B25-B9F6139B339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{8E30AFF2-9AAE-4B7A-83E3-E0371DE19A52}</c15:txfldGUID>
                      <c15:f>Diagramm!$J$54</c15:f>
                      <c15:dlblFieldTableCache>
                        <c:ptCount val="1"/>
                      </c15:dlblFieldTableCache>
                    </c15:dlblFTEntry>
                  </c15:dlblFieldTable>
                  <c15:showDataLabelsRange val="0"/>
                </c:ext>
                <c:ext xmlns:c16="http://schemas.microsoft.com/office/drawing/2014/chart" uri="{C3380CC4-5D6E-409C-BE32-E72D297353CC}">
                  <c16:uniqueId val="{00000036-C901-4C7F-9B25-B9F6139B339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{BF7520C4-969E-49F7-96EC-CC229132D61D}</c15:txfldGUID>
                      <c15:f>Diagramm!$J$55</c15:f>
                      <c15:dlblFieldTableCache>
                        <c:ptCount val="1"/>
                      </c15:dlblFieldTableCache>
                    </c15:dlblFTEntry>
                  </c15:dlblFieldTable>
                  <c15:showDataLabelsRange val="0"/>
                </c:ext>
                <c:ext xmlns:c16="http://schemas.microsoft.com/office/drawing/2014/chart" uri="{C3380CC4-5D6E-409C-BE32-E72D297353CC}">
                  <c16:uniqueId val="{00000037-C901-4C7F-9B25-B9F6139B339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{085B36F8-8818-48E2-A887-A03CC59366C7}</c15:txfldGUID>
                      <c15:f>Diagramm!$J$56</c15:f>
                      <c15:dlblFieldTableCache>
                        <c:ptCount val="1"/>
                      </c15:dlblFieldTableCache>
                    </c15:dlblFTEntry>
                  </c15:dlblFieldTable>
                  <c15:showDataLabelsRange val="0"/>
                </c:ext>
                <c:ext xmlns:c16="http://schemas.microsoft.com/office/drawing/2014/chart" uri="{C3380CC4-5D6E-409C-BE32-E72D297353CC}">
                  <c16:uniqueId val="{00000038-C901-4C7F-9B25-B9F6139B339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{0960577C-5B90-416A-B3F7-CE50066538C9}</c15:txfldGUID>
                      <c15:f>Diagramm!$J$57</c15:f>
                      <c15:dlblFieldTableCache>
                        <c:ptCount val="1"/>
                      </c15:dlblFieldTableCache>
                    </c15:dlblFTEntry>
                  </c15:dlblFieldTable>
                  <c15:showDataLabelsRange val="0"/>
                </c:ext>
                <c:ext xmlns:c16="http://schemas.microsoft.com/office/drawing/2014/chart" uri="{C3380CC4-5D6E-409C-BE32-E72D297353CC}">
                  <c16:uniqueId val="{00000039-C901-4C7F-9B25-B9F6139B339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{C57770D7-CAAC-4412-85DB-C981B4267C12}</c15:txfldGUID>
                      <c15:f>Diagramm!$J$58</c15:f>
                      <c15:dlblFieldTableCache>
                        <c:ptCount val="1"/>
                      </c15:dlblFieldTableCache>
                    </c15:dlblFTEntry>
                  </c15:dlblFieldTable>
                  <c15:showDataLabelsRange val="0"/>
                </c:ext>
                <c:ext xmlns:c16="http://schemas.microsoft.com/office/drawing/2014/chart" uri="{C3380CC4-5D6E-409C-BE32-E72D297353CC}">
                  <c16:uniqueId val="{0000003A-C901-4C7F-9B25-B9F6139B339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{ADFF6576-EFB3-4B63-87C9-9E89F0DA0A66}</c15:txfldGUID>
                      <c15:f>Diagramm!$J$59</c15:f>
                      <c15:dlblFieldTableCache>
                        <c:ptCount val="1"/>
                      </c15:dlblFieldTableCache>
                    </c15:dlblFTEntry>
                  </c15:dlblFieldTable>
                  <c15:showDataLabelsRange val="0"/>
                </c:ext>
                <c:ext xmlns:c16="http://schemas.microsoft.com/office/drawing/2014/chart" uri="{C3380CC4-5D6E-409C-BE32-E72D297353CC}">
                  <c16:uniqueId val="{0000003B-C901-4C7F-9B25-B9F6139B339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{9E793726-A263-46DA-9EEA-59995A7D9F6D}</c15:txfldGUID>
                      <c15:f>Diagramm!$J$60</c15:f>
                      <c15:dlblFieldTableCache>
                        <c:ptCount val="1"/>
                      </c15:dlblFieldTableCache>
                    </c15:dlblFTEntry>
                  </c15:dlblFieldTable>
                  <c15:showDataLabelsRange val="0"/>
                </c:ext>
                <c:ext xmlns:c16="http://schemas.microsoft.com/office/drawing/2014/chart" uri="{C3380CC4-5D6E-409C-BE32-E72D297353CC}">
                  <c16:uniqueId val="{0000003C-C901-4C7F-9B25-B9F6139B339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{ABD8278F-39B9-47AF-BA80-B62E695EA210}</c15:txfldGUID>
                      <c15:f>Diagramm!$J$61</c15:f>
                      <c15:dlblFieldTableCache>
                        <c:ptCount val="1"/>
                      </c15:dlblFieldTableCache>
                    </c15:dlblFTEntry>
                  </c15:dlblFieldTable>
                  <c15:showDataLabelsRange val="0"/>
                </c:ext>
                <c:ext xmlns:c16="http://schemas.microsoft.com/office/drawing/2014/chart" uri="{C3380CC4-5D6E-409C-BE32-E72D297353CC}">
                  <c16:uniqueId val="{0000003D-C901-4C7F-9B25-B9F6139B339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{08F7E5D3-2F8D-491E-911F-1EBFCB23A88B}</c15:txfldGUID>
                      <c15:f>Diagramm!$J$62</c15:f>
                      <c15:dlblFieldTableCache>
                        <c:ptCount val="1"/>
                      </c15:dlblFieldTableCache>
                    </c15:dlblFTEntry>
                  </c15:dlblFieldTable>
                  <c15:showDataLabelsRange val="0"/>
                </c:ext>
                <c:ext xmlns:c16="http://schemas.microsoft.com/office/drawing/2014/chart" uri="{C3380CC4-5D6E-409C-BE32-E72D297353CC}">
                  <c16:uniqueId val="{0000003E-C901-4C7F-9B25-B9F6139B339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{1ACFA68C-4107-497E-A3DC-1AA942E2D4E6}</c15:txfldGUID>
                      <c15:f>Diagramm!$J$63</c15:f>
                      <c15:dlblFieldTableCache>
                        <c:ptCount val="1"/>
                      </c15:dlblFieldTableCache>
                    </c15:dlblFTEntry>
                  </c15:dlblFieldTable>
                  <c15:showDataLabelsRange val="0"/>
                </c:ext>
                <c:ext xmlns:c16="http://schemas.microsoft.com/office/drawing/2014/chart" uri="{C3380CC4-5D6E-409C-BE32-E72D297353CC}">
                  <c16:uniqueId val="{0000003F-C901-4C7F-9B25-B9F6139B339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{246CD95B-2E7B-4437-B9D5-4DBFBBAE8347}</c15:txfldGUID>
                      <c15:f>Diagramm!$J$64</c15:f>
                      <c15:dlblFieldTableCache>
                        <c:ptCount val="1"/>
                      </c15:dlblFieldTableCache>
                    </c15:dlblFTEntry>
                  </c15:dlblFieldTable>
                  <c15:showDataLabelsRange val="0"/>
                </c:ext>
                <c:ext xmlns:c16="http://schemas.microsoft.com/office/drawing/2014/chart" uri="{C3380CC4-5D6E-409C-BE32-E72D297353CC}">
                  <c16:uniqueId val="{00000040-C901-4C7F-9B25-B9F6139B339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{BC01CB4F-20F4-499F-B51F-8BD896C0CED2}</c15:txfldGUID>
                      <c15:f>Diagramm!$J$65</c15:f>
                      <c15:dlblFieldTableCache>
                        <c:ptCount val="1"/>
                      </c15:dlblFieldTableCache>
                    </c15:dlblFTEntry>
                  </c15:dlblFieldTable>
                  <c15:showDataLabelsRange val="0"/>
                </c:ext>
                <c:ext xmlns:c16="http://schemas.microsoft.com/office/drawing/2014/chart" uri="{C3380CC4-5D6E-409C-BE32-E72D297353CC}">
                  <c16:uniqueId val="{00000041-C901-4C7F-9B25-B9F6139B339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{7FB4F69D-93B3-4A07-9428-EF4D75313D84}</c15:txfldGUID>
                      <c15:f>Diagramm!$J$66</c15:f>
                      <c15:dlblFieldTableCache>
                        <c:ptCount val="1"/>
                      </c15:dlblFieldTableCache>
                    </c15:dlblFTEntry>
                  </c15:dlblFieldTable>
                  <c15:showDataLabelsRange val="0"/>
                </c:ext>
                <c:ext xmlns:c16="http://schemas.microsoft.com/office/drawing/2014/chart" uri="{C3380CC4-5D6E-409C-BE32-E72D297353CC}">
                  <c16:uniqueId val="{00000042-C901-4C7F-9B25-B9F6139B339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{C20DAA37-A669-4FB5-BAE4-51D9E1E2B04D}</c15:txfldGUID>
                      <c15:f>Diagramm!$J$67</c15:f>
                      <c15:dlblFieldTableCache>
                        <c:ptCount val="1"/>
                      </c15:dlblFieldTableCache>
                    </c15:dlblFTEntry>
                  </c15:dlblFieldTable>
                  <c15:showDataLabelsRange val="0"/>
                </c:ext>
                <c:ext xmlns:c16="http://schemas.microsoft.com/office/drawing/2014/chart" uri="{C3380CC4-5D6E-409C-BE32-E72D297353CC}">
                  <c16:uniqueId val="{00000043-C901-4C7F-9B25-B9F6139B33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901-4C7F-9B25-B9F6139B339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5E-4469-AD88-5FB58B08F4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5E-4469-AD88-5FB58B08F4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5E-4469-AD88-5FB58B08F4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5E-4469-AD88-5FB58B08F4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5E-4469-AD88-5FB58B08F4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5E-4469-AD88-5FB58B08F4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5E-4469-AD88-5FB58B08F4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5E-4469-AD88-5FB58B08F4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5E-4469-AD88-5FB58B08F4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5E-4469-AD88-5FB58B08F4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5E-4469-AD88-5FB58B08F4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5E-4469-AD88-5FB58B08F4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5E-4469-AD88-5FB58B08F4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5E-4469-AD88-5FB58B08F4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5E-4469-AD88-5FB58B08F4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5E-4469-AD88-5FB58B08F4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5E-4469-AD88-5FB58B08F4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5E-4469-AD88-5FB58B08F4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55E-4469-AD88-5FB58B08F4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5E-4469-AD88-5FB58B08F4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55E-4469-AD88-5FB58B08F4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5E-4469-AD88-5FB58B08F4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5E-4469-AD88-5FB58B08F49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5E-4469-AD88-5FB58B08F4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55E-4469-AD88-5FB58B08F4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5E-4469-AD88-5FB58B08F4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55E-4469-AD88-5FB58B08F4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5E-4469-AD88-5FB58B08F4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55E-4469-AD88-5FB58B08F4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55E-4469-AD88-5FB58B08F4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55E-4469-AD88-5FB58B08F4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55E-4469-AD88-5FB58B08F4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55E-4469-AD88-5FB58B08F4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55E-4469-AD88-5FB58B08F4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55E-4469-AD88-5FB58B08F4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55E-4469-AD88-5FB58B08F4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55E-4469-AD88-5FB58B08F4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55E-4469-AD88-5FB58B08F4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55E-4469-AD88-5FB58B08F4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55E-4469-AD88-5FB58B08F4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55E-4469-AD88-5FB58B08F4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55E-4469-AD88-5FB58B08F4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55E-4469-AD88-5FB58B08F4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55E-4469-AD88-5FB58B08F4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55E-4469-AD88-5FB58B08F49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5E-4469-AD88-5FB58B08F49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55E-4469-AD88-5FB58B08F4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55E-4469-AD88-5FB58B08F4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55E-4469-AD88-5FB58B08F4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55E-4469-AD88-5FB58B08F4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55E-4469-AD88-5FB58B08F4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55E-4469-AD88-5FB58B08F4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55E-4469-AD88-5FB58B08F4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55E-4469-AD88-5FB58B08F4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55E-4469-AD88-5FB58B08F4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55E-4469-AD88-5FB58B08F4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55E-4469-AD88-5FB58B08F4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55E-4469-AD88-5FB58B08F4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55E-4469-AD88-5FB58B08F4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55E-4469-AD88-5FB58B08F4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55E-4469-AD88-5FB58B08F4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55E-4469-AD88-5FB58B08F4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55E-4469-AD88-5FB58B08F4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55E-4469-AD88-5FB58B08F4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55E-4469-AD88-5FB58B08F4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55E-4469-AD88-5FB58B08F4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55E-4469-AD88-5FB58B08F4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55E-4469-AD88-5FB58B08F4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5E-4469-AD88-5FB58B08F49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101.57699928529509</c:v>
                </c:pt>
                <c:pt idx="2">
                  <c:v>103.72982992347428</c:v>
                </c:pt>
                <c:pt idx="3">
                  <c:v>102.22836855530828</c:v>
                </c:pt>
                <c:pt idx="4">
                  <c:v>102.82395597882615</c:v>
                </c:pt>
                <c:pt idx="5">
                  <c:v>104.58398944793403</c:v>
                </c:pt>
                <c:pt idx="6">
                  <c:v>106.75425191314301</c:v>
                </c:pt>
                <c:pt idx="7">
                  <c:v>105.4718505046514</c:v>
                </c:pt>
                <c:pt idx="8">
                  <c:v>105.91519997210908</c:v>
                </c:pt>
                <c:pt idx="9">
                  <c:v>106.86116711892572</c:v>
                </c:pt>
                <c:pt idx="10">
                  <c:v>108.86292192284672</c:v>
                </c:pt>
                <c:pt idx="11">
                  <c:v>107.5642508091273</c:v>
                </c:pt>
                <c:pt idx="12">
                  <c:v>108.25106479410107</c:v>
                </c:pt>
                <c:pt idx="13">
                  <c:v>109.57762683106816</c:v>
                </c:pt>
                <c:pt idx="14">
                  <c:v>111.45096717586971</c:v>
                </c:pt>
                <c:pt idx="15">
                  <c:v>110.27606203406179</c:v>
                </c:pt>
                <c:pt idx="16">
                  <c:v>110.7420728766582</c:v>
                </c:pt>
                <c:pt idx="17">
                  <c:v>112.02737958965479</c:v>
                </c:pt>
                <c:pt idx="18">
                  <c:v>113.88677447283251</c:v>
                </c:pt>
                <c:pt idx="19">
                  <c:v>112.90943003736223</c:v>
                </c:pt>
                <c:pt idx="20">
                  <c:v>113.25283702984909</c:v>
                </c:pt>
                <c:pt idx="21">
                  <c:v>114.23192464802237</c:v>
                </c:pt>
                <c:pt idx="22">
                  <c:v>115.46726012353355</c:v>
                </c:pt>
                <c:pt idx="23">
                  <c:v>114.26795042388393</c:v>
                </c:pt>
                <c:pt idx="24">
                  <c:v>114.24877541415115</c:v>
                </c:pt>
              </c:numCache>
            </c:numRef>
          </c:val>
          <c:smooth val="0"/>
          <c:extLst>
            <c:ext xmlns:c16="http://schemas.microsoft.com/office/drawing/2014/chart" uri="{C3380CC4-5D6E-409C-BE32-E72D297353CC}">
              <c16:uniqueId val="{00000000-09C0-4625-9B7C-1D9F512A4A8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103.3517561062578</c:v>
                </c:pt>
                <c:pt idx="2">
                  <c:v>106.49848457835623</c:v>
                </c:pt>
                <c:pt idx="3">
                  <c:v>104.72454983062936</c:v>
                </c:pt>
                <c:pt idx="4">
                  <c:v>102.9015867356035</c:v>
                </c:pt>
                <c:pt idx="5">
                  <c:v>106.20877161704402</c:v>
                </c:pt>
                <c:pt idx="6">
                  <c:v>108.77607416651809</c:v>
                </c:pt>
                <c:pt idx="7">
                  <c:v>107.38099482973793</c:v>
                </c:pt>
                <c:pt idx="8">
                  <c:v>108.10750579425923</c:v>
                </c:pt>
                <c:pt idx="9">
                  <c:v>111.27651987876628</c:v>
                </c:pt>
                <c:pt idx="10">
                  <c:v>114.19593510429667</c:v>
                </c:pt>
                <c:pt idx="11">
                  <c:v>112.77411303262615</c:v>
                </c:pt>
                <c:pt idx="12">
                  <c:v>112.72954180780887</c:v>
                </c:pt>
                <c:pt idx="13">
                  <c:v>117.12872169727224</c:v>
                </c:pt>
                <c:pt idx="14">
                  <c:v>119.2280263861651</c:v>
                </c:pt>
                <c:pt idx="15">
                  <c:v>118.48368693171689</c:v>
                </c:pt>
                <c:pt idx="16">
                  <c:v>118.140488500624</c:v>
                </c:pt>
                <c:pt idx="17">
                  <c:v>122.35692636833659</c:v>
                </c:pt>
                <c:pt idx="18">
                  <c:v>125.31645569620254</c:v>
                </c:pt>
                <c:pt idx="19">
                  <c:v>124.0328044214655</c:v>
                </c:pt>
                <c:pt idx="20">
                  <c:v>124.18434658584418</c:v>
                </c:pt>
                <c:pt idx="21">
                  <c:v>128.00855767516492</c:v>
                </c:pt>
                <c:pt idx="22">
                  <c:v>130.36191834551613</c:v>
                </c:pt>
                <c:pt idx="23">
                  <c:v>128.60581208771617</c:v>
                </c:pt>
                <c:pt idx="24">
                  <c:v>123.31966482438936</c:v>
                </c:pt>
              </c:numCache>
            </c:numRef>
          </c:val>
          <c:smooth val="0"/>
          <c:extLst>
            <c:ext xmlns:c16="http://schemas.microsoft.com/office/drawing/2014/chart" uri="{C3380CC4-5D6E-409C-BE32-E72D297353CC}">
              <c16:uniqueId val="{00000001-09C0-4625-9B7C-1D9F512A4A8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101.58778907281717</c:v>
                </c:pt>
                <c:pt idx="2">
                  <c:v>101.67685267651486</c:v>
                </c:pt>
                <c:pt idx="3">
                  <c:v>101.69220847025582</c:v>
                </c:pt>
                <c:pt idx="4">
                  <c:v>98.854457786923007</c:v>
                </c:pt>
                <c:pt idx="5">
                  <c:v>100.24262154110745</c:v>
                </c:pt>
                <c:pt idx="6">
                  <c:v>100.16277141365437</c:v>
                </c:pt>
                <c:pt idx="7">
                  <c:v>100.48217192346674</c:v>
                </c:pt>
                <c:pt idx="8">
                  <c:v>99.729738030158771</c:v>
                </c:pt>
                <c:pt idx="9">
                  <c:v>101.31138478547956</c:v>
                </c:pt>
                <c:pt idx="10">
                  <c:v>100.43303338349558</c:v>
                </c:pt>
                <c:pt idx="11">
                  <c:v>100.01535579374097</c:v>
                </c:pt>
                <c:pt idx="12">
                  <c:v>98.608765087067354</c:v>
                </c:pt>
                <c:pt idx="13">
                  <c:v>99.914007555050517</c:v>
                </c:pt>
                <c:pt idx="14">
                  <c:v>98.780749976966305</c:v>
                </c:pt>
                <c:pt idx="15">
                  <c:v>98.458278308405767</c:v>
                </c:pt>
                <c:pt idx="16">
                  <c:v>97.880900463744965</c:v>
                </c:pt>
                <c:pt idx="17">
                  <c:v>99.029513835570157</c:v>
                </c:pt>
                <c:pt idx="18">
                  <c:v>97.632136605141113</c:v>
                </c:pt>
                <c:pt idx="19">
                  <c:v>97.334234206566137</c:v>
                </c:pt>
                <c:pt idx="20">
                  <c:v>96.323822978409751</c:v>
                </c:pt>
                <c:pt idx="21">
                  <c:v>97.401799699026441</c:v>
                </c:pt>
                <c:pt idx="22">
                  <c:v>95.568317926353615</c:v>
                </c:pt>
                <c:pt idx="23">
                  <c:v>95.516108227634291</c:v>
                </c:pt>
                <c:pt idx="24">
                  <c:v>92.030343048432172</c:v>
                </c:pt>
              </c:numCache>
            </c:numRef>
          </c:val>
          <c:smooth val="0"/>
          <c:extLst>
            <c:ext xmlns:c16="http://schemas.microsoft.com/office/drawing/2014/chart" uri="{C3380CC4-5D6E-409C-BE32-E72D297353CC}">
              <c16:uniqueId val="{00000002-09C0-4625-9B7C-1D9F512A4A8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9C0-4625-9B7C-1D9F512A4A88}"/>
                </c:ext>
              </c:extLst>
            </c:dLbl>
            <c:dLbl>
              <c:idx val="1"/>
              <c:delete val="1"/>
              <c:extLst>
                <c:ext xmlns:c15="http://schemas.microsoft.com/office/drawing/2012/chart" uri="{CE6537A1-D6FC-4f65-9D91-7224C49458BB}"/>
                <c:ext xmlns:c16="http://schemas.microsoft.com/office/drawing/2014/chart" uri="{C3380CC4-5D6E-409C-BE32-E72D297353CC}">
                  <c16:uniqueId val="{00000004-09C0-4625-9B7C-1D9F512A4A88}"/>
                </c:ext>
              </c:extLst>
            </c:dLbl>
            <c:dLbl>
              <c:idx val="2"/>
              <c:delete val="1"/>
              <c:extLst>
                <c:ext xmlns:c15="http://schemas.microsoft.com/office/drawing/2012/chart" uri="{CE6537A1-D6FC-4f65-9D91-7224C49458BB}"/>
                <c:ext xmlns:c16="http://schemas.microsoft.com/office/drawing/2014/chart" uri="{C3380CC4-5D6E-409C-BE32-E72D297353CC}">
                  <c16:uniqueId val="{00000005-09C0-4625-9B7C-1D9F512A4A88}"/>
                </c:ext>
              </c:extLst>
            </c:dLbl>
            <c:dLbl>
              <c:idx val="3"/>
              <c:delete val="1"/>
              <c:extLst>
                <c:ext xmlns:c15="http://schemas.microsoft.com/office/drawing/2012/chart" uri="{CE6537A1-D6FC-4f65-9D91-7224C49458BB}"/>
                <c:ext xmlns:c16="http://schemas.microsoft.com/office/drawing/2014/chart" uri="{C3380CC4-5D6E-409C-BE32-E72D297353CC}">
                  <c16:uniqueId val="{00000006-09C0-4625-9B7C-1D9F512A4A88}"/>
                </c:ext>
              </c:extLst>
            </c:dLbl>
            <c:dLbl>
              <c:idx val="4"/>
              <c:delete val="1"/>
              <c:extLst>
                <c:ext xmlns:c15="http://schemas.microsoft.com/office/drawing/2012/chart" uri="{CE6537A1-D6FC-4f65-9D91-7224C49458BB}"/>
                <c:ext xmlns:c16="http://schemas.microsoft.com/office/drawing/2014/chart" uri="{C3380CC4-5D6E-409C-BE32-E72D297353CC}">
                  <c16:uniqueId val="{00000007-09C0-4625-9B7C-1D9F512A4A88}"/>
                </c:ext>
              </c:extLst>
            </c:dLbl>
            <c:dLbl>
              <c:idx val="5"/>
              <c:delete val="1"/>
              <c:extLst>
                <c:ext xmlns:c15="http://schemas.microsoft.com/office/drawing/2012/chart" uri="{CE6537A1-D6FC-4f65-9D91-7224C49458BB}"/>
                <c:ext xmlns:c16="http://schemas.microsoft.com/office/drawing/2014/chart" uri="{C3380CC4-5D6E-409C-BE32-E72D297353CC}">
                  <c16:uniqueId val="{00000008-09C0-4625-9B7C-1D9F512A4A88}"/>
                </c:ext>
              </c:extLst>
            </c:dLbl>
            <c:dLbl>
              <c:idx val="6"/>
              <c:delete val="1"/>
              <c:extLst>
                <c:ext xmlns:c15="http://schemas.microsoft.com/office/drawing/2012/chart" uri="{CE6537A1-D6FC-4f65-9D91-7224C49458BB}"/>
                <c:ext xmlns:c16="http://schemas.microsoft.com/office/drawing/2014/chart" uri="{C3380CC4-5D6E-409C-BE32-E72D297353CC}">
                  <c16:uniqueId val="{00000009-09C0-4625-9B7C-1D9F512A4A88}"/>
                </c:ext>
              </c:extLst>
            </c:dLbl>
            <c:dLbl>
              <c:idx val="7"/>
              <c:delete val="1"/>
              <c:extLst>
                <c:ext xmlns:c15="http://schemas.microsoft.com/office/drawing/2012/chart" uri="{CE6537A1-D6FC-4f65-9D91-7224C49458BB}"/>
                <c:ext xmlns:c16="http://schemas.microsoft.com/office/drawing/2014/chart" uri="{C3380CC4-5D6E-409C-BE32-E72D297353CC}">
                  <c16:uniqueId val="{0000000A-09C0-4625-9B7C-1D9F512A4A88}"/>
                </c:ext>
              </c:extLst>
            </c:dLbl>
            <c:dLbl>
              <c:idx val="8"/>
              <c:delete val="1"/>
              <c:extLst>
                <c:ext xmlns:c15="http://schemas.microsoft.com/office/drawing/2012/chart" uri="{CE6537A1-D6FC-4f65-9D91-7224C49458BB}"/>
                <c:ext xmlns:c16="http://schemas.microsoft.com/office/drawing/2014/chart" uri="{C3380CC4-5D6E-409C-BE32-E72D297353CC}">
                  <c16:uniqueId val="{0000000B-09C0-4625-9B7C-1D9F512A4A88}"/>
                </c:ext>
              </c:extLst>
            </c:dLbl>
            <c:dLbl>
              <c:idx val="9"/>
              <c:delete val="1"/>
              <c:extLst>
                <c:ext xmlns:c15="http://schemas.microsoft.com/office/drawing/2012/chart" uri="{CE6537A1-D6FC-4f65-9D91-7224C49458BB}"/>
                <c:ext xmlns:c16="http://schemas.microsoft.com/office/drawing/2014/chart" uri="{C3380CC4-5D6E-409C-BE32-E72D297353CC}">
                  <c16:uniqueId val="{0000000C-09C0-4625-9B7C-1D9F512A4A88}"/>
                </c:ext>
              </c:extLst>
            </c:dLbl>
            <c:dLbl>
              <c:idx val="10"/>
              <c:delete val="1"/>
              <c:extLst>
                <c:ext xmlns:c15="http://schemas.microsoft.com/office/drawing/2012/chart" uri="{CE6537A1-D6FC-4f65-9D91-7224C49458BB}"/>
                <c:ext xmlns:c16="http://schemas.microsoft.com/office/drawing/2014/chart" uri="{C3380CC4-5D6E-409C-BE32-E72D297353CC}">
                  <c16:uniqueId val="{0000000D-09C0-4625-9B7C-1D9F512A4A88}"/>
                </c:ext>
              </c:extLst>
            </c:dLbl>
            <c:dLbl>
              <c:idx val="11"/>
              <c:delete val="1"/>
              <c:extLst>
                <c:ext xmlns:c15="http://schemas.microsoft.com/office/drawing/2012/chart" uri="{CE6537A1-D6FC-4f65-9D91-7224C49458BB}"/>
                <c:ext xmlns:c16="http://schemas.microsoft.com/office/drawing/2014/chart" uri="{C3380CC4-5D6E-409C-BE32-E72D297353CC}">
                  <c16:uniqueId val="{0000000E-09C0-4625-9B7C-1D9F512A4A88}"/>
                </c:ext>
              </c:extLst>
            </c:dLbl>
            <c:dLbl>
              <c:idx val="12"/>
              <c:delete val="1"/>
              <c:extLst>
                <c:ext xmlns:c15="http://schemas.microsoft.com/office/drawing/2012/chart" uri="{CE6537A1-D6FC-4f65-9D91-7224C49458BB}"/>
                <c:ext xmlns:c16="http://schemas.microsoft.com/office/drawing/2014/chart" uri="{C3380CC4-5D6E-409C-BE32-E72D297353CC}">
                  <c16:uniqueId val="{0000000F-09C0-4625-9B7C-1D9F512A4A8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C0-4625-9B7C-1D9F512A4A88}"/>
                </c:ext>
              </c:extLst>
            </c:dLbl>
            <c:dLbl>
              <c:idx val="14"/>
              <c:delete val="1"/>
              <c:extLst>
                <c:ext xmlns:c15="http://schemas.microsoft.com/office/drawing/2012/chart" uri="{CE6537A1-D6FC-4f65-9D91-7224C49458BB}"/>
                <c:ext xmlns:c16="http://schemas.microsoft.com/office/drawing/2014/chart" uri="{C3380CC4-5D6E-409C-BE32-E72D297353CC}">
                  <c16:uniqueId val="{00000011-09C0-4625-9B7C-1D9F512A4A88}"/>
                </c:ext>
              </c:extLst>
            </c:dLbl>
            <c:dLbl>
              <c:idx val="15"/>
              <c:delete val="1"/>
              <c:extLst>
                <c:ext xmlns:c15="http://schemas.microsoft.com/office/drawing/2012/chart" uri="{CE6537A1-D6FC-4f65-9D91-7224C49458BB}"/>
                <c:ext xmlns:c16="http://schemas.microsoft.com/office/drawing/2014/chart" uri="{C3380CC4-5D6E-409C-BE32-E72D297353CC}">
                  <c16:uniqueId val="{00000012-09C0-4625-9B7C-1D9F512A4A88}"/>
                </c:ext>
              </c:extLst>
            </c:dLbl>
            <c:dLbl>
              <c:idx val="16"/>
              <c:delete val="1"/>
              <c:extLst>
                <c:ext xmlns:c15="http://schemas.microsoft.com/office/drawing/2012/chart" uri="{CE6537A1-D6FC-4f65-9D91-7224C49458BB}"/>
                <c:ext xmlns:c16="http://schemas.microsoft.com/office/drawing/2014/chart" uri="{C3380CC4-5D6E-409C-BE32-E72D297353CC}">
                  <c16:uniqueId val="{00000013-09C0-4625-9B7C-1D9F512A4A88}"/>
                </c:ext>
              </c:extLst>
            </c:dLbl>
            <c:dLbl>
              <c:idx val="17"/>
              <c:delete val="1"/>
              <c:extLst>
                <c:ext xmlns:c15="http://schemas.microsoft.com/office/drawing/2012/chart" uri="{CE6537A1-D6FC-4f65-9D91-7224C49458BB}"/>
                <c:ext xmlns:c16="http://schemas.microsoft.com/office/drawing/2014/chart" uri="{C3380CC4-5D6E-409C-BE32-E72D297353CC}">
                  <c16:uniqueId val="{00000014-09C0-4625-9B7C-1D9F512A4A88}"/>
                </c:ext>
              </c:extLst>
            </c:dLbl>
            <c:dLbl>
              <c:idx val="18"/>
              <c:delete val="1"/>
              <c:extLst>
                <c:ext xmlns:c15="http://schemas.microsoft.com/office/drawing/2012/chart" uri="{CE6537A1-D6FC-4f65-9D91-7224C49458BB}"/>
                <c:ext xmlns:c16="http://schemas.microsoft.com/office/drawing/2014/chart" uri="{C3380CC4-5D6E-409C-BE32-E72D297353CC}">
                  <c16:uniqueId val="{00000015-09C0-4625-9B7C-1D9F512A4A88}"/>
                </c:ext>
              </c:extLst>
            </c:dLbl>
            <c:dLbl>
              <c:idx val="19"/>
              <c:delete val="1"/>
              <c:extLst>
                <c:ext xmlns:c15="http://schemas.microsoft.com/office/drawing/2012/chart" uri="{CE6537A1-D6FC-4f65-9D91-7224C49458BB}"/>
                <c:ext xmlns:c16="http://schemas.microsoft.com/office/drawing/2014/chart" uri="{C3380CC4-5D6E-409C-BE32-E72D297353CC}">
                  <c16:uniqueId val="{00000016-09C0-4625-9B7C-1D9F512A4A88}"/>
                </c:ext>
              </c:extLst>
            </c:dLbl>
            <c:dLbl>
              <c:idx val="20"/>
              <c:delete val="1"/>
              <c:extLst>
                <c:ext xmlns:c15="http://schemas.microsoft.com/office/drawing/2012/chart" uri="{CE6537A1-D6FC-4f65-9D91-7224C49458BB}"/>
                <c:ext xmlns:c16="http://schemas.microsoft.com/office/drawing/2014/chart" uri="{C3380CC4-5D6E-409C-BE32-E72D297353CC}">
                  <c16:uniqueId val="{00000017-09C0-4625-9B7C-1D9F512A4A88}"/>
                </c:ext>
              </c:extLst>
            </c:dLbl>
            <c:dLbl>
              <c:idx val="21"/>
              <c:delete val="1"/>
              <c:extLst>
                <c:ext xmlns:c15="http://schemas.microsoft.com/office/drawing/2012/chart" uri="{CE6537A1-D6FC-4f65-9D91-7224C49458BB}"/>
                <c:ext xmlns:c16="http://schemas.microsoft.com/office/drawing/2014/chart" uri="{C3380CC4-5D6E-409C-BE32-E72D297353CC}">
                  <c16:uniqueId val="{00000018-09C0-4625-9B7C-1D9F512A4A88}"/>
                </c:ext>
              </c:extLst>
            </c:dLbl>
            <c:dLbl>
              <c:idx val="22"/>
              <c:delete val="1"/>
              <c:extLst>
                <c:ext xmlns:c15="http://schemas.microsoft.com/office/drawing/2012/chart" uri="{CE6537A1-D6FC-4f65-9D91-7224C49458BB}"/>
                <c:ext xmlns:c16="http://schemas.microsoft.com/office/drawing/2014/chart" uri="{C3380CC4-5D6E-409C-BE32-E72D297353CC}">
                  <c16:uniqueId val="{00000019-09C0-4625-9B7C-1D9F512A4A88}"/>
                </c:ext>
              </c:extLst>
            </c:dLbl>
            <c:dLbl>
              <c:idx val="23"/>
              <c:delete val="1"/>
              <c:extLst>
                <c:ext xmlns:c15="http://schemas.microsoft.com/office/drawing/2012/chart" uri="{CE6537A1-D6FC-4f65-9D91-7224C49458BB}"/>
                <c:ext xmlns:c16="http://schemas.microsoft.com/office/drawing/2014/chart" uri="{C3380CC4-5D6E-409C-BE32-E72D297353CC}">
                  <c16:uniqueId val="{0000001A-09C0-4625-9B7C-1D9F512A4A88}"/>
                </c:ext>
              </c:extLst>
            </c:dLbl>
            <c:dLbl>
              <c:idx val="24"/>
              <c:delete val="1"/>
              <c:extLst>
                <c:ext xmlns:c15="http://schemas.microsoft.com/office/drawing/2012/chart" uri="{CE6537A1-D6FC-4f65-9D91-7224C49458BB}"/>
                <c:ext xmlns:c16="http://schemas.microsoft.com/office/drawing/2014/chart" uri="{C3380CC4-5D6E-409C-BE32-E72D297353CC}">
                  <c16:uniqueId val="{0000001B-09C0-4625-9B7C-1D9F512A4A8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9C0-4625-9B7C-1D9F512A4A8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Rosenheim (855)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196621</v>
      </c>
      <c r="F11" s="238">
        <v>196654</v>
      </c>
      <c r="G11" s="238">
        <v>198718</v>
      </c>
      <c r="H11" s="238">
        <v>196592</v>
      </c>
      <c r="I11" s="265">
        <v>194907</v>
      </c>
      <c r="J11" s="263">
        <v>1714</v>
      </c>
      <c r="K11" s="266">
        <v>0.87939376215323206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15.966758382878735</v>
      </c>
      <c r="E13" s="115">
        <v>31394</v>
      </c>
      <c r="F13" s="114">
        <v>31297</v>
      </c>
      <c r="G13" s="114">
        <v>32335</v>
      </c>
      <c r="H13" s="114">
        <v>32568</v>
      </c>
      <c r="I13" s="140">
        <v>31714</v>
      </c>
      <c r="J13" s="115">
        <v>-320</v>
      </c>
      <c r="K13" s="116">
        <v>-1.0090180992621556</v>
      </c>
    </row>
    <row r="14" spans="1:255" ht="14.1" customHeight="1" x14ac:dyDescent="0.2">
      <c r="A14" s="306" t="s">
        <v>230</v>
      </c>
      <c r="B14" s="307"/>
      <c r="C14" s="308"/>
      <c r="D14" s="113">
        <v>60.216355323185212</v>
      </c>
      <c r="E14" s="115">
        <v>118398</v>
      </c>
      <c r="F14" s="114">
        <v>118819</v>
      </c>
      <c r="G14" s="114">
        <v>120009</v>
      </c>
      <c r="H14" s="114">
        <v>118019</v>
      </c>
      <c r="I14" s="140">
        <v>117424</v>
      </c>
      <c r="J14" s="115">
        <v>974</v>
      </c>
      <c r="K14" s="116">
        <v>0.82947268020166232</v>
      </c>
    </row>
    <row r="15" spans="1:255" ht="14.1" customHeight="1" x14ac:dyDescent="0.2">
      <c r="A15" s="306" t="s">
        <v>231</v>
      </c>
      <c r="B15" s="307"/>
      <c r="C15" s="308"/>
      <c r="D15" s="113">
        <v>12.43763382344714</v>
      </c>
      <c r="E15" s="115">
        <v>24455</v>
      </c>
      <c r="F15" s="114">
        <v>24365</v>
      </c>
      <c r="G15" s="114">
        <v>24339</v>
      </c>
      <c r="H15" s="114">
        <v>24128</v>
      </c>
      <c r="I15" s="140">
        <v>23991</v>
      </c>
      <c r="J15" s="115">
        <v>464</v>
      </c>
      <c r="K15" s="116">
        <v>1.9340586053103248</v>
      </c>
    </row>
    <row r="16" spans="1:255" ht="14.1" customHeight="1" x14ac:dyDescent="0.2">
      <c r="A16" s="306" t="s">
        <v>232</v>
      </c>
      <c r="B16" s="307"/>
      <c r="C16" s="308"/>
      <c r="D16" s="113">
        <v>11.07409686656054</v>
      </c>
      <c r="E16" s="115">
        <v>21774</v>
      </c>
      <c r="F16" s="114">
        <v>21568</v>
      </c>
      <c r="G16" s="114">
        <v>21439</v>
      </c>
      <c r="H16" s="114">
        <v>21293</v>
      </c>
      <c r="I16" s="140">
        <v>21194</v>
      </c>
      <c r="J16" s="115">
        <v>580</v>
      </c>
      <c r="K16" s="116">
        <v>2.7366235727092572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0.87477939792799342</v>
      </c>
      <c r="E18" s="115">
        <v>1720</v>
      </c>
      <c r="F18" s="114">
        <v>1703</v>
      </c>
      <c r="G18" s="114">
        <v>1845</v>
      </c>
      <c r="H18" s="114">
        <v>1848</v>
      </c>
      <c r="I18" s="140">
        <v>1741</v>
      </c>
      <c r="J18" s="115">
        <v>-21</v>
      </c>
      <c r="K18" s="116">
        <v>-1.2062033314187248</v>
      </c>
    </row>
    <row r="19" spans="1:255" ht="14.1" customHeight="1" x14ac:dyDescent="0.2">
      <c r="A19" s="306" t="s">
        <v>235</v>
      </c>
      <c r="B19" s="307" t="s">
        <v>236</v>
      </c>
      <c r="C19" s="308"/>
      <c r="D19" s="113">
        <v>0.48977474430503354</v>
      </c>
      <c r="E19" s="115">
        <v>963</v>
      </c>
      <c r="F19" s="114">
        <v>952</v>
      </c>
      <c r="G19" s="114">
        <v>1010</v>
      </c>
      <c r="H19" s="114">
        <v>990</v>
      </c>
      <c r="I19" s="140">
        <v>969</v>
      </c>
      <c r="J19" s="115">
        <v>-6</v>
      </c>
      <c r="K19" s="116">
        <v>-0.61919504643962853</v>
      </c>
    </row>
    <row r="20" spans="1:255" ht="14.1" customHeight="1" x14ac:dyDescent="0.2">
      <c r="A20" s="306">
        <v>12</v>
      </c>
      <c r="B20" s="307" t="s">
        <v>237</v>
      </c>
      <c r="C20" s="308"/>
      <c r="D20" s="113">
        <v>0.88647702941191431</v>
      </c>
      <c r="E20" s="115">
        <v>1743</v>
      </c>
      <c r="F20" s="114">
        <v>1612</v>
      </c>
      <c r="G20" s="114">
        <v>1868</v>
      </c>
      <c r="H20" s="114">
        <v>1813</v>
      </c>
      <c r="I20" s="140">
        <v>1686</v>
      </c>
      <c r="J20" s="115">
        <v>57</v>
      </c>
      <c r="K20" s="116">
        <v>3.3807829181494662</v>
      </c>
    </row>
    <row r="21" spans="1:255" ht="14.1" customHeight="1" x14ac:dyDescent="0.2">
      <c r="A21" s="306">
        <v>21</v>
      </c>
      <c r="B21" s="307" t="s">
        <v>238</v>
      </c>
      <c r="C21" s="308"/>
      <c r="D21" s="113">
        <v>0.2344612223516308</v>
      </c>
      <c r="E21" s="115">
        <v>461</v>
      </c>
      <c r="F21" s="114">
        <v>430</v>
      </c>
      <c r="G21" s="114">
        <v>481</v>
      </c>
      <c r="H21" s="114">
        <v>484</v>
      </c>
      <c r="I21" s="140">
        <v>468</v>
      </c>
      <c r="J21" s="115">
        <v>-7</v>
      </c>
      <c r="K21" s="116">
        <v>-1.4957264957264957</v>
      </c>
    </row>
    <row r="22" spans="1:255" ht="14.1" customHeight="1" x14ac:dyDescent="0.2">
      <c r="A22" s="306">
        <v>22</v>
      </c>
      <c r="B22" s="307" t="s">
        <v>239</v>
      </c>
      <c r="C22" s="308"/>
      <c r="D22" s="113">
        <v>2.4631143163751581</v>
      </c>
      <c r="E22" s="115">
        <v>4843</v>
      </c>
      <c r="F22" s="114">
        <v>4865</v>
      </c>
      <c r="G22" s="114">
        <v>4974</v>
      </c>
      <c r="H22" s="114">
        <v>4933</v>
      </c>
      <c r="I22" s="140">
        <v>4922</v>
      </c>
      <c r="J22" s="115">
        <v>-79</v>
      </c>
      <c r="K22" s="116">
        <v>-1.60503860219423</v>
      </c>
    </row>
    <row r="23" spans="1:255" ht="14.1" customHeight="1" x14ac:dyDescent="0.2">
      <c r="A23" s="306">
        <v>23</v>
      </c>
      <c r="B23" s="307" t="s">
        <v>240</v>
      </c>
      <c r="C23" s="308"/>
      <c r="D23" s="113">
        <v>1.1316186979010381</v>
      </c>
      <c r="E23" s="115">
        <v>2225</v>
      </c>
      <c r="F23" s="114">
        <v>2221</v>
      </c>
      <c r="G23" s="114">
        <v>2232</v>
      </c>
      <c r="H23" s="114">
        <v>2232</v>
      </c>
      <c r="I23" s="140">
        <v>2267</v>
      </c>
      <c r="J23" s="115">
        <v>-42</v>
      </c>
      <c r="K23" s="116">
        <v>-1.8526687251874725</v>
      </c>
    </row>
    <row r="24" spans="1:255" ht="14.1" customHeight="1" x14ac:dyDescent="0.2">
      <c r="A24" s="306">
        <v>24</v>
      </c>
      <c r="B24" s="307" t="s">
        <v>241</v>
      </c>
      <c r="C24" s="308"/>
      <c r="D24" s="113">
        <v>2.8053971854481463</v>
      </c>
      <c r="E24" s="115">
        <v>5516</v>
      </c>
      <c r="F24" s="114">
        <v>5563</v>
      </c>
      <c r="G24" s="114">
        <v>5681</v>
      </c>
      <c r="H24" s="114">
        <v>5674</v>
      </c>
      <c r="I24" s="140">
        <v>5651</v>
      </c>
      <c r="J24" s="115">
        <v>-135</v>
      </c>
      <c r="K24" s="116">
        <v>-2.3889577066006016</v>
      </c>
    </row>
    <row r="25" spans="1:255" ht="14.1" customHeight="1" x14ac:dyDescent="0.2">
      <c r="A25" s="306">
        <v>25</v>
      </c>
      <c r="B25" s="307" t="s">
        <v>242</v>
      </c>
      <c r="C25" s="308"/>
      <c r="D25" s="113">
        <v>5.3229309178571977</v>
      </c>
      <c r="E25" s="115">
        <v>10466</v>
      </c>
      <c r="F25" s="114">
        <v>10622</v>
      </c>
      <c r="G25" s="114">
        <v>10728</v>
      </c>
      <c r="H25" s="114">
        <v>10453</v>
      </c>
      <c r="I25" s="140">
        <v>10478</v>
      </c>
      <c r="J25" s="115">
        <v>-12</v>
      </c>
      <c r="K25" s="116">
        <v>-0.11452567283832793</v>
      </c>
    </row>
    <row r="26" spans="1:255" ht="14.1" customHeight="1" x14ac:dyDescent="0.2">
      <c r="A26" s="306">
        <v>26</v>
      </c>
      <c r="B26" s="307" t="s">
        <v>243</v>
      </c>
      <c r="C26" s="308"/>
      <c r="D26" s="113">
        <v>2.80844874148743</v>
      </c>
      <c r="E26" s="115">
        <v>5522</v>
      </c>
      <c r="F26" s="114">
        <v>5564</v>
      </c>
      <c r="G26" s="114">
        <v>5615</v>
      </c>
      <c r="H26" s="114">
        <v>5459</v>
      </c>
      <c r="I26" s="140">
        <v>5456</v>
      </c>
      <c r="J26" s="115">
        <v>66</v>
      </c>
      <c r="K26" s="116">
        <v>1.2096774193548387</v>
      </c>
    </row>
    <row r="27" spans="1:255" ht="14.1" customHeight="1" x14ac:dyDescent="0.2">
      <c r="A27" s="306">
        <v>27</v>
      </c>
      <c r="B27" s="307" t="s">
        <v>244</v>
      </c>
      <c r="C27" s="308"/>
      <c r="D27" s="113">
        <v>2.799802666042793</v>
      </c>
      <c r="E27" s="115">
        <v>5505</v>
      </c>
      <c r="F27" s="114">
        <v>5542</v>
      </c>
      <c r="G27" s="114">
        <v>5558</v>
      </c>
      <c r="H27" s="114">
        <v>5510</v>
      </c>
      <c r="I27" s="140">
        <v>5453</v>
      </c>
      <c r="J27" s="115">
        <v>52</v>
      </c>
      <c r="K27" s="116">
        <v>0.95360352099761603</v>
      </c>
    </row>
    <row r="28" spans="1:255" ht="14.1" customHeight="1" x14ac:dyDescent="0.2">
      <c r="A28" s="306">
        <v>28</v>
      </c>
      <c r="B28" s="307" t="s">
        <v>245</v>
      </c>
      <c r="C28" s="308"/>
      <c r="D28" s="113">
        <v>0.42620066015328983</v>
      </c>
      <c r="E28" s="115">
        <v>838</v>
      </c>
      <c r="F28" s="114">
        <v>835</v>
      </c>
      <c r="G28" s="114">
        <v>869</v>
      </c>
      <c r="H28" s="114">
        <v>881</v>
      </c>
      <c r="I28" s="140">
        <v>881</v>
      </c>
      <c r="J28" s="115">
        <v>-43</v>
      </c>
      <c r="K28" s="116">
        <v>-4.8808172531214531</v>
      </c>
    </row>
    <row r="29" spans="1:255" ht="14.1" customHeight="1" x14ac:dyDescent="0.2">
      <c r="A29" s="306">
        <v>29</v>
      </c>
      <c r="B29" s="307" t="s">
        <v>246</v>
      </c>
      <c r="C29" s="308"/>
      <c r="D29" s="113">
        <v>3.6628844324868655</v>
      </c>
      <c r="E29" s="115">
        <v>7202</v>
      </c>
      <c r="F29" s="114">
        <v>7334</v>
      </c>
      <c r="G29" s="114">
        <v>7557</v>
      </c>
      <c r="H29" s="114">
        <v>7524</v>
      </c>
      <c r="I29" s="140">
        <v>7327</v>
      </c>
      <c r="J29" s="115">
        <v>-125</v>
      </c>
      <c r="K29" s="116">
        <v>-1.7060188344479323</v>
      </c>
    </row>
    <row r="30" spans="1:255" ht="14.1" customHeight="1" x14ac:dyDescent="0.2">
      <c r="A30" s="306" t="s">
        <v>247</v>
      </c>
      <c r="B30" s="307" t="s">
        <v>248</v>
      </c>
      <c r="C30" s="308"/>
      <c r="D30" s="113">
        <v>1.343701842631255</v>
      </c>
      <c r="E30" s="115">
        <v>2642</v>
      </c>
      <c r="F30" s="114">
        <v>2609</v>
      </c>
      <c r="G30" s="114">
        <v>2642</v>
      </c>
      <c r="H30" s="114">
        <v>2634</v>
      </c>
      <c r="I30" s="140">
        <v>2606</v>
      </c>
      <c r="J30" s="115">
        <v>36</v>
      </c>
      <c r="K30" s="116">
        <v>1.3814274750575595</v>
      </c>
    </row>
    <row r="31" spans="1:255" ht="14.1" customHeight="1" x14ac:dyDescent="0.2">
      <c r="A31" s="306" t="s">
        <v>249</v>
      </c>
      <c r="B31" s="307" t="s">
        <v>250</v>
      </c>
      <c r="C31" s="308"/>
      <c r="D31" s="113">
        <v>2.2347562061020949</v>
      </c>
      <c r="E31" s="115">
        <v>4394</v>
      </c>
      <c r="F31" s="114">
        <v>4554</v>
      </c>
      <c r="G31" s="114">
        <v>4741</v>
      </c>
      <c r="H31" s="114">
        <v>4728</v>
      </c>
      <c r="I31" s="140">
        <v>4554</v>
      </c>
      <c r="J31" s="115">
        <v>-160</v>
      </c>
      <c r="K31" s="116">
        <v>-3.5133948177426437</v>
      </c>
    </row>
    <row r="32" spans="1:255" ht="14.1" customHeight="1" x14ac:dyDescent="0.2">
      <c r="A32" s="306">
        <v>31</v>
      </c>
      <c r="B32" s="307" t="s">
        <v>251</v>
      </c>
      <c r="C32" s="308"/>
      <c r="D32" s="113">
        <v>0.6326892854781534</v>
      </c>
      <c r="E32" s="115">
        <v>1244</v>
      </c>
      <c r="F32" s="114">
        <v>1245</v>
      </c>
      <c r="G32" s="114">
        <v>1258</v>
      </c>
      <c r="H32" s="114">
        <v>1223</v>
      </c>
      <c r="I32" s="140">
        <v>1198</v>
      </c>
      <c r="J32" s="115">
        <v>46</v>
      </c>
      <c r="K32" s="116">
        <v>3.8397328881469117</v>
      </c>
    </row>
    <row r="33" spans="1:11" ht="14.1" customHeight="1" x14ac:dyDescent="0.2">
      <c r="A33" s="306">
        <v>32</v>
      </c>
      <c r="B33" s="307" t="s">
        <v>252</v>
      </c>
      <c r="C33" s="308"/>
      <c r="D33" s="113">
        <v>2.0170785419665243</v>
      </c>
      <c r="E33" s="115">
        <v>3966</v>
      </c>
      <c r="F33" s="114">
        <v>3887</v>
      </c>
      <c r="G33" s="114">
        <v>4148</v>
      </c>
      <c r="H33" s="114">
        <v>4066</v>
      </c>
      <c r="I33" s="140">
        <v>3882</v>
      </c>
      <c r="J33" s="115">
        <v>84</v>
      </c>
      <c r="K33" s="116">
        <v>2.1638330757341575</v>
      </c>
    </row>
    <row r="34" spans="1:11" ht="14.1" customHeight="1" x14ac:dyDescent="0.2">
      <c r="A34" s="306">
        <v>33</v>
      </c>
      <c r="B34" s="307" t="s">
        <v>253</v>
      </c>
      <c r="C34" s="308"/>
      <c r="D34" s="113">
        <v>1.8156758433738003</v>
      </c>
      <c r="E34" s="115">
        <v>3570</v>
      </c>
      <c r="F34" s="114">
        <v>3479</v>
      </c>
      <c r="G34" s="114">
        <v>3748</v>
      </c>
      <c r="H34" s="114">
        <v>3635</v>
      </c>
      <c r="I34" s="140">
        <v>3527</v>
      </c>
      <c r="J34" s="115">
        <v>43</v>
      </c>
      <c r="K34" s="116">
        <v>1.2191664303941026</v>
      </c>
    </row>
    <row r="35" spans="1:11" ht="14.1" customHeight="1" x14ac:dyDescent="0.2">
      <c r="A35" s="306">
        <v>34</v>
      </c>
      <c r="B35" s="307" t="s">
        <v>254</v>
      </c>
      <c r="C35" s="308"/>
      <c r="D35" s="113">
        <v>2.7657269569374585</v>
      </c>
      <c r="E35" s="115">
        <v>5438</v>
      </c>
      <c r="F35" s="114">
        <v>5473</v>
      </c>
      <c r="G35" s="114">
        <v>5529</v>
      </c>
      <c r="H35" s="114">
        <v>5424</v>
      </c>
      <c r="I35" s="140">
        <v>5319</v>
      </c>
      <c r="J35" s="115">
        <v>119</v>
      </c>
      <c r="K35" s="116">
        <v>2.2372626433540139</v>
      </c>
    </row>
    <row r="36" spans="1:11" ht="14.1" customHeight="1" x14ac:dyDescent="0.2">
      <c r="A36" s="306">
        <v>41</v>
      </c>
      <c r="B36" s="307" t="s">
        <v>255</v>
      </c>
      <c r="C36" s="308"/>
      <c r="D36" s="113">
        <v>1.2455434567009627</v>
      </c>
      <c r="E36" s="115">
        <v>2449</v>
      </c>
      <c r="F36" s="114">
        <v>2459</v>
      </c>
      <c r="G36" s="114">
        <v>2472</v>
      </c>
      <c r="H36" s="114">
        <v>2537</v>
      </c>
      <c r="I36" s="140">
        <v>2545</v>
      </c>
      <c r="J36" s="115">
        <v>-96</v>
      </c>
      <c r="K36" s="116">
        <v>-3.7721021611001966</v>
      </c>
    </row>
    <row r="37" spans="1:11" ht="14.1" customHeight="1" x14ac:dyDescent="0.2">
      <c r="A37" s="306">
        <v>42</v>
      </c>
      <c r="B37" s="307" t="s">
        <v>256</v>
      </c>
      <c r="C37" s="308"/>
      <c r="D37" s="113">
        <v>9.3072459198152796E-2</v>
      </c>
      <c r="E37" s="115">
        <v>183</v>
      </c>
      <c r="F37" s="114">
        <v>176</v>
      </c>
      <c r="G37" s="114">
        <v>182</v>
      </c>
      <c r="H37" s="114">
        <v>186</v>
      </c>
      <c r="I37" s="140">
        <v>187</v>
      </c>
      <c r="J37" s="115">
        <v>-4</v>
      </c>
      <c r="K37" s="116">
        <v>-2.1390374331550803</v>
      </c>
    </row>
    <row r="38" spans="1:11" ht="14.1" customHeight="1" x14ac:dyDescent="0.2">
      <c r="A38" s="306">
        <v>43</v>
      </c>
      <c r="B38" s="307" t="s">
        <v>257</v>
      </c>
      <c r="C38" s="308"/>
      <c r="D38" s="113">
        <v>1.6732698948738944</v>
      </c>
      <c r="E38" s="115">
        <v>3290</v>
      </c>
      <c r="F38" s="114">
        <v>3232</v>
      </c>
      <c r="G38" s="114">
        <v>3172</v>
      </c>
      <c r="H38" s="114">
        <v>3067</v>
      </c>
      <c r="I38" s="140">
        <v>3025</v>
      </c>
      <c r="J38" s="115">
        <v>265</v>
      </c>
      <c r="K38" s="116">
        <v>8.7603305785123968</v>
      </c>
    </row>
    <row r="39" spans="1:11" ht="14.1" customHeight="1" x14ac:dyDescent="0.2">
      <c r="A39" s="306">
        <v>51</v>
      </c>
      <c r="B39" s="307" t="s">
        <v>258</v>
      </c>
      <c r="C39" s="308"/>
      <c r="D39" s="113">
        <v>4.8133210592968201</v>
      </c>
      <c r="E39" s="115">
        <v>9464</v>
      </c>
      <c r="F39" s="114">
        <v>9406</v>
      </c>
      <c r="G39" s="114">
        <v>9548</v>
      </c>
      <c r="H39" s="114">
        <v>9806</v>
      </c>
      <c r="I39" s="140">
        <v>9774</v>
      </c>
      <c r="J39" s="115">
        <v>-310</v>
      </c>
      <c r="K39" s="116">
        <v>-3.1716799672600779</v>
      </c>
    </row>
    <row r="40" spans="1:11" ht="14.1" customHeight="1" x14ac:dyDescent="0.2">
      <c r="A40" s="306" t="s">
        <v>259</v>
      </c>
      <c r="B40" s="307" t="s">
        <v>260</v>
      </c>
      <c r="C40" s="308"/>
      <c r="D40" s="113">
        <v>4.0636554589794578</v>
      </c>
      <c r="E40" s="115">
        <v>7990</v>
      </c>
      <c r="F40" s="114">
        <v>7938</v>
      </c>
      <c r="G40" s="114">
        <v>8045</v>
      </c>
      <c r="H40" s="114">
        <v>8266</v>
      </c>
      <c r="I40" s="140">
        <v>8260</v>
      </c>
      <c r="J40" s="115">
        <v>-270</v>
      </c>
      <c r="K40" s="116">
        <v>-3.2687651331719128</v>
      </c>
    </row>
    <row r="41" spans="1:11" ht="14.1" customHeight="1" x14ac:dyDescent="0.2">
      <c r="A41" s="306"/>
      <c r="B41" s="307" t="s">
        <v>261</v>
      </c>
      <c r="C41" s="308"/>
      <c r="D41" s="113">
        <v>3.2275291042157246</v>
      </c>
      <c r="E41" s="115">
        <v>6346</v>
      </c>
      <c r="F41" s="114">
        <v>6279</v>
      </c>
      <c r="G41" s="114">
        <v>6381</v>
      </c>
      <c r="H41" s="114">
        <v>6396</v>
      </c>
      <c r="I41" s="140">
        <v>6358</v>
      </c>
      <c r="J41" s="115">
        <v>-12</v>
      </c>
      <c r="K41" s="116">
        <v>-0.18873859704309531</v>
      </c>
    </row>
    <row r="42" spans="1:11" ht="14.1" customHeight="1" x14ac:dyDescent="0.2">
      <c r="A42" s="306">
        <v>52</v>
      </c>
      <c r="B42" s="307" t="s">
        <v>262</v>
      </c>
      <c r="C42" s="308"/>
      <c r="D42" s="113">
        <v>3.3414538630156496</v>
      </c>
      <c r="E42" s="115">
        <v>6570</v>
      </c>
      <c r="F42" s="114">
        <v>6430</v>
      </c>
      <c r="G42" s="114">
        <v>6499</v>
      </c>
      <c r="H42" s="114">
        <v>6354</v>
      </c>
      <c r="I42" s="140">
        <v>6307</v>
      </c>
      <c r="J42" s="115">
        <v>263</v>
      </c>
      <c r="K42" s="116">
        <v>4.1699698747423497</v>
      </c>
    </row>
    <row r="43" spans="1:11" ht="14.1" customHeight="1" x14ac:dyDescent="0.2">
      <c r="A43" s="306" t="s">
        <v>263</v>
      </c>
      <c r="B43" s="307" t="s">
        <v>264</v>
      </c>
      <c r="C43" s="308"/>
      <c r="D43" s="113">
        <v>2.6584139028893148</v>
      </c>
      <c r="E43" s="115">
        <v>5227</v>
      </c>
      <c r="F43" s="114">
        <v>5087</v>
      </c>
      <c r="G43" s="114">
        <v>5152</v>
      </c>
      <c r="H43" s="114">
        <v>5050</v>
      </c>
      <c r="I43" s="140">
        <v>4994</v>
      </c>
      <c r="J43" s="115">
        <v>233</v>
      </c>
      <c r="K43" s="116">
        <v>4.6655987184621548</v>
      </c>
    </row>
    <row r="44" spans="1:11" ht="14.1" customHeight="1" x14ac:dyDescent="0.2">
      <c r="A44" s="306">
        <v>53</v>
      </c>
      <c r="B44" s="307" t="s">
        <v>265</v>
      </c>
      <c r="C44" s="308"/>
      <c r="D44" s="113">
        <v>0.4587505912389826</v>
      </c>
      <c r="E44" s="115">
        <v>902</v>
      </c>
      <c r="F44" s="114">
        <v>893</v>
      </c>
      <c r="G44" s="114">
        <v>909</v>
      </c>
      <c r="H44" s="114">
        <v>990</v>
      </c>
      <c r="I44" s="140">
        <v>971</v>
      </c>
      <c r="J44" s="115">
        <v>-69</v>
      </c>
      <c r="K44" s="116">
        <v>-7.106076210092688</v>
      </c>
    </row>
    <row r="45" spans="1:11" ht="14.1" customHeight="1" x14ac:dyDescent="0.2">
      <c r="A45" s="306" t="s">
        <v>266</v>
      </c>
      <c r="B45" s="307" t="s">
        <v>267</v>
      </c>
      <c r="C45" s="308"/>
      <c r="D45" s="113">
        <v>0.41653739936222478</v>
      </c>
      <c r="E45" s="115">
        <v>819</v>
      </c>
      <c r="F45" s="114">
        <v>809</v>
      </c>
      <c r="G45" s="114">
        <v>827</v>
      </c>
      <c r="H45" s="114">
        <v>908</v>
      </c>
      <c r="I45" s="140">
        <v>891</v>
      </c>
      <c r="J45" s="115">
        <v>-72</v>
      </c>
      <c r="K45" s="116">
        <v>-8.0808080808080813</v>
      </c>
    </row>
    <row r="46" spans="1:11" ht="14.1" customHeight="1" x14ac:dyDescent="0.2">
      <c r="A46" s="306">
        <v>54</v>
      </c>
      <c r="B46" s="307" t="s">
        <v>268</v>
      </c>
      <c r="C46" s="308"/>
      <c r="D46" s="113">
        <v>2.6238296011107662</v>
      </c>
      <c r="E46" s="115">
        <v>5159</v>
      </c>
      <c r="F46" s="114">
        <v>5147</v>
      </c>
      <c r="G46" s="114">
        <v>5162</v>
      </c>
      <c r="H46" s="114">
        <v>5168</v>
      </c>
      <c r="I46" s="140">
        <v>5098</v>
      </c>
      <c r="J46" s="115">
        <v>61</v>
      </c>
      <c r="K46" s="116">
        <v>1.196547665751275</v>
      </c>
    </row>
    <row r="47" spans="1:11" ht="14.1" customHeight="1" x14ac:dyDescent="0.2">
      <c r="A47" s="306">
        <v>61</v>
      </c>
      <c r="B47" s="307" t="s">
        <v>269</v>
      </c>
      <c r="C47" s="308"/>
      <c r="D47" s="113">
        <v>3.1090270113568743</v>
      </c>
      <c r="E47" s="115">
        <v>6113</v>
      </c>
      <c r="F47" s="114">
        <v>6060</v>
      </c>
      <c r="G47" s="114">
        <v>6041</v>
      </c>
      <c r="H47" s="114">
        <v>5940</v>
      </c>
      <c r="I47" s="140">
        <v>5940</v>
      </c>
      <c r="J47" s="115">
        <v>173</v>
      </c>
      <c r="K47" s="116">
        <v>2.9124579124579126</v>
      </c>
    </row>
    <row r="48" spans="1:11" ht="14.1" customHeight="1" x14ac:dyDescent="0.2">
      <c r="A48" s="306">
        <v>62</v>
      </c>
      <c r="B48" s="307" t="s">
        <v>270</v>
      </c>
      <c r="C48" s="308"/>
      <c r="D48" s="113">
        <v>7.2657549295344852</v>
      </c>
      <c r="E48" s="115">
        <v>14286</v>
      </c>
      <c r="F48" s="114">
        <v>14387</v>
      </c>
      <c r="G48" s="114">
        <v>14491</v>
      </c>
      <c r="H48" s="114">
        <v>14328</v>
      </c>
      <c r="I48" s="140">
        <v>14410</v>
      </c>
      <c r="J48" s="115">
        <v>-124</v>
      </c>
      <c r="K48" s="116">
        <v>-0.86051353226925742</v>
      </c>
    </row>
    <row r="49" spans="1:11" ht="14.1" customHeight="1" x14ac:dyDescent="0.2">
      <c r="A49" s="306">
        <v>63</v>
      </c>
      <c r="B49" s="307" t="s">
        <v>271</v>
      </c>
      <c r="C49" s="308"/>
      <c r="D49" s="113">
        <v>3.7188296265403999</v>
      </c>
      <c r="E49" s="115">
        <v>7312</v>
      </c>
      <c r="F49" s="114">
        <v>7635</v>
      </c>
      <c r="G49" s="114">
        <v>8025</v>
      </c>
      <c r="H49" s="114">
        <v>8018</v>
      </c>
      <c r="I49" s="140">
        <v>7507</v>
      </c>
      <c r="J49" s="115">
        <v>-195</v>
      </c>
      <c r="K49" s="116">
        <v>-2.5975755961102971</v>
      </c>
    </row>
    <row r="50" spans="1:11" ht="14.1" customHeight="1" x14ac:dyDescent="0.2">
      <c r="A50" s="306" t="s">
        <v>272</v>
      </c>
      <c r="B50" s="307" t="s">
        <v>273</v>
      </c>
      <c r="C50" s="308"/>
      <c r="D50" s="113">
        <v>1.0822852085992849</v>
      </c>
      <c r="E50" s="115">
        <v>2128</v>
      </c>
      <c r="F50" s="114">
        <v>2216</v>
      </c>
      <c r="G50" s="114">
        <v>2358</v>
      </c>
      <c r="H50" s="114">
        <v>2306</v>
      </c>
      <c r="I50" s="140">
        <v>2192</v>
      </c>
      <c r="J50" s="115">
        <v>-64</v>
      </c>
      <c r="K50" s="116">
        <v>-2.9197080291970803</v>
      </c>
    </row>
    <row r="51" spans="1:11" ht="14.1" customHeight="1" x14ac:dyDescent="0.2">
      <c r="A51" s="306" t="s">
        <v>274</v>
      </c>
      <c r="B51" s="307" t="s">
        <v>275</v>
      </c>
      <c r="C51" s="308"/>
      <c r="D51" s="113">
        <v>2.2840896954038481</v>
      </c>
      <c r="E51" s="115">
        <v>4491</v>
      </c>
      <c r="F51" s="114">
        <v>4717</v>
      </c>
      <c r="G51" s="114">
        <v>4965</v>
      </c>
      <c r="H51" s="114">
        <v>5034</v>
      </c>
      <c r="I51" s="140">
        <v>4634</v>
      </c>
      <c r="J51" s="115">
        <v>-143</v>
      </c>
      <c r="K51" s="116">
        <v>-3.0858869227449288</v>
      </c>
    </row>
    <row r="52" spans="1:11" ht="14.1" customHeight="1" x14ac:dyDescent="0.2">
      <c r="A52" s="306">
        <v>71</v>
      </c>
      <c r="B52" s="307" t="s">
        <v>276</v>
      </c>
      <c r="C52" s="308"/>
      <c r="D52" s="113">
        <v>11.391967287319259</v>
      </c>
      <c r="E52" s="115">
        <v>22399</v>
      </c>
      <c r="F52" s="114">
        <v>22366</v>
      </c>
      <c r="G52" s="114">
        <v>22481</v>
      </c>
      <c r="H52" s="114">
        <v>22329</v>
      </c>
      <c r="I52" s="140">
        <v>22332</v>
      </c>
      <c r="J52" s="115">
        <v>67</v>
      </c>
      <c r="K52" s="116">
        <v>0.3000179115171055</v>
      </c>
    </row>
    <row r="53" spans="1:11" ht="14.1" customHeight="1" x14ac:dyDescent="0.2">
      <c r="A53" s="306" t="s">
        <v>277</v>
      </c>
      <c r="B53" s="307" t="s">
        <v>278</v>
      </c>
      <c r="C53" s="308"/>
      <c r="D53" s="113">
        <v>3.4223200980566673</v>
      </c>
      <c r="E53" s="115">
        <v>6729</v>
      </c>
      <c r="F53" s="114">
        <v>6692</v>
      </c>
      <c r="G53" s="114">
        <v>6729</v>
      </c>
      <c r="H53" s="114">
        <v>6480</v>
      </c>
      <c r="I53" s="140">
        <v>6481</v>
      </c>
      <c r="J53" s="115">
        <v>248</v>
      </c>
      <c r="K53" s="116">
        <v>3.8265699737694798</v>
      </c>
    </row>
    <row r="54" spans="1:11" ht="14.1" customHeight="1" x14ac:dyDescent="0.2">
      <c r="A54" s="306" t="s">
        <v>279</v>
      </c>
      <c r="B54" s="307" t="s">
        <v>280</v>
      </c>
      <c r="C54" s="308"/>
      <c r="D54" s="113">
        <v>6.5705087452510158</v>
      </c>
      <c r="E54" s="115">
        <v>12919</v>
      </c>
      <c r="F54" s="114">
        <v>12945</v>
      </c>
      <c r="G54" s="114">
        <v>13019</v>
      </c>
      <c r="H54" s="114">
        <v>12980</v>
      </c>
      <c r="I54" s="140">
        <v>12999</v>
      </c>
      <c r="J54" s="115">
        <v>-80</v>
      </c>
      <c r="K54" s="116">
        <v>-0.61543195630433112</v>
      </c>
    </row>
    <row r="55" spans="1:11" ht="14.1" customHeight="1" x14ac:dyDescent="0.2">
      <c r="A55" s="306">
        <v>72</v>
      </c>
      <c r="B55" s="307" t="s">
        <v>281</v>
      </c>
      <c r="C55" s="308"/>
      <c r="D55" s="113">
        <v>3.9654970730491654</v>
      </c>
      <c r="E55" s="115">
        <v>7797</v>
      </c>
      <c r="F55" s="114">
        <v>7861</v>
      </c>
      <c r="G55" s="114">
        <v>7866</v>
      </c>
      <c r="H55" s="114">
        <v>7782</v>
      </c>
      <c r="I55" s="140">
        <v>7743</v>
      </c>
      <c r="J55" s="115">
        <v>54</v>
      </c>
      <c r="K55" s="116">
        <v>0.69740410693529642</v>
      </c>
    </row>
    <row r="56" spans="1:11" ht="14.1" customHeight="1" x14ac:dyDescent="0.2">
      <c r="A56" s="306" t="s">
        <v>282</v>
      </c>
      <c r="B56" s="307" t="s">
        <v>283</v>
      </c>
      <c r="C56" s="308"/>
      <c r="D56" s="113">
        <v>1.7902462097131029</v>
      </c>
      <c r="E56" s="115">
        <v>3520</v>
      </c>
      <c r="F56" s="114">
        <v>3571</v>
      </c>
      <c r="G56" s="114">
        <v>3589</v>
      </c>
      <c r="H56" s="114">
        <v>3557</v>
      </c>
      <c r="I56" s="140">
        <v>3587</v>
      </c>
      <c r="J56" s="115">
        <v>-67</v>
      </c>
      <c r="K56" s="116">
        <v>-1.8678561471982158</v>
      </c>
    </row>
    <row r="57" spans="1:11" ht="14.1" customHeight="1" x14ac:dyDescent="0.2">
      <c r="A57" s="306" t="s">
        <v>284</v>
      </c>
      <c r="B57" s="307" t="s">
        <v>285</v>
      </c>
      <c r="C57" s="308"/>
      <c r="D57" s="113">
        <v>1.3462448059973249</v>
      </c>
      <c r="E57" s="115">
        <v>2647</v>
      </c>
      <c r="F57" s="114">
        <v>2657</v>
      </c>
      <c r="G57" s="114">
        <v>2648</v>
      </c>
      <c r="H57" s="114">
        <v>2621</v>
      </c>
      <c r="I57" s="140">
        <v>2538</v>
      </c>
      <c r="J57" s="115">
        <v>109</v>
      </c>
      <c r="K57" s="116">
        <v>4.2947202521670604</v>
      </c>
    </row>
    <row r="58" spans="1:11" ht="14.1" customHeight="1" x14ac:dyDescent="0.2">
      <c r="A58" s="306">
        <v>73</v>
      </c>
      <c r="B58" s="307" t="s">
        <v>286</v>
      </c>
      <c r="C58" s="308"/>
      <c r="D58" s="113">
        <v>2.898978237319513</v>
      </c>
      <c r="E58" s="115">
        <v>5700</v>
      </c>
      <c r="F58" s="114">
        <v>5709</v>
      </c>
      <c r="G58" s="114">
        <v>5688</v>
      </c>
      <c r="H58" s="114">
        <v>5574</v>
      </c>
      <c r="I58" s="140">
        <v>5588</v>
      </c>
      <c r="J58" s="115">
        <v>112</v>
      </c>
      <c r="K58" s="116">
        <v>2.0042949176807445</v>
      </c>
    </row>
    <row r="59" spans="1:11" ht="14.1" customHeight="1" x14ac:dyDescent="0.2">
      <c r="A59" s="306" t="s">
        <v>287</v>
      </c>
      <c r="B59" s="307" t="s">
        <v>288</v>
      </c>
      <c r="C59" s="308"/>
      <c r="D59" s="113">
        <v>2.4748119478590791</v>
      </c>
      <c r="E59" s="115">
        <v>4866</v>
      </c>
      <c r="F59" s="114">
        <v>4869</v>
      </c>
      <c r="G59" s="114">
        <v>4836</v>
      </c>
      <c r="H59" s="114">
        <v>4752</v>
      </c>
      <c r="I59" s="140">
        <v>4753</v>
      </c>
      <c r="J59" s="115">
        <v>113</v>
      </c>
      <c r="K59" s="116">
        <v>2.3774458236903007</v>
      </c>
    </row>
    <row r="60" spans="1:11" ht="14.1" customHeight="1" x14ac:dyDescent="0.2">
      <c r="A60" s="306">
        <v>81</v>
      </c>
      <c r="B60" s="307" t="s">
        <v>289</v>
      </c>
      <c r="C60" s="308"/>
      <c r="D60" s="113">
        <v>10.62195798007334</v>
      </c>
      <c r="E60" s="115">
        <v>20885</v>
      </c>
      <c r="F60" s="114">
        <v>20814</v>
      </c>
      <c r="G60" s="114">
        <v>20575</v>
      </c>
      <c r="H60" s="114">
        <v>20095</v>
      </c>
      <c r="I60" s="140">
        <v>20079</v>
      </c>
      <c r="J60" s="115">
        <v>806</v>
      </c>
      <c r="K60" s="116">
        <v>4.0141441306837988</v>
      </c>
    </row>
    <row r="61" spans="1:11" ht="14.1" customHeight="1" x14ac:dyDescent="0.2">
      <c r="A61" s="306" t="s">
        <v>290</v>
      </c>
      <c r="B61" s="307" t="s">
        <v>291</v>
      </c>
      <c r="C61" s="308"/>
      <c r="D61" s="113">
        <v>2.5221110664679767</v>
      </c>
      <c r="E61" s="115">
        <v>4959</v>
      </c>
      <c r="F61" s="114">
        <v>4976</v>
      </c>
      <c r="G61" s="114">
        <v>4982</v>
      </c>
      <c r="H61" s="114">
        <v>4795</v>
      </c>
      <c r="I61" s="140">
        <v>4831</v>
      </c>
      <c r="J61" s="115">
        <v>128</v>
      </c>
      <c r="K61" s="116">
        <v>2.6495549575657216</v>
      </c>
    </row>
    <row r="62" spans="1:11" ht="14.1" customHeight="1" x14ac:dyDescent="0.2">
      <c r="A62" s="306" t="s">
        <v>292</v>
      </c>
      <c r="B62" s="307" t="s">
        <v>293</v>
      </c>
      <c r="C62" s="308"/>
      <c r="D62" s="113">
        <v>4.169951327681173</v>
      </c>
      <c r="E62" s="115">
        <v>8199</v>
      </c>
      <c r="F62" s="114">
        <v>8162</v>
      </c>
      <c r="G62" s="114">
        <v>8000</v>
      </c>
      <c r="H62" s="114">
        <v>7937</v>
      </c>
      <c r="I62" s="140">
        <v>7910</v>
      </c>
      <c r="J62" s="115">
        <v>289</v>
      </c>
      <c r="K62" s="116">
        <v>3.6536030341340076</v>
      </c>
    </row>
    <row r="63" spans="1:11" ht="14.1" customHeight="1" x14ac:dyDescent="0.2">
      <c r="A63" s="306"/>
      <c r="B63" s="307" t="s">
        <v>294</v>
      </c>
      <c r="C63" s="308"/>
      <c r="D63" s="113">
        <v>3.7478194089135952</v>
      </c>
      <c r="E63" s="115">
        <v>7369</v>
      </c>
      <c r="F63" s="114">
        <v>7336</v>
      </c>
      <c r="G63" s="114">
        <v>7186</v>
      </c>
      <c r="H63" s="114">
        <v>7146</v>
      </c>
      <c r="I63" s="140">
        <v>7129</v>
      </c>
      <c r="J63" s="115">
        <v>240</v>
      </c>
      <c r="K63" s="116">
        <v>3.366531070276336</v>
      </c>
    </row>
    <row r="64" spans="1:11" ht="14.1" customHeight="1" x14ac:dyDescent="0.2">
      <c r="A64" s="306" t="s">
        <v>295</v>
      </c>
      <c r="B64" s="307" t="s">
        <v>296</v>
      </c>
      <c r="C64" s="308"/>
      <c r="D64" s="113">
        <v>1.162642850967089</v>
      </c>
      <c r="E64" s="115">
        <v>2286</v>
      </c>
      <c r="F64" s="114">
        <v>2260</v>
      </c>
      <c r="G64" s="114">
        <v>2228</v>
      </c>
      <c r="H64" s="114">
        <v>2199</v>
      </c>
      <c r="I64" s="140">
        <v>2161</v>
      </c>
      <c r="J64" s="115">
        <v>125</v>
      </c>
      <c r="K64" s="116">
        <v>5.784359093012494</v>
      </c>
    </row>
    <row r="65" spans="1:11" ht="14.1" customHeight="1" x14ac:dyDescent="0.2">
      <c r="A65" s="306" t="s">
        <v>297</v>
      </c>
      <c r="B65" s="307" t="s">
        <v>298</v>
      </c>
      <c r="C65" s="308"/>
      <c r="D65" s="113">
        <v>1.2862308705580787</v>
      </c>
      <c r="E65" s="115">
        <v>2529</v>
      </c>
      <c r="F65" s="114">
        <v>2504</v>
      </c>
      <c r="G65" s="114">
        <v>2469</v>
      </c>
      <c r="H65" s="114">
        <v>2470</v>
      </c>
      <c r="I65" s="140">
        <v>2492</v>
      </c>
      <c r="J65" s="115">
        <v>37</v>
      </c>
      <c r="K65" s="116">
        <v>1.4847512038523274</v>
      </c>
    </row>
    <row r="66" spans="1:11" ht="14.1" customHeight="1" x14ac:dyDescent="0.2">
      <c r="A66" s="306">
        <v>82</v>
      </c>
      <c r="B66" s="307" t="s">
        <v>299</v>
      </c>
      <c r="C66" s="308"/>
      <c r="D66" s="113">
        <v>2.5302485492393996</v>
      </c>
      <c r="E66" s="115">
        <v>4975</v>
      </c>
      <c r="F66" s="114">
        <v>4928</v>
      </c>
      <c r="G66" s="114">
        <v>4919</v>
      </c>
      <c r="H66" s="114">
        <v>4804</v>
      </c>
      <c r="I66" s="140">
        <v>4849</v>
      </c>
      <c r="J66" s="115">
        <v>126</v>
      </c>
      <c r="K66" s="116">
        <v>2.5984739121468343</v>
      </c>
    </row>
    <row r="67" spans="1:11" ht="14.1" customHeight="1" x14ac:dyDescent="0.2">
      <c r="A67" s="306" t="s">
        <v>300</v>
      </c>
      <c r="B67" s="307" t="s">
        <v>301</v>
      </c>
      <c r="C67" s="308"/>
      <c r="D67" s="113">
        <v>1.4779703083597377</v>
      </c>
      <c r="E67" s="115">
        <v>2906</v>
      </c>
      <c r="F67" s="114">
        <v>2845</v>
      </c>
      <c r="G67" s="114">
        <v>2845</v>
      </c>
      <c r="H67" s="114">
        <v>2798</v>
      </c>
      <c r="I67" s="140">
        <v>2819</v>
      </c>
      <c r="J67" s="115">
        <v>87</v>
      </c>
      <c r="K67" s="116">
        <v>3.0862007804185883</v>
      </c>
    </row>
    <row r="68" spans="1:11" ht="14.1" customHeight="1" x14ac:dyDescent="0.2">
      <c r="A68" s="306" t="s">
        <v>302</v>
      </c>
      <c r="B68" s="307" t="s">
        <v>303</v>
      </c>
      <c r="C68" s="308"/>
      <c r="D68" s="113">
        <v>0.54673712370499594</v>
      </c>
      <c r="E68" s="115">
        <v>1075</v>
      </c>
      <c r="F68" s="114">
        <v>1086</v>
      </c>
      <c r="G68" s="114">
        <v>1087</v>
      </c>
      <c r="H68" s="114">
        <v>1051</v>
      </c>
      <c r="I68" s="140">
        <v>1057</v>
      </c>
      <c r="J68" s="115">
        <v>18</v>
      </c>
      <c r="K68" s="116">
        <v>1.7029328287606433</v>
      </c>
    </row>
    <row r="69" spans="1:11" ht="14.1" customHeight="1" x14ac:dyDescent="0.2">
      <c r="A69" s="306">
        <v>83</v>
      </c>
      <c r="B69" s="307" t="s">
        <v>304</v>
      </c>
      <c r="C69" s="308"/>
      <c r="D69" s="113">
        <v>5.9383280524460762</v>
      </c>
      <c r="E69" s="115">
        <v>11676</v>
      </c>
      <c r="F69" s="114">
        <v>11623</v>
      </c>
      <c r="G69" s="114">
        <v>11548</v>
      </c>
      <c r="H69" s="114">
        <v>11242</v>
      </c>
      <c r="I69" s="140">
        <v>11193</v>
      </c>
      <c r="J69" s="115">
        <v>483</v>
      </c>
      <c r="K69" s="116">
        <v>4.3151969981238274</v>
      </c>
    </row>
    <row r="70" spans="1:11" ht="14.1" customHeight="1" x14ac:dyDescent="0.2">
      <c r="A70" s="306" t="s">
        <v>305</v>
      </c>
      <c r="B70" s="307" t="s">
        <v>306</v>
      </c>
      <c r="C70" s="308"/>
      <c r="D70" s="113">
        <v>4.9140224085931816</v>
      </c>
      <c r="E70" s="115">
        <v>9662</v>
      </c>
      <c r="F70" s="114">
        <v>9609</v>
      </c>
      <c r="G70" s="114">
        <v>9530</v>
      </c>
      <c r="H70" s="114">
        <v>9226</v>
      </c>
      <c r="I70" s="140">
        <v>9193</v>
      </c>
      <c r="J70" s="115">
        <v>469</v>
      </c>
      <c r="K70" s="116">
        <v>5.1017078211682803</v>
      </c>
    </row>
    <row r="71" spans="1:11" ht="14.1" customHeight="1" x14ac:dyDescent="0.2">
      <c r="A71" s="306"/>
      <c r="B71" s="307" t="s">
        <v>307</v>
      </c>
      <c r="C71" s="308"/>
      <c r="D71" s="113">
        <v>3.0210404788908609</v>
      </c>
      <c r="E71" s="115">
        <v>5940</v>
      </c>
      <c r="F71" s="114">
        <v>5896</v>
      </c>
      <c r="G71" s="114">
        <v>5849</v>
      </c>
      <c r="H71" s="114">
        <v>5666</v>
      </c>
      <c r="I71" s="140">
        <v>5673</v>
      </c>
      <c r="J71" s="115">
        <v>267</v>
      </c>
      <c r="K71" s="116">
        <v>4.7065044949762029</v>
      </c>
    </row>
    <row r="72" spans="1:11" ht="14.1" customHeight="1" x14ac:dyDescent="0.2">
      <c r="A72" s="306">
        <v>84</v>
      </c>
      <c r="B72" s="307" t="s">
        <v>308</v>
      </c>
      <c r="C72" s="308"/>
      <c r="D72" s="113">
        <v>1.3508221400562503</v>
      </c>
      <c r="E72" s="115">
        <v>2656</v>
      </c>
      <c r="F72" s="114">
        <v>2643</v>
      </c>
      <c r="G72" s="114">
        <v>2594</v>
      </c>
      <c r="H72" s="114">
        <v>2672</v>
      </c>
      <c r="I72" s="140">
        <v>2681</v>
      </c>
      <c r="J72" s="115">
        <v>-25</v>
      </c>
      <c r="K72" s="116">
        <v>-0.93248787765759045</v>
      </c>
    </row>
    <row r="73" spans="1:11" ht="14.1" customHeight="1" x14ac:dyDescent="0.2">
      <c r="A73" s="306" t="s">
        <v>309</v>
      </c>
      <c r="B73" s="307" t="s">
        <v>310</v>
      </c>
      <c r="C73" s="308"/>
      <c r="D73" s="113">
        <v>0.50045519044252651</v>
      </c>
      <c r="E73" s="115">
        <v>984</v>
      </c>
      <c r="F73" s="114">
        <v>966</v>
      </c>
      <c r="G73" s="114">
        <v>949</v>
      </c>
      <c r="H73" s="114">
        <v>1014</v>
      </c>
      <c r="I73" s="140">
        <v>1014</v>
      </c>
      <c r="J73" s="115">
        <v>-30</v>
      </c>
      <c r="K73" s="116">
        <v>-2.9585798816568047</v>
      </c>
    </row>
    <row r="74" spans="1:11" ht="14.1" customHeight="1" x14ac:dyDescent="0.2">
      <c r="A74" s="306" t="s">
        <v>311</v>
      </c>
      <c r="B74" s="307" t="s">
        <v>312</v>
      </c>
      <c r="C74" s="308"/>
      <c r="D74" s="113">
        <v>0.21564329344271466</v>
      </c>
      <c r="E74" s="115">
        <v>424</v>
      </c>
      <c r="F74" s="114">
        <v>422</v>
      </c>
      <c r="G74" s="114">
        <v>416</v>
      </c>
      <c r="H74" s="114">
        <v>431</v>
      </c>
      <c r="I74" s="140">
        <v>436</v>
      </c>
      <c r="J74" s="115">
        <v>-12</v>
      </c>
      <c r="K74" s="116">
        <v>-2.7522935779816513</v>
      </c>
    </row>
    <row r="75" spans="1:11" ht="14.1" customHeight="1" x14ac:dyDescent="0.2">
      <c r="A75" s="306" t="s">
        <v>313</v>
      </c>
      <c r="B75" s="307" t="s">
        <v>314</v>
      </c>
      <c r="C75" s="308"/>
      <c r="D75" s="113">
        <v>0.14342313384633382</v>
      </c>
      <c r="E75" s="115">
        <v>282</v>
      </c>
      <c r="F75" s="114">
        <v>272</v>
      </c>
      <c r="G75" s="114">
        <v>267</v>
      </c>
      <c r="H75" s="114">
        <v>268</v>
      </c>
      <c r="I75" s="140">
        <v>259</v>
      </c>
      <c r="J75" s="115">
        <v>23</v>
      </c>
      <c r="K75" s="116">
        <v>8.8803088803088794</v>
      </c>
    </row>
    <row r="76" spans="1:11" ht="14.1" customHeight="1" x14ac:dyDescent="0.2">
      <c r="A76" s="306">
        <v>91</v>
      </c>
      <c r="B76" s="307" t="s">
        <v>315</v>
      </c>
      <c r="C76" s="308"/>
      <c r="D76" s="113">
        <v>0.21869484948199835</v>
      </c>
      <c r="E76" s="115">
        <v>430</v>
      </c>
      <c r="F76" s="114">
        <v>421</v>
      </c>
      <c r="G76" s="114">
        <v>412</v>
      </c>
      <c r="H76" s="114">
        <v>408</v>
      </c>
      <c r="I76" s="140">
        <v>407</v>
      </c>
      <c r="J76" s="115">
        <v>23</v>
      </c>
      <c r="K76" s="116">
        <v>5.6511056511056514</v>
      </c>
    </row>
    <row r="77" spans="1:11" ht="14.1" customHeight="1" x14ac:dyDescent="0.2">
      <c r="A77" s="306">
        <v>92</v>
      </c>
      <c r="B77" s="307" t="s">
        <v>316</v>
      </c>
      <c r="C77" s="308"/>
      <c r="D77" s="113">
        <v>1.2648699782830928</v>
      </c>
      <c r="E77" s="115">
        <v>2487</v>
      </c>
      <c r="F77" s="114">
        <v>2442</v>
      </c>
      <c r="G77" s="114">
        <v>2408</v>
      </c>
      <c r="H77" s="114">
        <v>2542</v>
      </c>
      <c r="I77" s="140">
        <v>2423</v>
      </c>
      <c r="J77" s="115">
        <v>64</v>
      </c>
      <c r="K77" s="116">
        <v>2.641353693768056</v>
      </c>
    </row>
    <row r="78" spans="1:11" ht="14.1" customHeight="1" x14ac:dyDescent="0.2">
      <c r="A78" s="306">
        <v>93</v>
      </c>
      <c r="B78" s="307" t="s">
        <v>317</v>
      </c>
      <c r="C78" s="308"/>
      <c r="D78" s="113">
        <v>0.30006967719623029</v>
      </c>
      <c r="E78" s="115">
        <v>590</v>
      </c>
      <c r="F78" s="114">
        <v>600</v>
      </c>
      <c r="G78" s="114">
        <v>600</v>
      </c>
      <c r="H78" s="114">
        <v>576</v>
      </c>
      <c r="I78" s="140">
        <v>579</v>
      </c>
      <c r="J78" s="115">
        <v>11</v>
      </c>
      <c r="K78" s="116">
        <v>1.8998272884283247</v>
      </c>
    </row>
    <row r="79" spans="1:11" ht="14.1" customHeight="1" x14ac:dyDescent="0.2">
      <c r="A79" s="306">
        <v>94</v>
      </c>
      <c r="B79" s="307" t="s">
        <v>318</v>
      </c>
      <c r="C79" s="308"/>
      <c r="D79" s="113">
        <v>0.2202206275016402</v>
      </c>
      <c r="E79" s="115">
        <v>433</v>
      </c>
      <c r="F79" s="114">
        <v>438</v>
      </c>
      <c r="G79" s="114">
        <v>435</v>
      </c>
      <c r="H79" s="114">
        <v>427</v>
      </c>
      <c r="I79" s="140">
        <v>424</v>
      </c>
      <c r="J79" s="115">
        <v>9</v>
      </c>
      <c r="K79" s="116">
        <v>2.1226415094339623</v>
      </c>
    </row>
    <row r="80" spans="1:11" ht="14.1" customHeight="1" x14ac:dyDescent="0.2">
      <c r="A80" s="306" t="s">
        <v>319</v>
      </c>
      <c r="B80" s="307" t="s">
        <v>320</v>
      </c>
      <c r="C80" s="308"/>
      <c r="D80" s="113">
        <v>3.0515560392836982E-3</v>
      </c>
      <c r="E80" s="115">
        <v>6</v>
      </c>
      <c r="F80" s="114">
        <v>4</v>
      </c>
      <c r="G80" s="114">
        <v>4</v>
      </c>
      <c r="H80" s="114">
        <v>4</v>
      </c>
      <c r="I80" s="140">
        <v>5</v>
      </c>
      <c r="J80" s="115">
        <v>1</v>
      </c>
      <c r="K80" s="116">
        <v>20</v>
      </c>
    </row>
    <row r="81" spans="1:11" ht="14.1" customHeight="1" x14ac:dyDescent="0.2">
      <c r="A81" s="310" t="s">
        <v>321</v>
      </c>
      <c r="B81" s="311" t="s">
        <v>224</v>
      </c>
      <c r="C81" s="312"/>
      <c r="D81" s="125">
        <v>0.30515560392836982</v>
      </c>
      <c r="E81" s="143">
        <v>600</v>
      </c>
      <c r="F81" s="144">
        <v>605</v>
      </c>
      <c r="G81" s="144">
        <v>596</v>
      </c>
      <c r="H81" s="144">
        <v>584</v>
      </c>
      <c r="I81" s="145">
        <v>584</v>
      </c>
      <c r="J81" s="143">
        <v>16</v>
      </c>
      <c r="K81" s="146">
        <v>2.7397260273972601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57634</v>
      </c>
      <c r="E12" s="114">
        <v>59955</v>
      </c>
      <c r="F12" s="114">
        <v>60366</v>
      </c>
      <c r="G12" s="114">
        <v>60435</v>
      </c>
      <c r="H12" s="140">
        <v>59226</v>
      </c>
      <c r="I12" s="115">
        <v>-1592</v>
      </c>
      <c r="J12" s="116">
        <v>-2.6880086448519229</v>
      </c>
      <c r="K12"/>
      <c r="L12"/>
      <c r="M12"/>
      <c r="N12"/>
      <c r="O12"/>
      <c r="P12"/>
    </row>
    <row r="13" spans="1:16" s="110" customFormat="1" ht="14.45" customHeight="1" x14ac:dyDescent="0.2">
      <c r="A13" s="120" t="s">
        <v>105</v>
      </c>
      <c r="B13" s="119" t="s">
        <v>106</v>
      </c>
      <c r="C13" s="113">
        <v>37.986258111531384</v>
      </c>
      <c r="D13" s="115">
        <v>21893</v>
      </c>
      <c r="E13" s="114">
        <v>22573</v>
      </c>
      <c r="F13" s="114">
        <v>22737</v>
      </c>
      <c r="G13" s="114">
        <v>22688</v>
      </c>
      <c r="H13" s="140">
        <v>22070</v>
      </c>
      <c r="I13" s="115">
        <v>-177</v>
      </c>
      <c r="J13" s="116">
        <v>-0.80199365654734933</v>
      </c>
      <c r="K13"/>
      <c r="L13"/>
      <c r="M13"/>
      <c r="N13"/>
      <c r="O13"/>
      <c r="P13"/>
    </row>
    <row r="14" spans="1:16" s="110" customFormat="1" ht="14.45" customHeight="1" x14ac:dyDescent="0.2">
      <c r="A14" s="120"/>
      <c r="B14" s="119" t="s">
        <v>107</v>
      </c>
      <c r="C14" s="113">
        <v>62.013741888468616</v>
      </c>
      <c r="D14" s="115">
        <v>35741</v>
      </c>
      <c r="E14" s="114">
        <v>37382</v>
      </c>
      <c r="F14" s="114">
        <v>37629</v>
      </c>
      <c r="G14" s="114">
        <v>37747</v>
      </c>
      <c r="H14" s="140">
        <v>37156</v>
      </c>
      <c r="I14" s="115">
        <v>-1415</v>
      </c>
      <c r="J14" s="116">
        <v>-3.8082678436860804</v>
      </c>
      <c r="K14"/>
      <c r="L14"/>
      <c r="M14"/>
      <c r="N14"/>
      <c r="O14"/>
      <c r="P14"/>
    </row>
    <row r="15" spans="1:16" s="110" customFormat="1" ht="14.45" customHeight="1" x14ac:dyDescent="0.2">
      <c r="A15" s="118" t="s">
        <v>105</v>
      </c>
      <c r="B15" s="121" t="s">
        <v>108</v>
      </c>
      <c r="C15" s="113">
        <v>15.220182531144811</v>
      </c>
      <c r="D15" s="115">
        <v>8772</v>
      </c>
      <c r="E15" s="114">
        <v>9376</v>
      </c>
      <c r="F15" s="114">
        <v>9481</v>
      </c>
      <c r="G15" s="114">
        <v>9672</v>
      </c>
      <c r="H15" s="140">
        <v>9258</v>
      </c>
      <c r="I15" s="115">
        <v>-486</v>
      </c>
      <c r="J15" s="116">
        <v>-5.2495139338950096</v>
      </c>
      <c r="K15"/>
      <c r="L15"/>
      <c r="M15"/>
      <c r="N15"/>
      <c r="O15"/>
      <c r="P15"/>
    </row>
    <row r="16" spans="1:16" s="110" customFormat="1" ht="14.45" customHeight="1" x14ac:dyDescent="0.2">
      <c r="A16" s="118"/>
      <c r="B16" s="121" t="s">
        <v>109</v>
      </c>
      <c r="C16" s="113">
        <v>51.441857237047579</v>
      </c>
      <c r="D16" s="115">
        <v>29648</v>
      </c>
      <c r="E16" s="114">
        <v>30899</v>
      </c>
      <c r="F16" s="114">
        <v>31172</v>
      </c>
      <c r="G16" s="114">
        <v>31201</v>
      </c>
      <c r="H16" s="140">
        <v>30819</v>
      </c>
      <c r="I16" s="115">
        <v>-1171</v>
      </c>
      <c r="J16" s="116">
        <v>-3.7996041403030598</v>
      </c>
      <c r="K16"/>
      <c r="L16"/>
      <c r="M16"/>
      <c r="N16"/>
      <c r="O16"/>
      <c r="P16"/>
    </row>
    <row r="17" spans="1:16" s="110" customFormat="1" ht="14.45" customHeight="1" x14ac:dyDescent="0.2">
      <c r="A17" s="118"/>
      <c r="B17" s="121" t="s">
        <v>110</v>
      </c>
      <c r="C17" s="113">
        <v>17.550404275254191</v>
      </c>
      <c r="D17" s="115">
        <v>10115</v>
      </c>
      <c r="E17" s="114">
        <v>10282</v>
      </c>
      <c r="F17" s="114">
        <v>10302</v>
      </c>
      <c r="G17" s="114">
        <v>10202</v>
      </c>
      <c r="H17" s="140">
        <v>10034</v>
      </c>
      <c r="I17" s="115">
        <v>81</v>
      </c>
      <c r="J17" s="116">
        <v>0.80725533187163645</v>
      </c>
      <c r="K17"/>
      <c r="L17"/>
      <c r="M17"/>
      <c r="N17"/>
      <c r="O17"/>
      <c r="P17"/>
    </row>
    <row r="18" spans="1:16" s="110" customFormat="1" ht="14.45" customHeight="1" x14ac:dyDescent="0.2">
      <c r="A18" s="120"/>
      <c r="B18" s="121" t="s">
        <v>111</v>
      </c>
      <c r="C18" s="113">
        <v>15.787555956553422</v>
      </c>
      <c r="D18" s="115">
        <v>9099</v>
      </c>
      <c r="E18" s="114">
        <v>9398</v>
      </c>
      <c r="F18" s="114">
        <v>9411</v>
      </c>
      <c r="G18" s="114">
        <v>9360</v>
      </c>
      <c r="H18" s="140">
        <v>9115</v>
      </c>
      <c r="I18" s="115">
        <v>-16</v>
      </c>
      <c r="J18" s="116">
        <v>-0.17553483269336259</v>
      </c>
      <c r="K18"/>
      <c r="L18"/>
      <c r="M18"/>
      <c r="N18"/>
      <c r="O18"/>
      <c r="P18"/>
    </row>
    <row r="19" spans="1:16" s="110" customFormat="1" ht="14.45" customHeight="1" x14ac:dyDescent="0.2">
      <c r="A19" s="120"/>
      <c r="B19" s="121" t="s">
        <v>112</v>
      </c>
      <c r="C19" s="113">
        <v>1.3047853697470244</v>
      </c>
      <c r="D19" s="115">
        <v>752</v>
      </c>
      <c r="E19" s="114">
        <v>791</v>
      </c>
      <c r="F19" s="114">
        <v>812</v>
      </c>
      <c r="G19" s="114">
        <v>690</v>
      </c>
      <c r="H19" s="140">
        <v>641</v>
      </c>
      <c r="I19" s="115">
        <v>111</v>
      </c>
      <c r="J19" s="116">
        <v>17.316692667706707</v>
      </c>
      <c r="K19"/>
      <c r="L19"/>
      <c r="M19"/>
      <c r="N19"/>
      <c r="O19"/>
      <c r="P19"/>
    </row>
    <row r="20" spans="1:16" s="110" customFormat="1" ht="14.45" customHeight="1" x14ac:dyDescent="0.2">
      <c r="A20" s="120" t="s">
        <v>113</v>
      </c>
      <c r="B20" s="119" t="s">
        <v>116</v>
      </c>
      <c r="C20" s="113">
        <v>86.358746573203319</v>
      </c>
      <c r="D20" s="115">
        <v>49772</v>
      </c>
      <c r="E20" s="114">
        <v>51796</v>
      </c>
      <c r="F20" s="114">
        <v>52129</v>
      </c>
      <c r="G20" s="114">
        <v>52238</v>
      </c>
      <c r="H20" s="140">
        <v>51347</v>
      </c>
      <c r="I20" s="115">
        <v>-1575</v>
      </c>
      <c r="J20" s="116">
        <v>-3.0673651819970007</v>
      </c>
      <c r="K20"/>
      <c r="L20"/>
      <c r="M20"/>
      <c r="N20"/>
      <c r="O20"/>
      <c r="P20"/>
    </row>
    <row r="21" spans="1:16" s="110" customFormat="1" ht="14.45" customHeight="1" x14ac:dyDescent="0.2">
      <c r="A21" s="123"/>
      <c r="B21" s="124" t="s">
        <v>117</v>
      </c>
      <c r="C21" s="125">
        <v>13.545823645764653</v>
      </c>
      <c r="D21" s="143">
        <v>7807</v>
      </c>
      <c r="E21" s="144">
        <v>8095</v>
      </c>
      <c r="F21" s="144">
        <v>8173</v>
      </c>
      <c r="G21" s="144">
        <v>8141</v>
      </c>
      <c r="H21" s="145">
        <v>7821</v>
      </c>
      <c r="I21" s="143">
        <v>-14</v>
      </c>
      <c r="J21" s="146">
        <v>-0.17900524229638154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60473</v>
      </c>
      <c r="E56" s="114">
        <v>62664</v>
      </c>
      <c r="F56" s="114">
        <v>62985</v>
      </c>
      <c r="G56" s="114">
        <v>63162</v>
      </c>
      <c r="H56" s="140">
        <v>61927</v>
      </c>
      <c r="I56" s="115">
        <v>-1454</v>
      </c>
      <c r="J56" s="116">
        <v>-2.3479257835838974</v>
      </c>
      <c r="K56"/>
      <c r="L56"/>
      <c r="M56"/>
      <c r="N56"/>
      <c r="O56"/>
      <c r="P56"/>
    </row>
    <row r="57" spans="1:16" s="110" customFormat="1" ht="14.45" customHeight="1" x14ac:dyDescent="0.2">
      <c r="A57" s="120" t="s">
        <v>105</v>
      </c>
      <c r="B57" s="119" t="s">
        <v>106</v>
      </c>
      <c r="C57" s="113">
        <v>37.856564086451804</v>
      </c>
      <c r="D57" s="115">
        <v>22893</v>
      </c>
      <c r="E57" s="114">
        <v>23606</v>
      </c>
      <c r="F57" s="114">
        <v>23666</v>
      </c>
      <c r="G57" s="114">
        <v>23660</v>
      </c>
      <c r="H57" s="140">
        <v>23043</v>
      </c>
      <c r="I57" s="115">
        <v>-150</v>
      </c>
      <c r="J57" s="116">
        <v>-0.65095690665277961</v>
      </c>
    </row>
    <row r="58" spans="1:16" s="110" customFormat="1" ht="14.45" customHeight="1" x14ac:dyDescent="0.2">
      <c r="A58" s="120"/>
      <c r="B58" s="119" t="s">
        <v>107</v>
      </c>
      <c r="C58" s="113">
        <v>62.143435913548196</v>
      </c>
      <c r="D58" s="115">
        <v>37580</v>
      </c>
      <c r="E58" s="114">
        <v>39058</v>
      </c>
      <c r="F58" s="114">
        <v>39319</v>
      </c>
      <c r="G58" s="114">
        <v>39502</v>
      </c>
      <c r="H58" s="140">
        <v>38884</v>
      </c>
      <c r="I58" s="115">
        <v>-1304</v>
      </c>
      <c r="J58" s="116">
        <v>-3.353564448102047</v>
      </c>
    </row>
    <row r="59" spans="1:16" s="110" customFormat="1" ht="14.45" customHeight="1" x14ac:dyDescent="0.2">
      <c r="A59" s="118" t="s">
        <v>105</v>
      </c>
      <c r="B59" s="121" t="s">
        <v>108</v>
      </c>
      <c r="C59" s="113">
        <v>15.676417574785441</v>
      </c>
      <c r="D59" s="115">
        <v>9480</v>
      </c>
      <c r="E59" s="114">
        <v>10072</v>
      </c>
      <c r="F59" s="114">
        <v>10146</v>
      </c>
      <c r="G59" s="114">
        <v>10361</v>
      </c>
      <c r="H59" s="140">
        <v>9944</v>
      </c>
      <c r="I59" s="115">
        <v>-464</v>
      </c>
      <c r="J59" s="116">
        <v>-4.6661303298471442</v>
      </c>
    </row>
    <row r="60" spans="1:16" s="110" customFormat="1" ht="14.45" customHeight="1" x14ac:dyDescent="0.2">
      <c r="A60" s="118"/>
      <c r="B60" s="121" t="s">
        <v>109</v>
      </c>
      <c r="C60" s="113">
        <v>51.646189208407058</v>
      </c>
      <c r="D60" s="115">
        <v>31232</v>
      </c>
      <c r="E60" s="114">
        <v>32446</v>
      </c>
      <c r="F60" s="114">
        <v>32692</v>
      </c>
      <c r="G60" s="114">
        <v>32770</v>
      </c>
      <c r="H60" s="140">
        <v>32375</v>
      </c>
      <c r="I60" s="115">
        <v>-1143</v>
      </c>
      <c r="J60" s="116">
        <v>-3.5305019305019303</v>
      </c>
    </row>
    <row r="61" spans="1:16" s="110" customFormat="1" ht="14.45" customHeight="1" x14ac:dyDescent="0.2">
      <c r="A61" s="118"/>
      <c r="B61" s="121" t="s">
        <v>110</v>
      </c>
      <c r="C61" s="113">
        <v>17.311858184644386</v>
      </c>
      <c r="D61" s="115">
        <v>10469</v>
      </c>
      <c r="E61" s="114">
        <v>10585</v>
      </c>
      <c r="F61" s="114">
        <v>10589</v>
      </c>
      <c r="G61" s="114">
        <v>10525</v>
      </c>
      <c r="H61" s="140">
        <v>10353</v>
      </c>
      <c r="I61" s="115">
        <v>116</v>
      </c>
      <c r="J61" s="116">
        <v>1.1204481792717087</v>
      </c>
    </row>
    <row r="62" spans="1:16" s="110" customFormat="1" ht="14.45" customHeight="1" x14ac:dyDescent="0.2">
      <c r="A62" s="120"/>
      <c r="B62" s="121" t="s">
        <v>111</v>
      </c>
      <c r="C62" s="113">
        <v>15.365535032163114</v>
      </c>
      <c r="D62" s="115">
        <v>9292</v>
      </c>
      <c r="E62" s="114">
        <v>9561</v>
      </c>
      <c r="F62" s="114">
        <v>9558</v>
      </c>
      <c r="G62" s="114">
        <v>9506</v>
      </c>
      <c r="H62" s="140">
        <v>9255</v>
      </c>
      <c r="I62" s="115">
        <v>37</v>
      </c>
      <c r="J62" s="116">
        <v>0.39978390059427338</v>
      </c>
    </row>
    <row r="63" spans="1:16" s="110" customFormat="1" ht="14.45" customHeight="1" x14ac:dyDescent="0.2">
      <c r="A63" s="120"/>
      <c r="B63" s="121" t="s">
        <v>112</v>
      </c>
      <c r="C63" s="113">
        <v>1.2848709341358953</v>
      </c>
      <c r="D63" s="115">
        <v>777</v>
      </c>
      <c r="E63" s="114">
        <v>829</v>
      </c>
      <c r="F63" s="114">
        <v>839</v>
      </c>
      <c r="G63" s="114">
        <v>707</v>
      </c>
      <c r="H63" s="140">
        <v>643</v>
      </c>
      <c r="I63" s="115">
        <v>134</v>
      </c>
      <c r="J63" s="116">
        <v>20.839813374805598</v>
      </c>
    </row>
    <row r="64" spans="1:16" s="110" customFormat="1" ht="14.45" customHeight="1" x14ac:dyDescent="0.2">
      <c r="A64" s="120" t="s">
        <v>113</v>
      </c>
      <c r="B64" s="119" t="s">
        <v>116</v>
      </c>
      <c r="C64" s="113">
        <v>86.096274370380172</v>
      </c>
      <c r="D64" s="115">
        <v>52065</v>
      </c>
      <c r="E64" s="114">
        <v>53995</v>
      </c>
      <c r="F64" s="114">
        <v>54376</v>
      </c>
      <c r="G64" s="114">
        <v>54608</v>
      </c>
      <c r="H64" s="140">
        <v>53663</v>
      </c>
      <c r="I64" s="115">
        <v>-1598</v>
      </c>
      <c r="J64" s="116">
        <v>-2.9778432066787173</v>
      </c>
    </row>
    <row r="65" spans="1:10" s="110" customFormat="1" ht="14.45" customHeight="1" x14ac:dyDescent="0.2">
      <c r="A65" s="123"/>
      <c r="B65" s="124" t="s">
        <v>117</v>
      </c>
      <c r="C65" s="125">
        <v>13.809468688505614</v>
      </c>
      <c r="D65" s="143">
        <v>8351</v>
      </c>
      <c r="E65" s="144">
        <v>8612</v>
      </c>
      <c r="F65" s="144">
        <v>8549</v>
      </c>
      <c r="G65" s="144">
        <v>8494</v>
      </c>
      <c r="H65" s="145">
        <v>8206</v>
      </c>
      <c r="I65" s="143">
        <v>145</v>
      </c>
      <c r="J65" s="146">
        <v>1.7669997562758957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57634</v>
      </c>
      <c r="G11" s="114">
        <v>59955</v>
      </c>
      <c r="H11" s="114">
        <v>60366</v>
      </c>
      <c r="I11" s="114">
        <v>60435</v>
      </c>
      <c r="J11" s="140">
        <v>59226</v>
      </c>
      <c r="K11" s="114">
        <v>-1592</v>
      </c>
      <c r="L11" s="116">
        <v>-2.6880086448519229</v>
      </c>
    </row>
    <row r="12" spans="1:17" s="110" customFormat="1" ht="24" customHeight="1" x14ac:dyDescent="0.2">
      <c r="A12" s="604" t="s">
        <v>185</v>
      </c>
      <c r="B12" s="605"/>
      <c r="C12" s="605"/>
      <c r="D12" s="606"/>
      <c r="E12" s="113">
        <v>37.986258111531384</v>
      </c>
      <c r="F12" s="115">
        <v>21893</v>
      </c>
      <c r="G12" s="114">
        <v>22573</v>
      </c>
      <c r="H12" s="114">
        <v>22737</v>
      </c>
      <c r="I12" s="114">
        <v>22688</v>
      </c>
      <c r="J12" s="140">
        <v>22070</v>
      </c>
      <c r="K12" s="114">
        <v>-177</v>
      </c>
      <c r="L12" s="116">
        <v>-0.80199365654734933</v>
      </c>
    </row>
    <row r="13" spans="1:17" s="110" customFormat="1" ht="15" customHeight="1" x14ac:dyDescent="0.2">
      <c r="A13" s="120"/>
      <c r="B13" s="612" t="s">
        <v>107</v>
      </c>
      <c r="C13" s="612"/>
      <c r="E13" s="113">
        <v>62.013741888468616</v>
      </c>
      <c r="F13" s="115">
        <v>35741</v>
      </c>
      <c r="G13" s="114">
        <v>37382</v>
      </c>
      <c r="H13" s="114">
        <v>37629</v>
      </c>
      <c r="I13" s="114">
        <v>37747</v>
      </c>
      <c r="J13" s="140">
        <v>37156</v>
      </c>
      <c r="K13" s="114">
        <v>-1415</v>
      </c>
      <c r="L13" s="116">
        <v>-3.8082678436860804</v>
      </c>
    </row>
    <row r="14" spans="1:17" s="110" customFormat="1" ht="22.5" customHeight="1" x14ac:dyDescent="0.2">
      <c r="A14" s="604" t="s">
        <v>186</v>
      </c>
      <c r="B14" s="605"/>
      <c r="C14" s="605"/>
      <c r="D14" s="606"/>
      <c r="E14" s="113">
        <v>15.220182531144811</v>
      </c>
      <c r="F14" s="115">
        <v>8772</v>
      </c>
      <c r="G14" s="114">
        <v>9376</v>
      </c>
      <c r="H14" s="114">
        <v>9481</v>
      </c>
      <c r="I14" s="114">
        <v>9672</v>
      </c>
      <c r="J14" s="140">
        <v>9258</v>
      </c>
      <c r="K14" s="114">
        <v>-486</v>
      </c>
      <c r="L14" s="116">
        <v>-5.2495139338950096</v>
      </c>
    </row>
    <row r="15" spans="1:17" s="110" customFormat="1" ht="15" customHeight="1" x14ac:dyDescent="0.2">
      <c r="A15" s="120"/>
      <c r="B15" s="119"/>
      <c r="C15" s="258" t="s">
        <v>106</v>
      </c>
      <c r="E15" s="113">
        <v>47.49202006383949</v>
      </c>
      <c r="F15" s="115">
        <v>4166</v>
      </c>
      <c r="G15" s="114">
        <v>4318</v>
      </c>
      <c r="H15" s="114">
        <v>4367</v>
      </c>
      <c r="I15" s="114">
        <v>4466</v>
      </c>
      <c r="J15" s="140">
        <v>4298</v>
      </c>
      <c r="K15" s="114">
        <v>-132</v>
      </c>
      <c r="L15" s="116">
        <v>-3.0711959050721265</v>
      </c>
    </row>
    <row r="16" spans="1:17" s="110" customFormat="1" ht="15" customHeight="1" x14ac:dyDescent="0.2">
      <c r="A16" s="120"/>
      <c r="B16" s="119"/>
      <c r="C16" s="258" t="s">
        <v>107</v>
      </c>
      <c r="E16" s="113">
        <v>52.50797993616051</v>
      </c>
      <c r="F16" s="115">
        <v>4606</v>
      </c>
      <c r="G16" s="114">
        <v>5058</v>
      </c>
      <c r="H16" s="114">
        <v>5114</v>
      </c>
      <c r="I16" s="114">
        <v>5206</v>
      </c>
      <c r="J16" s="140">
        <v>4960</v>
      </c>
      <c r="K16" s="114">
        <v>-354</v>
      </c>
      <c r="L16" s="116">
        <v>-7.137096774193548</v>
      </c>
    </row>
    <row r="17" spans="1:12" s="110" customFormat="1" ht="15" customHeight="1" x14ac:dyDescent="0.2">
      <c r="A17" s="120"/>
      <c r="B17" s="121" t="s">
        <v>109</v>
      </c>
      <c r="C17" s="258"/>
      <c r="E17" s="113">
        <v>51.441857237047579</v>
      </c>
      <c r="F17" s="115">
        <v>29648</v>
      </c>
      <c r="G17" s="114">
        <v>30899</v>
      </c>
      <c r="H17" s="114">
        <v>31172</v>
      </c>
      <c r="I17" s="114">
        <v>31201</v>
      </c>
      <c r="J17" s="140">
        <v>30819</v>
      </c>
      <c r="K17" s="114">
        <v>-1171</v>
      </c>
      <c r="L17" s="116">
        <v>-3.7996041403030598</v>
      </c>
    </row>
    <row r="18" spans="1:12" s="110" customFormat="1" ht="15" customHeight="1" x14ac:dyDescent="0.2">
      <c r="A18" s="120"/>
      <c r="B18" s="119"/>
      <c r="C18" s="258" t="s">
        <v>106</v>
      </c>
      <c r="E18" s="113">
        <v>34.575688073394495</v>
      </c>
      <c r="F18" s="115">
        <v>10251</v>
      </c>
      <c r="G18" s="114">
        <v>10598</v>
      </c>
      <c r="H18" s="114">
        <v>10680</v>
      </c>
      <c r="I18" s="114">
        <v>10568</v>
      </c>
      <c r="J18" s="140">
        <v>10300</v>
      </c>
      <c r="K18" s="114">
        <v>-49</v>
      </c>
      <c r="L18" s="116">
        <v>-0.47572815533980584</v>
      </c>
    </row>
    <row r="19" spans="1:12" s="110" customFormat="1" ht="15" customHeight="1" x14ac:dyDescent="0.2">
      <c r="A19" s="120"/>
      <c r="B19" s="119"/>
      <c r="C19" s="258" t="s">
        <v>107</v>
      </c>
      <c r="E19" s="113">
        <v>65.424311926605498</v>
      </c>
      <c r="F19" s="115">
        <v>19397</v>
      </c>
      <c r="G19" s="114">
        <v>20301</v>
      </c>
      <c r="H19" s="114">
        <v>20492</v>
      </c>
      <c r="I19" s="114">
        <v>20633</v>
      </c>
      <c r="J19" s="140">
        <v>20519</v>
      </c>
      <c r="K19" s="114">
        <v>-1122</v>
      </c>
      <c r="L19" s="116">
        <v>-5.4681027340513673</v>
      </c>
    </row>
    <row r="20" spans="1:12" s="110" customFormat="1" ht="15" customHeight="1" x14ac:dyDescent="0.2">
      <c r="A20" s="120"/>
      <c r="B20" s="121" t="s">
        <v>110</v>
      </c>
      <c r="C20" s="258"/>
      <c r="E20" s="113">
        <v>17.550404275254191</v>
      </c>
      <c r="F20" s="115">
        <v>10115</v>
      </c>
      <c r="G20" s="114">
        <v>10282</v>
      </c>
      <c r="H20" s="114">
        <v>10302</v>
      </c>
      <c r="I20" s="114">
        <v>10202</v>
      </c>
      <c r="J20" s="140">
        <v>10034</v>
      </c>
      <c r="K20" s="114">
        <v>81</v>
      </c>
      <c r="L20" s="116">
        <v>0.80725533187163645</v>
      </c>
    </row>
    <row r="21" spans="1:12" s="110" customFormat="1" ht="15" customHeight="1" x14ac:dyDescent="0.2">
      <c r="A21" s="120"/>
      <c r="B21" s="119"/>
      <c r="C21" s="258" t="s">
        <v>106</v>
      </c>
      <c r="E21" s="113">
        <v>31.764705882352942</v>
      </c>
      <c r="F21" s="115">
        <v>3213</v>
      </c>
      <c r="G21" s="114">
        <v>3268</v>
      </c>
      <c r="H21" s="114">
        <v>3268</v>
      </c>
      <c r="I21" s="114">
        <v>3242</v>
      </c>
      <c r="J21" s="140">
        <v>3199</v>
      </c>
      <c r="K21" s="114">
        <v>14</v>
      </c>
      <c r="L21" s="116">
        <v>0.43763676148796499</v>
      </c>
    </row>
    <row r="22" spans="1:12" s="110" customFormat="1" ht="15" customHeight="1" x14ac:dyDescent="0.2">
      <c r="A22" s="120"/>
      <c r="B22" s="119"/>
      <c r="C22" s="258" t="s">
        <v>107</v>
      </c>
      <c r="E22" s="113">
        <v>68.235294117647058</v>
      </c>
      <c r="F22" s="115">
        <v>6902</v>
      </c>
      <c r="G22" s="114">
        <v>7014</v>
      </c>
      <c r="H22" s="114">
        <v>7034</v>
      </c>
      <c r="I22" s="114">
        <v>6960</v>
      </c>
      <c r="J22" s="140">
        <v>6835</v>
      </c>
      <c r="K22" s="114">
        <v>67</v>
      </c>
      <c r="L22" s="116">
        <v>0.98024871982443307</v>
      </c>
    </row>
    <row r="23" spans="1:12" s="110" customFormat="1" ht="15" customHeight="1" x14ac:dyDescent="0.2">
      <c r="A23" s="120"/>
      <c r="B23" s="121" t="s">
        <v>111</v>
      </c>
      <c r="C23" s="258"/>
      <c r="E23" s="113">
        <v>15.787555956553422</v>
      </c>
      <c r="F23" s="115">
        <v>9099</v>
      </c>
      <c r="G23" s="114">
        <v>9398</v>
      </c>
      <c r="H23" s="114">
        <v>9411</v>
      </c>
      <c r="I23" s="114">
        <v>9360</v>
      </c>
      <c r="J23" s="140">
        <v>9115</v>
      </c>
      <c r="K23" s="114">
        <v>-16</v>
      </c>
      <c r="L23" s="116">
        <v>-0.17553483269336259</v>
      </c>
    </row>
    <row r="24" spans="1:12" s="110" customFormat="1" ht="15" customHeight="1" x14ac:dyDescent="0.2">
      <c r="A24" s="120"/>
      <c r="B24" s="119"/>
      <c r="C24" s="258" t="s">
        <v>106</v>
      </c>
      <c r="E24" s="113">
        <v>46.851302340916583</v>
      </c>
      <c r="F24" s="115">
        <v>4263</v>
      </c>
      <c r="G24" s="114">
        <v>4389</v>
      </c>
      <c r="H24" s="114">
        <v>4422</v>
      </c>
      <c r="I24" s="114">
        <v>4412</v>
      </c>
      <c r="J24" s="140">
        <v>4273</v>
      </c>
      <c r="K24" s="114">
        <v>-10</v>
      </c>
      <c r="L24" s="116">
        <v>-0.23402761525860052</v>
      </c>
    </row>
    <row r="25" spans="1:12" s="110" customFormat="1" ht="15" customHeight="1" x14ac:dyDescent="0.2">
      <c r="A25" s="120"/>
      <c r="B25" s="119"/>
      <c r="C25" s="258" t="s">
        <v>107</v>
      </c>
      <c r="E25" s="113">
        <v>53.148697659083417</v>
      </c>
      <c r="F25" s="115">
        <v>4836</v>
      </c>
      <c r="G25" s="114">
        <v>5009</v>
      </c>
      <c r="H25" s="114">
        <v>4989</v>
      </c>
      <c r="I25" s="114">
        <v>4948</v>
      </c>
      <c r="J25" s="140">
        <v>4842</v>
      </c>
      <c r="K25" s="114">
        <v>-6</v>
      </c>
      <c r="L25" s="116">
        <v>-0.12391573729863693</v>
      </c>
    </row>
    <row r="26" spans="1:12" s="110" customFormat="1" ht="15" customHeight="1" x14ac:dyDescent="0.2">
      <c r="A26" s="120"/>
      <c r="C26" s="121" t="s">
        <v>187</v>
      </c>
      <c r="D26" s="110" t="s">
        <v>188</v>
      </c>
      <c r="E26" s="113">
        <v>1.3047853697470244</v>
      </c>
      <c r="F26" s="115">
        <v>752</v>
      </c>
      <c r="G26" s="114">
        <v>791</v>
      </c>
      <c r="H26" s="114">
        <v>812</v>
      </c>
      <c r="I26" s="114">
        <v>690</v>
      </c>
      <c r="J26" s="140">
        <v>641</v>
      </c>
      <c r="K26" s="114">
        <v>111</v>
      </c>
      <c r="L26" s="116">
        <v>17.316692667706707</v>
      </c>
    </row>
    <row r="27" spans="1:12" s="110" customFormat="1" ht="15" customHeight="1" x14ac:dyDescent="0.2">
      <c r="A27" s="120"/>
      <c r="B27" s="119"/>
      <c r="D27" s="259" t="s">
        <v>106</v>
      </c>
      <c r="E27" s="113">
        <v>38.962765957446805</v>
      </c>
      <c r="F27" s="115">
        <v>293</v>
      </c>
      <c r="G27" s="114">
        <v>324</v>
      </c>
      <c r="H27" s="114">
        <v>324</v>
      </c>
      <c r="I27" s="114">
        <v>280</v>
      </c>
      <c r="J27" s="140">
        <v>258</v>
      </c>
      <c r="K27" s="114">
        <v>35</v>
      </c>
      <c r="L27" s="116">
        <v>13.565891472868216</v>
      </c>
    </row>
    <row r="28" spans="1:12" s="110" customFormat="1" ht="15" customHeight="1" x14ac:dyDescent="0.2">
      <c r="A28" s="120"/>
      <c r="B28" s="119"/>
      <c r="D28" s="259" t="s">
        <v>107</v>
      </c>
      <c r="E28" s="113">
        <v>61.037234042553195</v>
      </c>
      <c r="F28" s="115">
        <v>459</v>
      </c>
      <c r="G28" s="114">
        <v>467</v>
      </c>
      <c r="H28" s="114">
        <v>488</v>
      </c>
      <c r="I28" s="114">
        <v>410</v>
      </c>
      <c r="J28" s="140">
        <v>383</v>
      </c>
      <c r="K28" s="114">
        <v>76</v>
      </c>
      <c r="L28" s="116">
        <v>19.843342036553526</v>
      </c>
    </row>
    <row r="29" spans="1:12" s="110" customFormat="1" ht="24" customHeight="1" x14ac:dyDescent="0.2">
      <c r="A29" s="604" t="s">
        <v>189</v>
      </c>
      <c r="B29" s="605"/>
      <c r="C29" s="605"/>
      <c r="D29" s="606"/>
      <c r="E29" s="113">
        <v>86.358746573203319</v>
      </c>
      <c r="F29" s="115">
        <v>49772</v>
      </c>
      <c r="G29" s="114">
        <v>51796</v>
      </c>
      <c r="H29" s="114">
        <v>52129</v>
      </c>
      <c r="I29" s="114">
        <v>52238</v>
      </c>
      <c r="J29" s="140">
        <v>51347</v>
      </c>
      <c r="K29" s="114">
        <v>-1575</v>
      </c>
      <c r="L29" s="116">
        <v>-3.0673651819970007</v>
      </c>
    </row>
    <row r="30" spans="1:12" s="110" customFormat="1" ht="15" customHeight="1" x14ac:dyDescent="0.2">
      <c r="A30" s="120"/>
      <c r="B30" s="119"/>
      <c r="C30" s="258" t="s">
        <v>106</v>
      </c>
      <c r="E30" s="113">
        <v>37.364381580004824</v>
      </c>
      <c r="F30" s="115">
        <v>18597</v>
      </c>
      <c r="G30" s="114">
        <v>19181</v>
      </c>
      <c r="H30" s="114">
        <v>19294</v>
      </c>
      <c r="I30" s="114">
        <v>19317</v>
      </c>
      <c r="J30" s="140">
        <v>18830</v>
      </c>
      <c r="K30" s="114">
        <v>-233</v>
      </c>
      <c r="L30" s="116">
        <v>-1.2373871481678174</v>
      </c>
    </row>
    <row r="31" spans="1:12" s="110" customFormat="1" ht="15" customHeight="1" x14ac:dyDescent="0.2">
      <c r="A31" s="120"/>
      <c r="B31" s="119"/>
      <c r="C31" s="258" t="s">
        <v>107</v>
      </c>
      <c r="E31" s="113">
        <v>62.635618419995176</v>
      </c>
      <c r="F31" s="115">
        <v>31175</v>
      </c>
      <c r="G31" s="114">
        <v>32615</v>
      </c>
      <c r="H31" s="114">
        <v>32835</v>
      </c>
      <c r="I31" s="114">
        <v>32921</v>
      </c>
      <c r="J31" s="140">
        <v>32517</v>
      </c>
      <c r="K31" s="114">
        <v>-1342</v>
      </c>
      <c r="L31" s="116">
        <v>-4.1270719931112954</v>
      </c>
    </row>
    <row r="32" spans="1:12" s="110" customFormat="1" ht="15" customHeight="1" x14ac:dyDescent="0.2">
      <c r="A32" s="120"/>
      <c r="B32" s="119" t="s">
        <v>117</v>
      </c>
      <c r="C32" s="258"/>
      <c r="E32" s="113">
        <v>13.545823645764653</v>
      </c>
      <c r="F32" s="114">
        <v>7807</v>
      </c>
      <c r="G32" s="114">
        <v>8095</v>
      </c>
      <c r="H32" s="114">
        <v>8173</v>
      </c>
      <c r="I32" s="114">
        <v>8141</v>
      </c>
      <c r="J32" s="140">
        <v>7821</v>
      </c>
      <c r="K32" s="114">
        <v>-14</v>
      </c>
      <c r="L32" s="116">
        <v>-0.17900524229638154</v>
      </c>
    </row>
    <row r="33" spans="1:12" s="110" customFormat="1" ht="15" customHeight="1" x14ac:dyDescent="0.2">
      <c r="A33" s="120"/>
      <c r="B33" s="119"/>
      <c r="C33" s="258" t="s">
        <v>106</v>
      </c>
      <c r="E33" s="113">
        <v>41.975150505956194</v>
      </c>
      <c r="F33" s="114">
        <v>3277</v>
      </c>
      <c r="G33" s="114">
        <v>3369</v>
      </c>
      <c r="H33" s="114">
        <v>3425</v>
      </c>
      <c r="I33" s="114">
        <v>3358</v>
      </c>
      <c r="J33" s="140">
        <v>3225</v>
      </c>
      <c r="K33" s="114">
        <v>52</v>
      </c>
      <c r="L33" s="116">
        <v>1.6124031007751938</v>
      </c>
    </row>
    <row r="34" spans="1:12" s="110" customFormat="1" ht="15" customHeight="1" x14ac:dyDescent="0.2">
      <c r="A34" s="120"/>
      <c r="B34" s="119"/>
      <c r="C34" s="258" t="s">
        <v>107</v>
      </c>
      <c r="E34" s="113">
        <v>58.024849494043806</v>
      </c>
      <c r="F34" s="114">
        <v>4530</v>
      </c>
      <c r="G34" s="114">
        <v>4726</v>
      </c>
      <c r="H34" s="114">
        <v>4748</v>
      </c>
      <c r="I34" s="114">
        <v>4783</v>
      </c>
      <c r="J34" s="140">
        <v>4596</v>
      </c>
      <c r="K34" s="114">
        <v>-66</v>
      </c>
      <c r="L34" s="116">
        <v>-1.4360313315926894</v>
      </c>
    </row>
    <row r="35" spans="1:12" s="110" customFormat="1" ht="24" customHeight="1" x14ac:dyDescent="0.2">
      <c r="A35" s="604" t="s">
        <v>192</v>
      </c>
      <c r="B35" s="605"/>
      <c r="C35" s="605"/>
      <c r="D35" s="606"/>
      <c r="E35" s="113">
        <v>14.350903980289413</v>
      </c>
      <c r="F35" s="114">
        <v>8271</v>
      </c>
      <c r="G35" s="114">
        <v>8686</v>
      </c>
      <c r="H35" s="114">
        <v>8816</v>
      </c>
      <c r="I35" s="114">
        <v>8956</v>
      </c>
      <c r="J35" s="114">
        <v>8499</v>
      </c>
      <c r="K35" s="318">
        <v>-228</v>
      </c>
      <c r="L35" s="319">
        <v>-2.6826685492410873</v>
      </c>
    </row>
    <row r="36" spans="1:12" s="110" customFormat="1" ht="15" customHeight="1" x14ac:dyDescent="0.2">
      <c r="A36" s="120"/>
      <c r="B36" s="119"/>
      <c r="C36" s="258" t="s">
        <v>106</v>
      </c>
      <c r="E36" s="113">
        <v>42.050538024422679</v>
      </c>
      <c r="F36" s="114">
        <v>3478</v>
      </c>
      <c r="G36" s="114">
        <v>3571</v>
      </c>
      <c r="H36" s="114">
        <v>3628</v>
      </c>
      <c r="I36" s="114">
        <v>3717</v>
      </c>
      <c r="J36" s="114">
        <v>3493</v>
      </c>
      <c r="K36" s="318">
        <v>-15</v>
      </c>
      <c r="L36" s="116">
        <v>-0.42943028914972803</v>
      </c>
    </row>
    <row r="37" spans="1:12" s="110" customFormat="1" ht="15" customHeight="1" x14ac:dyDescent="0.2">
      <c r="A37" s="120"/>
      <c r="B37" s="119"/>
      <c r="C37" s="258" t="s">
        <v>107</v>
      </c>
      <c r="E37" s="113">
        <v>57.949461975577321</v>
      </c>
      <c r="F37" s="114">
        <v>4793</v>
      </c>
      <c r="G37" s="114">
        <v>5115</v>
      </c>
      <c r="H37" s="114">
        <v>5188</v>
      </c>
      <c r="I37" s="114">
        <v>5239</v>
      </c>
      <c r="J37" s="140">
        <v>5006</v>
      </c>
      <c r="K37" s="114">
        <v>-213</v>
      </c>
      <c r="L37" s="116">
        <v>-4.2548941270475433</v>
      </c>
    </row>
    <row r="38" spans="1:12" s="110" customFormat="1" ht="15" customHeight="1" x14ac:dyDescent="0.2">
      <c r="A38" s="120"/>
      <c r="B38" s="119" t="s">
        <v>329</v>
      </c>
      <c r="C38" s="258"/>
      <c r="E38" s="113">
        <v>63.171044869347952</v>
      </c>
      <c r="F38" s="114">
        <v>36408</v>
      </c>
      <c r="G38" s="114">
        <v>37743</v>
      </c>
      <c r="H38" s="114">
        <v>37932</v>
      </c>
      <c r="I38" s="114">
        <v>37835</v>
      </c>
      <c r="J38" s="140">
        <v>37151</v>
      </c>
      <c r="K38" s="114">
        <v>-743</v>
      </c>
      <c r="L38" s="116">
        <v>-1.9999461656483002</v>
      </c>
    </row>
    <row r="39" spans="1:12" s="110" customFormat="1" ht="15" customHeight="1" x14ac:dyDescent="0.2">
      <c r="A39" s="120"/>
      <c r="B39" s="119"/>
      <c r="C39" s="258" t="s">
        <v>106</v>
      </c>
      <c r="E39" s="113">
        <v>37.434080421885298</v>
      </c>
      <c r="F39" s="115">
        <v>13629</v>
      </c>
      <c r="G39" s="114">
        <v>14043</v>
      </c>
      <c r="H39" s="114">
        <v>14094</v>
      </c>
      <c r="I39" s="114">
        <v>13968</v>
      </c>
      <c r="J39" s="140">
        <v>13613</v>
      </c>
      <c r="K39" s="114">
        <v>16</v>
      </c>
      <c r="L39" s="116">
        <v>0.11753470946889003</v>
      </c>
    </row>
    <row r="40" spans="1:12" s="110" customFormat="1" ht="15" customHeight="1" x14ac:dyDescent="0.2">
      <c r="A40" s="120"/>
      <c r="B40" s="119"/>
      <c r="C40" s="258" t="s">
        <v>107</v>
      </c>
      <c r="E40" s="113">
        <v>62.565919578114702</v>
      </c>
      <c r="F40" s="115">
        <v>22779</v>
      </c>
      <c r="G40" s="114">
        <v>23700</v>
      </c>
      <c r="H40" s="114">
        <v>23838</v>
      </c>
      <c r="I40" s="114">
        <v>23867</v>
      </c>
      <c r="J40" s="140">
        <v>23538</v>
      </c>
      <c r="K40" s="114">
        <v>-759</v>
      </c>
      <c r="L40" s="116">
        <v>-3.2245730308437421</v>
      </c>
    </row>
    <row r="41" spans="1:12" s="110" customFormat="1" ht="15" customHeight="1" x14ac:dyDescent="0.2">
      <c r="A41" s="120"/>
      <c r="B41" s="320" t="s">
        <v>516</v>
      </c>
      <c r="C41" s="258"/>
      <c r="E41" s="113">
        <v>8.2919804282194534</v>
      </c>
      <c r="F41" s="115">
        <v>4779</v>
      </c>
      <c r="G41" s="114">
        <v>4860</v>
      </c>
      <c r="H41" s="114">
        <v>4788</v>
      </c>
      <c r="I41" s="114">
        <v>4736</v>
      </c>
      <c r="J41" s="140">
        <v>4551</v>
      </c>
      <c r="K41" s="114">
        <v>228</v>
      </c>
      <c r="L41" s="116">
        <v>5.0098879367172051</v>
      </c>
    </row>
    <row r="42" spans="1:12" s="110" customFormat="1" ht="15" customHeight="1" x14ac:dyDescent="0.2">
      <c r="A42" s="120"/>
      <c r="B42" s="119"/>
      <c r="C42" s="268" t="s">
        <v>106</v>
      </c>
      <c r="D42" s="182"/>
      <c r="E42" s="113">
        <v>37.727558066541114</v>
      </c>
      <c r="F42" s="115">
        <v>1803</v>
      </c>
      <c r="G42" s="114">
        <v>1821</v>
      </c>
      <c r="H42" s="114">
        <v>1828</v>
      </c>
      <c r="I42" s="114">
        <v>1788</v>
      </c>
      <c r="J42" s="140">
        <v>1732</v>
      </c>
      <c r="K42" s="114">
        <v>71</v>
      </c>
      <c r="L42" s="116">
        <v>4.0993071593533488</v>
      </c>
    </row>
    <row r="43" spans="1:12" s="110" customFormat="1" ht="15" customHeight="1" x14ac:dyDescent="0.2">
      <c r="A43" s="120"/>
      <c r="B43" s="119"/>
      <c r="C43" s="268" t="s">
        <v>107</v>
      </c>
      <c r="D43" s="182"/>
      <c r="E43" s="113">
        <v>62.272441933458886</v>
      </c>
      <c r="F43" s="115">
        <v>2976</v>
      </c>
      <c r="G43" s="114">
        <v>3039</v>
      </c>
      <c r="H43" s="114">
        <v>2960</v>
      </c>
      <c r="I43" s="114">
        <v>2948</v>
      </c>
      <c r="J43" s="140">
        <v>2819</v>
      </c>
      <c r="K43" s="114">
        <v>157</v>
      </c>
      <c r="L43" s="116">
        <v>5.5693508336289463</v>
      </c>
    </row>
    <row r="44" spans="1:12" s="110" customFormat="1" ht="15" customHeight="1" x14ac:dyDescent="0.2">
      <c r="A44" s="120"/>
      <c r="B44" s="119" t="s">
        <v>205</v>
      </c>
      <c r="C44" s="268"/>
      <c r="D44" s="182"/>
      <c r="E44" s="113">
        <v>14.18607072214318</v>
      </c>
      <c r="F44" s="115">
        <v>8176</v>
      </c>
      <c r="G44" s="114">
        <v>8666</v>
      </c>
      <c r="H44" s="114">
        <v>8830</v>
      </c>
      <c r="I44" s="114">
        <v>8908</v>
      </c>
      <c r="J44" s="140">
        <v>9025</v>
      </c>
      <c r="K44" s="114">
        <v>-849</v>
      </c>
      <c r="L44" s="116">
        <v>-9.4072022160664819</v>
      </c>
    </row>
    <row r="45" spans="1:12" s="110" customFormat="1" ht="15" customHeight="1" x14ac:dyDescent="0.2">
      <c r="A45" s="120"/>
      <c r="B45" s="119"/>
      <c r="C45" s="268" t="s">
        <v>106</v>
      </c>
      <c r="D45" s="182"/>
      <c r="E45" s="113">
        <v>36.484833659491194</v>
      </c>
      <c r="F45" s="115">
        <v>2983</v>
      </c>
      <c r="G45" s="114">
        <v>3138</v>
      </c>
      <c r="H45" s="114">
        <v>3187</v>
      </c>
      <c r="I45" s="114">
        <v>3215</v>
      </c>
      <c r="J45" s="140">
        <v>3232</v>
      </c>
      <c r="K45" s="114">
        <v>-249</v>
      </c>
      <c r="L45" s="116">
        <v>-7.7042079207920793</v>
      </c>
    </row>
    <row r="46" spans="1:12" s="110" customFormat="1" ht="15" customHeight="1" x14ac:dyDescent="0.2">
      <c r="A46" s="123"/>
      <c r="B46" s="124"/>
      <c r="C46" s="260" t="s">
        <v>107</v>
      </c>
      <c r="D46" s="261"/>
      <c r="E46" s="125">
        <v>63.515166340508806</v>
      </c>
      <c r="F46" s="143">
        <v>5193</v>
      </c>
      <c r="G46" s="144">
        <v>5528</v>
      </c>
      <c r="H46" s="144">
        <v>5643</v>
      </c>
      <c r="I46" s="144">
        <v>5693</v>
      </c>
      <c r="J46" s="145">
        <v>5793</v>
      </c>
      <c r="K46" s="144">
        <v>-600</v>
      </c>
      <c r="L46" s="146">
        <v>-10.357327809425168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57634</v>
      </c>
      <c r="E11" s="114">
        <v>59955</v>
      </c>
      <c r="F11" s="114">
        <v>60366</v>
      </c>
      <c r="G11" s="114">
        <v>60435</v>
      </c>
      <c r="H11" s="140">
        <v>59226</v>
      </c>
      <c r="I11" s="115">
        <v>-1592</v>
      </c>
      <c r="J11" s="116">
        <v>-2.6880086448519229</v>
      </c>
    </row>
    <row r="12" spans="1:15" s="110" customFormat="1" ht="24.95" customHeight="1" x14ac:dyDescent="0.2">
      <c r="A12" s="193" t="s">
        <v>132</v>
      </c>
      <c r="B12" s="194" t="s">
        <v>133</v>
      </c>
      <c r="C12" s="113">
        <v>1.5928097997709685</v>
      </c>
      <c r="D12" s="115">
        <v>918</v>
      </c>
      <c r="E12" s="114">
        <v>931</v>
      </c>
      <c r="F12" s="114">
        <v>953</v>
      </c>
      <c r="G12" s="114">
        <v>943</v>
      </c>
      <c r="H12" s="140">
        <v>891</v>
      </c>
      <c r="I12" s="115">
        <v>27</v>
      </c>
      <c r="J12" s="116">
        <v>3.0303030303030303</v>
      </c>
    </row>
    <row r="13" spans="1:15" s="110" customFormat="1" ht="24.95" customHeight="1" x14ac:dyDescent="0.2">
      <c r="A13" s="193" t="s">
        <v>134</v>
      </c>
      <c r="B13" s="199" t="s">
        <v>214</v>
      </c>
      <c r="C13" s="113">
        <v>0.7200610750598605</v>
      </c>
      <c r="D13" s="115">
        <v>415</v>
      </c>
      <c r="E13" s="114">
        <v>426</v>
      </c>
      <c r="F13" s="114">
        <v>430</v>
      </c>
      <c r="G13" s="114">
        <v>409</v>
      </c>
      <c r="H13" s="140">
        <v>422</v>
      </c>
      <c r="I13" s="115">
        <v>-7</v>
      </c>
      <c r="J13" s="116">
        <v>-1.6587677725118484</v>
      </c>
    </row>
    <row r="14" spans="1:15" s="287" customFormat="1" ht="24.95" customHeight="1" x14ac:dyDescent="0.2">
      <c r="A14" s="193" t="s">
        <v>215</v>
      </c>
      <c r="B14" s="199" t="s">
        <v>137</v>
      </c>
      <c r="C14" s="113">
        <v>9.2618940208904466</v>
      </c>
      <c r="D14" s="115">
        <v>5338</v>
      </c>
      <c r="E14" s="114">
        <v>5532</v>
      </c>
      <c r="F14" s="114">
        <v>5621</v>
      </c>
      <c r="G14" s="114">
        <v>5685</v>
      </c>
      <c r="H14" s="140">
        <v>5562</v>
      </c>
      <c r="I14" s="115">
        <v>-224</v>
      </c>
      <c r="J14" s="116">
        <v>-4.0273282991729591</v>
      </c>
      <c r="K14" s="110"/>
      <c r="L14" s="110"/>
      <c r="M14" s="110"/>
      <c r="N14" s="110"/>
      <c r="O14" s="110"/>
    </row>
    <row r="15" spans="1:15" s="110" customFormat="1" ht="24.95" customHeight="1" x14ac:dyDescent="0.2">
      <c r="A15" s="193" t="s">
        <v>216</v>
      </c>
      <c r="B15" s="199" t="s">
        <v>217</v>
      </c>
      <c r="C15" s="113">
        <v>4.3568032758441202</v>
      </c>
      <c r="D15" s="115">
        <v>2511</v>
      </c>
      <c r="E15" s="114">
        <v>2690</v>
      </c>
      <c r="F15" s="114">
        <v>2716</v>
      </c>
      <c r="G15" s="114">
        <v>2748</v>
      </c>
      <c r="H15" s="140">
        <v>2641</v>
      </c>
      <c r="I15" s="115">
        <v>-130</v>
      </c>
      <c r="J15" s="116">
        <v>-4.922377887163953</v>
      </c>
    </row>
    <row r="16" spans="1:15" s="287" customFormat="1" ht="24.95" customHeight="1" x14ac:dyDescent="0.2">
      <c r="A16" s="193" t="s">
        <v>218</v>
      </c>
      <c r="B16" s="199" t="s">
        <v>141</v>
      </c>
      <c r="C16" s="113">
        <v>3.8050456327862028</v>
      </c>
      <c r="D16" s="115">
        <v>2193</v>
      </c>
      <c r="E16" s="114">
        <v>2188</v>
      </c>
      <c r="F16" s="114">
        <v>2237</v>
      </c>
      <c r="G16" s="114">
        <v>2245</v>
      </c>
      <c r="H16" s="140">
        <v>2254</v>
      </c>
      <c r="I16" s="115">
        <v>-61</v>
      </c>
      <c r="J16" s="116">
        <v>-2.7062999112688555</v>
      </c>
      <c r="K16" s="110"/>
      <c r="L16" s="110"/>
      <c r="M16" s="110"/>
      <c r="N16" s="110"/>
      <c r="O16" s="110"/>
    </row>
    <row r="17" spans="1:15" s="110" customFormat="1" ht="24.95" customHeight="1" x14ac:dyDescent="0.2">
      <c r="A17" s="193" t="s">
        <v>142</v>
      </c>
      <c r="B17" s="199" t="s">
        <v>220</v>
      </c>
      <c r="C17" s="113">
        <v>1.1000451122601242</v>
      </c>
      <c r="D17" s="115">
        <v>634</v>
      </c>
      <c r="E17" s="114">
        <v>654</v>
      </c>
      <c r="F17" s="114">
        <v>668</v>
      </c>
      <c r="G17" s="114">
        <v>692</v>
      </c>
      <c r="H17" s="140">
        <v>667</v>
      </c>
      <c r="I17" s="115">
        <v>-33</v>
      </c>
      <c r="J17" s="116">
        <v>-4.9475262368815596</v>
      </c>
    </row>
    <row r="18" spans="1:15" s="287" customFormat="1" ht="24.95" customHeight="1" x14ac:dyDescent="0.2">
      <c r="A18" s="201" t="s">
        <v>144</v>
      </c>
      <c r="B18" s="202" t="s">
        <v>145</v>
      </c>
      <c r="C18" s="113">
        <v>5.715376340354652</v>
      </c>
      <c r="D18" s="115">
        <v>3294</v>
      </c>
      <c r="E18" s="114">
        <v>3299</v>
      </c>
      <c r="F18" s="114">
        <v>3291</v>
      </c>
      <c r="G18" s="114">
        <v>3247</v>
      </c>
      <c r="H18" s="140">
        <v>3177</v>
      </c>
      <c r="I18" s="115">
        <v>117</v>
      </c>
      <c r="J18" s="116">
        <v>3.6827195467422098</v>
      </c>
      <c r="K18" s="110"/>
      <c r="L18" s="110"/>
      <c r="M18" s="110"/>
      <c r="N18" s="110"/>
      <c r="O18" s="110"/>
    </row>
    <row r="19" spans="1:15" s="110" customFormat="1" ht="24.95" customHeight="1" x14ac:dyDescent="0.2">
      <c r="A19" s="193" t="s">
        <v>146</v>
      </c>
      <c r="B19" s="199" t="s">
        <v>147</v>
      </c>
      <c r="C19" s="113">
        <v>17.227678106673146</v>
      </c>
      <c r="D19" s="115">
        <v>9929</v>
      </c>
      <c r="E19" s="114">
        <v>10132</v>
      </c>
      <c r="F19" s="114">
        <v>10030</v>
      </c>
      <c r="G19" s="114">
        <v>10099</v>
      </c>
      <c r="H19" s="140">
        <v>10022</v>
      </c>
      <c r="I19" s="115">
        <v>-93</v>
      </c>
      <c r="J19" s="116">
        <v>-0.92795849131909802</v>
      </c>
    </row>
    <row r="20" spans="1:15" s="287" customFormat="1" ht="24.95" customHeight="1" x14ac:dyDescent="0.2">
      <c r="A20" s="193" t="s">
        <v>148</v>
      </c>
      <c r="B20" s="199" t="s">
        <v>149</v>
      </c>
      <c r="C20" s="113">
        <v>3.6940000694034771</v>
      </c>
      <c r="D20" s="115">
        <v>2129</v>
      </c>
      <c r="E20" s="114">
        <v>2215</v>
      </c>
      <c r="F20" s="114">
        <v>2238</v>
      </c>
      <c r="G20" s="114">
        <v>2309</v>
      </c>
      <c r="H20" s="140">
        <v>2276</v>
      </c>
      <c r="I20" s="115">
        <v>-147</v>
      </c>
      <c r="J20" s="116">
        <v>-6.4586994727592266</v>
      </c>
      <c r="K20" s="110"/>
      <c r="L20" s="110"/>
      <c r="M20" s="110"/>
      <c r="N20" s="110"/>
      <c r="O20" s="110"/>
    </row>
    <row r="21" spans="1:15" s="110" customFormat="1" ht="24.95" customHeight="1" x14ac:dyDescent="0.2">
      <c r="A21" s="201" t="s">
        <v>150</v>
      </c>
      <c r="B21" s="202" t="s">
        <v>151</v>
      </c>
      <c r="C21" s="113">
        <v>14.095846201894714</v>
      </c>
      <c r="D21" s="115">
        <v>8124</v>
      </c>
      <c r="E21" s="114">
        <v>9357</v>
      </c>
      <c r="F21" s="114">
        <v>9676</v>
      </c>
      <c r="G21" s="114">
        <v>9591</v>
      </c>
      <c r="H21" s="140">
        <v>9048</v>
      </c>
      <c r="I21" s="115">
        <v>-924</v>
      </c>
      <c r="J21" s="116">
        <v>-10.212201591511937</v>
      </c>
    </row>
    <row r="22" spans="1:15" s="110" customFormat="1" ht="24.95" customHeight="1" x14ac:dyDescent="0.2">
      <c r="A22" s="201" t="s">
        <v>152</v>
      </c>
      <c r="B22" s="199" t="s">
        <v>153</v>
      </c>
      <c r="C22" s="113">
        <v>1.7246764062879549</v>
      </c>
      <c r="D22" s="115">
        <v>994</v>
      </c>
      <c r="E22" s="114">
        <v>996</v>
      </c>
      <c r="F22" s="114">
        <v>993</v>
      </c>
      <c r="G22" s="114">
        <v>1001</v>
      </c>
      <c r="H22" s="140">
        <v>1052</v>
      </c>
      <c r="I22" s="115">
        <v>-58</v>
      </c>
      <c r="J22" s="116">
        <v>-5.5133079847908748</v>
      </c>
    </row>
    <row r="23" spans="1:15" s="110" customFormat="1" ht="24.95" customHeight="1" x14ac:dyDescent="0.2">
      <c r="A23" s="193" t="s">
        <v>154</v>
      </c>
      <c r="B23" s="199" t="s">
        <v>155</v>
      </c>
      <c r="C23" s="113">
        <v>1.0688135475587326</v>
      </c>
      <c r="D23" s="115">
        <v>616</v>
      </c>
      <c r="E23" s="114">
        <v>622</v>
      </c>
      <c r="F23" s="114">
        <v>611</v>
      </c>
      <c r="G23" s="114">
        <v>620</v>
      </c>
      <c r="H23" s="140">
        <v>613</v>
      </c>
      <c r="I23" s="115">
        <v>3</v>
      </c>
      <c r="J23" s="116">
        <v>0.48939641109298532</v>
      </c>
    </row>
    <row r="24" spans="1:15" s="110" customFormat="1" ht="24.95" customHeight="1" x14ac:dyDescent="0.2">
      <c r="A24" s="193" t="s">
        <v>156</v>
      </c>
      <c r="B24" s="199" t="s">
        <v>221</v>
      </c>
      <c r="C24" s="113">
        <v>9.9385779227539306</v>
      </c>
      <c r="D24" s="115">
        <v>5728</v>
      </c>
      <c r="E24" s="114">
        <v>5784</v>
      </c>
      <c r="F24" s="114">
        <v>5774</v>
      </c>
      <c r="G24" s="114">
        <v>5701</v>
      </c>
      <c r="H24" s="140">
        <v>5619</v>
      </c>
      <c r="I24" s="115">
        <v>109</v>
      </c>
      <c r="J24" s="116">
        <v>1.9398469478554903</v>
      </c>
    </row>
    <row r="25" spans="1:15" s="110" customFormat="1" ht="24.95" customHeight="1" x14ac:dyDescent="0.2">
      <c r="A25" s="193" t="s">
        <v>222</v>
      </c>
      <c r="B25" s="204" t="s">
        <v>159</v>
      </c>
      <c r="C25" s="113">
        <v>6.983724884616719</v>
      </c>
      <c r="D25" s="115">
        <v>4025</v>
      </c>
      <c r="E25" s="114">
        <v>3995</v>
      </c>
      <c r="F25" s="114">
        <v>4127</v>
      </c>
      <c r="G25" s="114">
        <v>4091</v>
      </c>
      <c r="H25" s="140">
        <v>4019</v>
      </c>
      <c r="I25" s="115">
        <v>6</v>
      </c>
      <c r="J25" s="116">
        <v>0.14929086837521771</v>
      </c>
    </row>
    <row r="26" spans="1:15" s="110" customFormat="1" ht="24.95" customHeight="1" x14ac:dyDescent="0.2">
      <c r="A26" s="201">
        <v>782.78300000000002</v>
      </c>
      <c r="B26" s="203" t="s">
        <v>160</v>
      </c>
      <c r="C26" s="113">
        <v>0.41468577575736543</v>
      </c>
      <c r="D26" s="115">
        <v>239</v>
      </c>
      <c r="E26" s="114">
        <v>376</v>
      </c>
      <c r="F26" s="114">
        <v>367</v>
      </c>
      <c r="G26" s="114">
        <v>383</v>
      </c>
      <c r="H26" s="140">
        <v>354</v>
      </c>
      <c r="I26" s="115">
        <v>-115</v>
      </c>
      <c r="J26" s="116">
        <v>-32.485875706214692</v>
      </c>
    </row>
    <row r="27" spans="1:15" s="110" customFormat="1" ht="24.95" customHeight="1" x14ac:dyDescent="0.2">
      <c r="A27" s="193" t="s">
        <v>161</v>
      </c>
      <c r="B27" s="199" t="s">
        <v>162</v>
      </c>
      <c r="C27" s="113">
        <v>2.068223618003262</v>
      </c>
      <c r="D27" s="115">
        <v>1192</v>
      </c>
      <c r="E27" s="114">
        <v>1210</v>
      </c>
      <c r="F27" s="114">
        <v>1204</v>
      </c>
      <c r="G27" s="114">
        <v>1205</v>
      </c>
      <c r="H27" s="140">
        <v>1167</v>
      </c>
      <c r="I27" s="115">
        <v>25</v>
      </c>
      <c r="J27" s="116">
        <v>2.1422450728363325</v>
      </c>
    </row>
    <row r="28" spans="1:15" s="110" customFormat="1" ht="24.95" customHeight="1" x14ac:dyDescent="0.2">
      <c r="A28" s="193" t="s">
        <v>163</v>
      </c>
      <c r="B28" s="199" t="s">
        <v>164</v>
      </c>
      <c r="C28" s="113">
        <v>2.2799042232015823</v>
      </c>
      <c r="D28" s="115">
        <v>1314</v>
      </c>
      <c r="E28" s="114">
        <v>1400</v>
      </c>
      <c r="F28" s="114">
        <v>1251</v>
      </c>
      <c r="G28" s="114">
        <v>1355</v>
      </c>
      <c r="H28" s="140">
        <v>1357</v>
      </c>
      <c r="I28" s="115">
        <v>-43</v>
      </c>
      <c r="J28" s="116">
        <v>-3.1687546057479734</v>
      </c>
    </row>
    <row r="29" spans="1:15" s="110" customFormat="1" ht="24.95" customHeight="1" x14ac:dyDescent="0.2">
      <c r="A29" s="193">
        <v>86</v>
      </c>
      <c r="B29" s="199" t="s">
        <v>165</v>
      </c>
      <c r="C29" s="113">
        <v>7.5025158760453898</v>
      </c>
      <c r="D29" s="115">
        <v>4324</v>
      </c>
      <c r="E29" s="114">
        <v>4359</v>
      </c>
      <c r="F29" s="114">
        <v>4371</v>
      </c>
      <c r="G29" s="114">
        <v>4386</v>
      </c>
      <c r="H29" s="140">
        <v>4386</v>
      </c>
      <c r="I29" s="115">
        <v>-62</v>
      </c>
      <c r="J29" s="116">
        <v>-1.4135886912904696</v>
      </c>
    </row>
    <row r="30" spans="1:15" s="110" customFormat="1" ht="24.95" customHeight="1" x14ac:dyDescent="0.2">
      <c r="A30" s="193">
        <v>87.88</v>
      </c>
      <c r="B30" s="204" t="s">
        <v>166</v>
      </c>
      <c r="C30" s="113">
        <v>4.1347121490786689</v>
      </c>
      <c r="D30" s="115">
        <v>2383</v>
      </c>
      <c r="E30" s="114">
        <v>2405</v>
      </c>
      <c r="F30" s="114">
        <v>2387</v>
      </c>
      <c r="G30" s="114">
        <v>2371</v>
      </c>
      <c r="H30" s="140">
        <v>2367</v>
      </c>
      <c r="I30" s="115">
        <v>16</v>
      </c>
      <c r="J30" s="116">
        <v>0.67596113223489651</v>
      </c>
    </row>
    <row r="31" spans="1:15" s="110" customFormat="1" ht="24.95" customHeight="1" x14ac:dyDescent="0.2">
      <c r="A31" s="193" t="s">
        <v>167</v>
      </c>
      <c r="B31" s="199" t="s">
        <v>168</v>
      </c>
      <c r="C31" s="113">
        <v>11.57302980879342</v>
      </c>
      <c r="D31" s="115">
        <v>6670</v>
      </c>
      <c r="E31" s="114">
        <v>6914</v>
      </c>
      <c r="F31" s="114">
        <v>7040</v>
      </c>
      <c r="G31" s="114">
        <v>7036</v>
      </c>
      <c r="H31" s="140">
        <v>6893</v>
      </c>
      <c r="I31" s="115">
        <v>-223</v>
      </c>
      <c r="J31" s="116">
        <v>-3.2351661105469316</v>
      </c>
    </row>
    <row r="32" spans="1:15" s="110" customFormat="1" ht="24.95" customHeight="1" x14ac:dyDescent="0.2">
      <c r="A32" s="193"/>
      <c r="B32" s="204" t="s">
        <v>169</v>
      </c>
      <c r="C32" s="113" t="s">
        <v>514</v>
      </c>
      <c r="D32" s="115" t="s">
        <v>514</v>
      </c>
      <c r="E32" s="114" t="s">
        <v>514</v>
      </c>
      <c r="F32" s="114" t="s">
        <v>514</v>
      </c>
      <c r="G32" s="114">
        <v>3</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1.5928097997709685</v>
      </c>
      <c r="D34" s="115">
        <v>918</v>
      </c>
      <c r="E34" s="114">
        <v>931</v>
      </c>
      <c r="F34" s="114">
        <v>953</v>
      </c>
      <c r="G34" s="114">
        <v>943</v>
      </c>
      <c r="H34" s="140">
        <v>891</v>
      </c>
      <c r="I34" s="115">
        <v>27</v>
      </c>
      <c r="J34" s="116">
        <v>3.0303030303030303</v>
      </c>
    </row>
    <row r="35" spans="1:10" s="110" customFormat="1" ht="24.95" customHeight="1" x14ac:dyDescent="0.2">
      <c r="A35" s="292" t="s">
        <v>171</v>
      </c>
      <c r="B35" s="293" t="s">
        <v>172</v>
      </c>
      <c r="C35" s="113">
        <v>15.697331436304959</v>
      </c>
      <c r="D35" s="115">
        <v>9047</v>
      </c>
      <c r="E35" s="114">
        <v>9257</v>
      </c>
      <c r="F35" s="114">
        <v>9342</v>
      </c>
      <c r="G35" s="114">
        <v>9341</v>
      </c>
      <c r="H35" s="140">
        <v>9161</v>
      </c>
      <c r="I35" s="115">
        <v>-114</v>
      </c>
      <c r="J35" s="116">
        <v>-1.2444056325728632</v>
      </c>
    </row>
    <row r="36" spans="1:10" s="110" customFormat="1" ht="24.95" customHeight="1" x14ac:dyDescent="0.2">
      <c r="A36" s="294" t="s">
        <v>173</v>
      </c>
      <c r="B36" s="295" t="s">
        <v>174</v>
      </c>
      <c r="C36" s="125">
        <v>82.706388590068357</v>
      </c>
      <c r="D36" s="143">
        <v>47667</v>
      </c>
      <c r="E36" s="144">
        <v>49765</v>
      </c>
      <c r="F36" s="144">
        <v>50069</v>
      </c>
      <c r="G36" s="144">
        <v>50148</v>
      </c>
      <c r="H36" s="145">
        <v>49173</v>
      </c>
      <c r="I36" s="143">
        <v>-1506</v>
      </c>
      <c r="J36" s="146">
        <v>-3.0626563357940335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57634</v>
      </c>
      <c r="F11" s="264">
        <v>59955</v>
      </c>
      <c r="G11" s="264">
        <v>60366</v>
      </c>
      <c r="H11" s="264">
        <v>60435</v>
      </c>
      <c r="I11" s="265">
        <v>59226</v>
      </c>
      <c r="J11" s="263">
        <v>-1592</v>
      </c>
      <c r="K11" s="266">
        <v>-2.6880086448519229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39.488843391053891</v>
      </c>
      <c r="E13" s="115">
        <v>22759</v>
      </c>
      <c r="F13" s="114">
        <v>23760</v>
      </c>
      <c r="G13" s="114">
        <v>24085</v>
      </c>
      <c r="H13" s="114">
        <v>24227</v>
      </c>
      <c r="I13" s="140">
        <v>23617</v>
      </c>
      <c r="J13" s="115">
        <v>-858</v>
      </c>
      <c r="K13" s="116">
        <v>-3.6329762459245458</v>
      </c>
    </row>
    <row r="14" spans="1:15" ht="15.95" customHeight="1" x14ac:dyDescent="0.2">
      <c r="A14" s="306" t="s">
        <v>230</v>
      </c>
      <c r="B14" s="307"/>
      <c r="C14" s="308"/>
      <c r="D14" s="113">
        <v>47.720095776798416</v>
      </c>
      <c r="E14" s="115">
        <v>27503</v>
      </c>
      <c r="F14" s="114">
        <v>28646</v>
      </c>
      <c r="G14" s="114">
        <v>28815</v>
      </c>
      <c r="H14" s="114">
        <v>28660</v>
      </c>
      <c r="I14" s="140">
        <v>28157</v>
      </c>
      <c r="J14" s="115">
        <v>-654</v>
      </c>
      <c r="K14" s="116">
        <v>-2.3226906275526513</v>
      </c>
    </row>
    <row r="15" spans="1:15" ht="15.95" customHeight="1" x14ac:dyDescent="0.2">
      <c r="A15" s="306" t="s">
        <v>231</v>
      </c>
      <c r="B15" s="307"/>
      <c r="C15" s="308"/>
      <c r="D15" s="113">
        <v>5.5175764305791724</v>
      </c>
      <c r="E15" s="115">
        <v>3180</v>
      </c>
      <c r="F15" s="114">
        <v>3246</v>
      </c>
      <c r="G15" s="114">
        <v>3248</v>
      </c>
      <c r="H15" s="114">
        <v>3167</v>
      </c>
      <c r="I15" s="140">
        <v>3192</v>
      </c>
      <c r="J15" s="115">
        <v>-12</v>
      </c>
      <c r="K15" s="116">
        <v>-0.37593984962406013</v>
      </c>
    </row>
    <row r="16" spans="1:15" ht="15.95" customHeight="1" x14ac:dyDescent="0.2">
      <c r="A16" s="306" t="s">
        <v>232</v>
      </c>
      <c r="B16" s="307"/>
      <c r="C16" s="308"/>
      <c r="D16" s="113">
        <v>3.0658986015199363</v>
      </c>
      <c r="E16" s="115">
        <v>1767</v>
      </c>
      <c r="F16" s="114">
        <v>1774</v>
      </c>
      <c r="G16" s="114">
        <v>1691</v>
      </c>
      <c r="H16" s="114">
        <v>1775</v>
      </c>
      <c r="I16" s="140">
        <v>1735</v>
      </c>
      <c r="J16" s="115">
        <v>32</v>
      </c>
      <c r="K16" s="116">
        <v>1.8443804034582132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1.1191310684665301</v>
      </c>
      <c r="E18" s="115">
        <v>645</v>
      </c>
      <c r="F18" s="114">
        <v>645</v>
      </c>
      <c r="G18" s="114">
        <v>663</v>
      </c>
      <c r="H18" s="114">
        <v>649</v>
      </c>
      <c r="I18" s="140">
        <v>615</v>
      </c>
      <c r="J18" s="115">
        <v>30</v>
      </c>
      <c r="K18" s="116">
        <v>4.8780487804878048</v>
      </c>
    </row>
    <row r="19" spans="1:11" ht="14.1" customHeight="1" x14ac:dyDescent="0.2">
      <c r="A19" s="306" t="s">
        <v>235</v>
      </c>
      <c r="B19" s="307" t="s">
        <v>236</v>
      </c>
      <c r="C19" s="308"/>
      <c r="D19" s="113">
        <v>0.67668390186348337</v>
      </c>
      <c r="E19" s="115">
        <v>390</v>
      </c>
      <c r="F19" s="114">
        <v>395</v>
      </c>
      <c r="G19" s="114">
        <v>396</v>
      </c>
      <c r="H19" s="114">
        <v>382</v>
      </c>
      <c r="I19" s="140">
        <v>368</v>
      </c>
      <c r="J19" s="115">
        <v>22</v>
      </c>
      <c r="K19" s="116">
        <v>5.9782608695652177</v>
      </c>
    </row>
    <row r="20" spans="1:11" ht="14.1" customHeight="1" x14ac:dyDescent="0.2">
      <c r="A20" s="306">
        <v>12</v>
      </c>
      <c r="B20" s="307" t="s">
        <v>237</v>
      </c>
      <c r="C20" s="308"/>
      <c r="D20" s="113">
        <v>0.87621889856681823</v>
      </c>
      <c r="E20" s="115">
        <v>505</v>
      </c>
      <c r="F20" s="114">
        <v>490</v>
      </c>
      <c r="G20" s="114">
        <v>538</v>
      </c>
      <c r="H20" s="114">
        <v>562</v>
      </c>
      <c r="I20" s="140">
        <v>527</v>
      </c>
      <c r="J20" s="115">
        <v>-22</v>
      </c>
      <c r="K20" s="116">
        <v>-4.1745730550284632</v>
      </c>
    </row>
    <row r="21" spans="1:11" ht="14.1" customHeight="1" x14ac:dyDescent="0.2">
      <c r="A21" s="306">
        <v>21</v>
      </c>
      <c r="B21" s="307" t="s">
        <v>238</v>
      </c>
      <c r="C21" s="308"/>
      <c r="D21" s="113">
        <v>9.889995488773988E-2</v>
      </c>
      <c r="E21" s="115">
        <v>57</v>
      </c>
      <c r="F21" s="114">
        <v>60</v>
      </c>
      <c r="G21" s="114">
        <v>62</v>
      </c>
      <c r="H21" s="114">
        <v>68</v>
      </c>
      <c r="I21" s="140">
        <v>65</v>
      </c>
      <c r="J21" s="115">
        <v>-8</v>
      </c>
      <c r="K21" s="116">
        <v>-12.307692307692308</v>
      </c>
    </row>
    <row r="22" spans="1:11" ht="14.1" customHeight="1" x14ac:dyDescent="0.2">
      <c r="A22" s="306">
        <v>22</v>
      </c>
      <c r="B22" s="307" t="s">
        <v>239</v>
      </c>
      <c r="C22" s="308"/>
      <c r="D22" s="113">
        <v>0.77211368289551308</v>
      </c>
      <c r="E22" s="115">
        <v>445</v>
      </c>
      <c r="F22" s="114">
        <v>447</v>
      </c>
      <c r="G22" s="114">
        <v>467</v>
      </c>
      <c r="H22" s="114">
        <v>456</v>
      </c>
      <c r="I22" s="140">
        <v>436</v>
      </c>
      <c r="J22" s="115">
        <v>9</v>
      </c>
      <c r="K22" s="116">
        <v>2.0642201834862384</v>
      </c>
    </row>
    <row r="23" spans="1:11" ht="14.1" customHeight="1" x14ac:dyDescent="0.2">
      <c r="A23" s="306">
        <v>23</v>
      </c>
      <c r="B23" s="307" t="s">
        <v>240</v>
      </c>
      <c r="C23" s="308"/>
      <c r="D23" s="113">
        <v>0.35742790713814759</v>
      </c>
      <c r="E23" s="115">
        <v>206</v>
      </c>
      <c r="F23" s="114">
        <v>217</v>
      </c>
      <c r="G23" s="114">
        <v>209</v>
      </c>
      <c r="H23" s="114">
        <v>212</v>
      </c>
      <c r="I23" s="140">
        <v>208</v>
      </c>
      <c r="J23" s="115">
        <v>-2</v>
      </c>
      <c r="K23" s="116">
        <v>-0.96153846153846156</v>
      </c>
    </row>
    <row r="24" spans="1:11" ht="14.1" customHeight="1" x14ac:dyDescent="0.2">
      <c r="A24" s="306">
        <v>24</v>
      </c>
      <c r="B24" s="307" t="s">
        <v>241</v>
      </c>
      <c r="C24" s="308"/>
      <c r="D24" s="113">
        <v>1.0688135475587326</v>
      </c>
      <c r="E24" s="115">
        <v>616</v>
      </c>
      <c r="F24" s="114">
        <v>624</v>
      </c>
      <c r="G24" s="114">
        <v>657</v>
      </c>
      <c r="H24" s="114">
        <v>668</v>
      </c>
      <c r="I24" s="140">
        <v>646</v>
      </c>
      <c r="J24" s="115">
        <v>-30</v>
      </c>
      <c r="K24" s="116">
        <v>-4.643962848297214</v>
      </c>
    </row>
    <row r="25" spans="1:11" ht="14.1" customHeight="1" x14ac:dyDescent="0.2">
      <c r="A25" s="306">
        <v>25</v>
      </c>
      <c r="B25" s="307" t="s">
        <v>242</v>
      </c>
      <c r="C25" s="308"/>
      <c r="D25" s="113">
        <v>1.584134365131693</v>
      </c>
      <c r="E25" s="115">
        <v>913</v>
      </c>
      <c r="F25" s="114">
        <v>920</v>
      </c>
      <c r="G25" s="114">
        <v>931</v>
      </c>
      <c r="H25" s="114">
        <v>940</v>
      </c>
      <c r="I25" s="140">
        <v>930</v>
      </c>
      <c r="J25" s="115">
        <v>-17</v>
      </c>
      <c r="K25" s="116">
        <v>-1.8279569892473118</v>
      </c>
    </row>
    <row r="26" spans="1:11" ht="14.1" customHeight="1" x14ac:dyDescent="0.2">
      <c r="A26" s="306">
        <v>26</v>
      </c>
      <c r="B26" s="307" t="s">
        <v>243</v>
      </c>
      <c r="C26" s="308"/>
      <c r="D26" s="113">
        <v>0.99246972273310896</v>
      </c>
      <c r="E26" s="115">
        <v>572</v>
      </c>
      <c r="F26" s="114">
        <v>564</v>
      </c>
      <c r="G26" s="114">
        <v>562</v>
      </c>
      <c r="H26" s="114">
        <v>568</v>
      </c>
      <c r="I26" s="140">
        <v>553</v>
      </c>
      <c r="J26" s="115">
        <v>19</v>
      </c>
      <c r="K26" s="116">
        <v>3.4358047016274864</v>
      </c>
    </row>
    <row r="27" spans="1:11" ht="14.1" customHeight="1" x14ac:dyDescent="0.2">
      <c r="A27" s="306">
        <v>27</v>
      </c>
      <c r="B27" s="307" t="s">
        <v>244</v>
      </c>
      <c r="C27" s="308"/>
      <c r="D27" s="113">
        <v>0.37824895027240862</v>
      </c>
      <c r="E27" s="115">
        <v>218</v>
      </c>
      <c r="F27" s="114">
        <v>221</v>
      </c>
      <c r="G27" s="114">
        <v>212</v>
      </c>
      <c r="H27" s="114">
        <v>214</v>
      </c>
      <c r="I27" s="140">
        <v>216</v>
      </c>
      <c r="J27" s="115">
        <v>2</v>
      </c>
      <c r="K27" s="116">
        <v>0.92592592592592593</v>
      </c>
    </row>
    <row r="28" spans="1:11" ht="14.1" customHeight="1" x14ac:dyDescent="0.2">
      <c r="A28" s="306">
        <v>28</v>
      </c>
      <c r="B28" s="307" t="s">
        <v>245</v>
      </c>
      <c r="C28" s="308"/>
      <c r="D28" s="113">
        <v>0.42683138425235106</v>
      </c>
      <c r="E28" s="115">
        <v>246</v>
      </c>
      <c r="F28" s="114">
        <v>231</v>
      </c>
      <c r="G28" s="114">
        <v>234</v>
      </c>
      <c r="H28" s="114">
        <v>241</v>
      </c>
      <c r="I28" s="140">
        <v>246</v>
      </c>
      <c r="J28" s="115">
        <v>0</v>
      </c>
      <c r="K28" s="116">
        <v>0</v>
      </c>
    </row>
    <row r="29" spans="1:11" ht="14.1" customHeight="1" x14ac:dyDescent="0.2">
      <c r="A29" s="306">
        <v>29</v>
      </c>
      <c r="B29" s="307" t="s">
        <v>246</v>
      </c>
      <c r="C29" s="308"/>
      <c r="D29" s="113">
        <v>3.6003053752993024</v>
      </c>
      <c r="E29" s="115">
        <v>2075</v>
      </c>
      <c r="F29" s="114">
        <v>2308</v>
      </c>
      <c r="G29" s="114">
        <v>2371</v>
      </c>
      <c r="H29" s="114">
        <v>2407</v>
      </c>
      <c r="I29" s="140">
        <v>2259</v>
      </c>
      <c r="J29" s="115">
        <v>-184</v>
      </c>
      <c r="K29" s="116">
        <v>-8.145196989818503</v>
      </c>
    </row>
    <row r="30" spans="1:11" ht="14.1" customHeight="1" x14ac:dyDescent="0.2">
      <c r="A30" s="306" t="s">
        <v>247</v>
      </c>
      <c r="B30" s="307" t="s">
        <v>248</v>
      </c>
      <c r="C30" s="308"/>
      <c r="D30" s="113">
        <v>0.56043307769719264</v>
      </c>
      <c r="E30" s="115">
        <v>323</v>
      </c>
      <c r="F30" s="114">
        <v>343</v>
      </c>
      <c r="G30" s="114">
        <v>337</v>
      </c>
      <c r="H30" s="114">
        <v>342</v>
      </c>
      <c r="I30" s="140">
        <v>310</v>
      </c>
      <c r="J30" s="115">
        <v>13</v>
      </c>
      <c r="K30" s="116">
        <v>4.193548387096774</v>
      </c>
    </row>
    <row r="31" spans="1:11" ht="14.1" customHeight="1" x14ac:dyDescent="0.2">
      <c r="A31" s="306" t="s">
        <v>249</v>
      </c>
      <c r="B31" s="307" t="s">
        <v>250</v>
      </c>
      <c r="C31" s="308"/>
      <c r="D31" s="113">
        <v>3.0190512544678487</v>
      </c>
      <c r="E31" s="115">
        <v>1740</v>
      </c>
      <c r="F31" s="114">
        <v>1954</v>
      </c>
      <c r="G31" s="114">
        <v>2022</v>
      </c>
      <c r="H31" s="114">
        <v>2053</v>
      </c>
      <c r="I31" s="140">
        <v>1938</v>
      </c>
      <c r="J31" s="115">
        <v>-198</v>
      </c>
      <c r="K31" s="116">
        <v>-10.216718266253871</v>
      </c>
    </row>
    <row r="32" spans="1:11" ht="14.1" customHeight="1" x14ac:dyDescent="0.2">
      <c r="A32" s="306">
        <v>31</v>
      </c>
      <c r="B32" s="307" t="s">
        <v>251</v>
      </c>
      <c r="C32" s="308"/>
      <c r="D32" s="113">
        <v>0.13533678037269667</v>
      </c>
      <c r="E32" s="115">
        <v>78</v>
      </c>
      <c r="F32" s="114">
        <v>82</v>
      </c>
      <c r="G32" s="114">
        <v>80</v>
      </c>
      <c r="H32" s="114">
        <v>81</v>
      </c>
      <c r="I32" s="140">
        <v>82</v>
      </c>
      <c r="J32" s="115">
        <v>-4</v>
      </c>
      <c r="K32" s="116">
        <v>-4.8780487804878048</v>
      </c>
    </row>
    <row r="33" spans="1:11" ht="14.1" customHeight="1" x14ac:dyDescent="0.2">
      <c r="A33" s="306">
        <v>32</v>
      </c>
      <c r="B33" s="307" t="s">
        <v>252</v>
      </c>
      <c r="C33" s="308"/>
      <c r="D33" s="113">
        <v>0.89183468091751394</v>
      </c>
      <c r="E33" s="115">
        <v>514</v>
      </c>
      <c r="F33" s="114">
        <v>497</v>
      </c>
      <c r="G33" s="114">
        <v>510</v>
      </c>
      <c r="H33" s="114">
        <v>495</v>
      </c>
      <c r="I33" s="140">
        <v>475</v>
      </c>
      <c r="J33" s="115">
        <v>39</v>
      </c>
      <c r="K33" s="116">
        <v>8.2105263157894743</v>
      </c>
    </row>
    <row r="34" spans="1:11" ht="14.1" customHeight="1" x14ac:dyDescent="0.2">
      <c r="A34" s="306">
        <v>33</v>
      </c>
      <c r="B34" s="307" t="s">
        <v>253</v>
      </c>
      <c r="C34" s="308"/>
      <c r="D34" s="113">
        <v>0.73914703126626646</v>
      </c>
      <c r="E34" s="115">
        <v>426</v>
      </c>
      <c r="F34" s="114">
        <v>437</v>
      </c>
      <c r="G34" s="114">
        <v>428</v>
      </c>
      <c r="H34" s="114">
        <v>420</v>
      </c>
      <c r="I34" s="140">
        <v>412</v>
      </c>
      <c r="J34" s="115">
        <v>14</v>
      </c>
      <c r="K34" s="116">
        <v>3.3980582524271843</v>
      </c>
    </row>
    <row r="35" spans="1:11" ht="14.1" customHeight="1" x14ac:dyDescent="0.2">
      <c r="A35" s="306">
        <v>34</v>
      </c>
      <c r="B35" s="307" t="s">
        <v>254</v>
      </c>
      <c r="C35" s="308"/>
      <c r="D35" s="113">
        <v>5.239962522122358</v>
      </c>
      <c r="E35" s="115">
        <v>3020</v>
      </c>
      <c r="F35" s="114">
        <v>3088</v>
      </c>
      <c r="G35" s="114">
        <v>3098</v>
      </c>
      <c r="H35" s="114">
        <v>3080</v>
      </c>
      <c r="I35" s="140">
        <v>3010</v>
      </c>
      <c r="J35" s="115">
        <v>10</v>
      </c>
      <c r="K35" s="116">
        <v>0.33222591362126247</v>
      </c>
    </row>
    <row r="36" spans="1:11" ht="14.1" customHeight="1" x14ac:dyDescent="0.2">
      <c r="A36" s="306">
        <v>41</v>
      </c>
      <c r="B36" s="307" t="s">
        <v>255</v>
      </c>
      <c r="C36" s="308"/>
      <c r="D36" s="113">
        <v>0.3713086025609883</v>
      </c>
      <c r="E36" s="115">
        <v>214</v>
      </c>
      <c r="F36" s="114">
        <v>207</v>
      </c>
      <c r="G36" s="114">
        <v>209</v>
      </c>
      <c r="H36" s="114">
        <v>215</v>
      </c>
      <c r="I36" s="140">
        <v>222</v>
      </c>
      <c r="J36" s="115">
        <v>-8</v>
      </c>
      <c r="K36" s="116">
        <v>-3.6036036036036037</v>
      </c>
    </row>
    <row r="37" spans="1:11" ht="14.1" customHeight="1" x14ac:dyDescent="0.2">
      <c r="A37" s="306">
        <v>42</v>
      </c>
      <c r="B37" s="307" t="s">
        <v>256</v>
      </c>
      <c r="C37" s="308"/>
      <c r="D37" s="113" t="s">
        <v>514</v>
      </c>
      <c r="E37" s="115" t="s">
        <v>514</v>
      </c>
      <c r="F37" s="114">
        <v>14</v>
      </c>
      <c r="G37" s="114">
        <v>12</v>
      </c>
      <c r="H37" s="114">
        <v>13</v>
      </c>
      <c r="I37" s="140">
        <v>14</v>
      </c>
      <c r="J37" s="115" t="s">
        <v>514</v>
      </c>
      <c r="K37" s="116" t="s">
        <v>514</v>
      </c>
    </row>
    <row r="38" spans="1:11" ht="14.1" customHeight="1" x14ac:dyDescent="0.2">
      <c r="A38" s="306">
        <v>43</v>
      </c>
      <c r="B38" s="307" t="s">
        <v>257</v>
      </c>
      <c r="C38" s="308"/>
      <c r="D38" s="113">
        <v>0.41815594961307562</v>
      </c>
      <c r="E38" s="115">
        <v>241</v>
      </c>
      <c r="F38" s="114">
        <v>236</v>
      </c>
      <c r="G38" s="114">
        <v>225</v>
      </c>
      <c r="H38" s="114">
        <v>239</v>
      </c>
      <c r="I38" s="140">
        <v>243</v>
      </c>
      <c r="J38" s="115">
        <v>-2</v>
      </c>
      <c r="K38" s="116">
        <v>-0.82304526748971196</v>
      </c>
    </row>
    <row r="39" spans="1:11" ht="14.1" customHeight="1" x14ac:dyDescent="0.2">
      <c r="A39" s="306">
        <v>51</v>
      </c>
      <c r="B39" s="307" t="s">
        <v>258</v>
      </c>
      <c r="C39" s="308"/>
      <c r="D39" s="113">
        <v>5.5123711697956068</v>
      </c>
      <c r="E39" s="115">
        <v>3177</v>
      </c>
      <c r="F39" s="114">
        <v>3196</v>
      </c>
      <c r="G39" s="114">
        <v>3143</v>
      </c>
      <c r="H39" s="114">
        <v>3172</v>
      </c>
      <c r="I39" s="140">
        <v>3223</v>
      </c>
      <c r="J39" s="115">
        <v>-46</v>
      </c>
      <c r="K39" s="116">
        <v>-1.427241700279243</v>
      </c>
    </row>
    <row r="40" spans="1:11" ht="14.1" customHeight="1" x14ac:dyDescent="0.2">
      <c r="A40" s="306" t="s">
        <v>259</v>
      </c>
      <c r="B40" s="307" t="s">
        <v>260</v>
      </c>
      <c r="C40" s="308"/>
      <c r="D40" s="113">
        <v>5.2937502168858659</v>
      </c>
      <c r="E40" s="115">
        <v>3051</v>
      </c>
      <c r="F40" s="114">
        <v>3065</v>
      </c>
      <c r="G40" s="114">
        <v>3008</v>
      </c>
      <c r="H40" s="114">
        <v>3042</v>
      </c>
      <c r="I40" s="140">
        <v>3099</v>
      </c>
      <c r="J40" s="115">
        <v>-48</v>
      </c>
      <c r="K40" s="116">
        <v>-1.5488867376573088</v>
      </c>
    </row>
    <row r="41" spans="1:11" ht="14.1" customHeight="1" x14ac:dyDescent="0.2">
      <c r="A41" s="306"/>
      <c r="B41" s="307" t="s">
        <v>261</v>
      </c>
      <c r="C41" s="308"/>
      <c r="D41" s="113">
        <v>2.6269216087725997</v>
      </c>
      <c r="E41" s="115">
        <v>1514</v>
      </c>
      <c r="F41" s="114">
        <v>1546</v>
      </c>
      <c r="G41" s="114">
        <v>1488</v>
      </c>
      <c r="H41" s="114">
        <v>1509</v>
      </c>
      <c r="I41" s="140">
        <v>1520</v>
      </c>
      <c r="J41" s="115">
        <v>-6</v>
      </c>
      <c r="K41" s="116">
        <v>-0.39473684210526316</v>
      </c>
    </row>
    <row r="42" spans="1:11" ht="14.1" customHeight="1" x14ac:dyDescent="0.2">
      <c r="A42" s="306">
        <v>52</v>
      </c>
      <c r="B42" s="307" t="s">
        <v>262</v>
      </c>
      <c r="C42" s="308"/>
      <c r="D42" s="113">
        <v>4.7229066176215424</v>
      </c>
      <c r="E42" s="115">
        <v>2722</v>
      </c>
      <c r="F42" s="114">
        <v>2814</v>
      </c>
      <c r="G42" s="114">
        <v>2835</v>
      </c>
      <c r="H42" s="114">
        <v>2845</v>
      </c>
      <c r="I42" s="140">
        <v>2875</v>
      </c>
      <c r="J42" s="115">
        <v>-153</v>
      </c>
      <c r="K42" s="116">
        <v>-5.321739130434783</v>
      </c>
    </row>
    <row r="43" spans="1:11" ht="14.1" customHeight="1" x14ac:dyDescent="0.2">
      <c r="A43" s="306" t="s">
        <v>263</v>
      </c>
      <c r="B43" s="307" t="s">
        <v>264</v>
      </c>
      <c r="C43" s="308"/>
      <c r="D43" s="113">
        <v>4.3446576673491339</v>
      </c>
      <c r="E43" s="115">
        <v>2504</v>
      </c>
      <c r="F43" s="114">
        <v>2596</v>
      </c>
      <c r="G43" s="114">
        <v>2619</v>
      </c>
      <c r="H43" s="114">
        <v>2638</v>
      </c>
      <c r="I43" s="140">
        <v>2620</v>
      </c>
      <c r="J43" s="115">
        <v>-116</v>
      </c>
      <c r="K43" s="116">
        <v>-4.4274809160305342</v>
      </c>
    </row>
    <row r="44" spans="1:11" ht="14.1" customHeight="1" x14ac:dyDescent="0.2">
      <c r="A44" s="306">
        <v>53</v>
      </c>
      <c r="B44" s="307" t="s">
        <v>265</v>
      </c>
      <c r="C44" s="308"/>
      <c r="D44" s="113">
        <v>1.4730888017489676</v>
      </c>
      <c r="E44" s="115">
        <v>849</v>
      </c>
      <c r="F44" s="114">
        <v>832</v>
      </c>
      <c r="G44" s="114">
        <v>854</v>
      </c>
      <c r="H44" s="114">
        <v>817</v>
      </c>
      <c r="I44" s="140">
        <v>728</v>
      </c>
      <c r="J44" s="115">
        <v>121</v>
      </c>
      <c r="K44" s="116">
        <v>16.62087912087912</v>
      </c>
    </row>
    <row r="45" spans="1:11" ht="14.1" customHeight="1" x14ac:dyDescent="0.2">
      <c r="A45" s="306" t="s">
        <v>266</v>
      </c>
      <c r="B45" s="307" t="s">
        <v>267</v>
      </c>
      <c r="C45" s="308"/>
      <c r="D45" s="113">
        <v>1.4453274109032863</v>
      </c>
      <c r="E45" s="115">
        <v>833</v>
      </c>
      <c r="F45" s="114">
        <v>814</v>
      </c>
      <c r="G45" s="114">
        <v>835</v>
      </c>
      <c r="H45" s="114">
        <v>800</v>
      </c>
      <c r="I45" s="140">
        <v>709</v>
      </c>
      <c r="J45" s="115">
        <v>124</v>
      </c>
      <c r="K45" s="116">
        <v>17.489421720733429</v>
      </c>
    </row>
    <row r="46" spans="1:11" ht="14.1" customHeight="1" x14ac:dyDescent="0.2">
      <c r="A46" s="306">
        <v>54</v>
      </c>
      <c r="B46" s="307" t="s">
        <v>268</v>
      </c>
      <c r="C46" s="308"/>
      <c r="D46" s="113">
        <v>12.362494360967485</v>
      </c>
      <c r="E46" s="115">
        <v>7125</v>
      </c>
      <c r="F46" s="114">
        <v>7193</v>
      </c>
      <c r="G46" s="114">
        <v>7378</v>
      </c>
      <c r="H46" s="114">
        <v>7354</v>
      </c>
      <c r="I46" s="140">
        <v>7285</v>
      </c>
      <c r="J46" s="115">
        <v>-160</v>
      </c>
      <c r="K46" s="116">
        <v>-2.1962937542896364</v>
      </c>
    </row>
    <row r="47" spans="1:11" ht="14.1" customHeight="1" x14ac:dyDescent="0.2">
      <c r="A47" s="306">
        <v>61</v>
      </c>
      <c r="B47" s="307" t="s">
        <v>269</v>
      </c>
      <c r="C47" s="308"/>
      <c r="D47" s="113">
        <v>0.80161016066904955</v>
      </c>
      <c r="E47" s="115">
        <v>462</v>
      </c>
      <c r="F47" s="114">
        <v>462</v>
      </c>
      <c r="G47" s="114">
        <v>478</v>
      </c>
      <c r="H47" s="114">
        <v>479</v>
      </c>
      <c r="I47" s="140">
        <v>466</v>
      </c>
      <c r="J47" s="115">
        <v>-4</v>
      </c>
      <c r="K47" s="116">
        <v>-0.85836909871244638</v>
      </c>
    </row>
    <row r="48" spans="1:11" ht="14.1" customHeight="1" x14ac:dyDescent="0.2">
      <c r="A48" s="306">
        <v>62</v>
      </c>
      <c r="B48" s="307" t="s">
        <v>270</v>
      </c>
      <c r="C48" s="308"/>
      <c r="D48" s="113">
        <v>11.1566089461082</v>
      </c>
      <c r="E48" s="115">
        <v>6430</v>
      </c>
      <c r="F48" s="114">
        <v>6784</v>
      </c>
      <c r="G48" s="114">
        <v>6802</v>
      </c>
      <c r="H48" s="114">
        <v>6824</v>
      </c>
      <c r="I48" s="140">
        <v>6676</v>
      </c>
      <c r="J48" s="115">
        <v>-246</v>
      </c>
      <c r="K48" s="116">
        <v>-3.6848412222887958</v>
      </c>
    </row>
    <row r="49" spans="1:11" ht="14.1" customHeight="1" x14ac:dyDescent="0.2">
      <c r="A49" s="306">
        <v>63</v>
      </c>
      <c r="B49" s="307" t="s">
        <v>271</v>
      </c>
      <c r="C49" s="308"/>
      <c r="D49" s="113">
        <v>11.187840510809592</v>
      </c>
      <c r="E49" s="115">
        <v>6448</v>
      </c>
      <c r="F49" s="114">
        <v>7427</v>
      </c>
      <c r="G49" s="114">
        <v>7610</v>
      </c>
      <c r="H49" s="114">
        <v>7508</v>
      </c>
      <c r="I49" s="140">
        <v>7133</v>
      </c>
      <c r="J49" s="115">
        <v>-685</v>
      </c>
      <c r="K49" s="116">
        <v>-9.6032524884340393</v>
      </c>
    </row>
    <row r="50" spans="1:11" ht="14.1" customHeight="1" x14ac:dyDescent="0.2">
      <c r="A50" s="306" t="s">
        <v>272</v>
      </c>
      <c r="B50" s="307" t="s">
        <v>273</v>
      </c>
      <c r="C50" s="308"/>
      <c r="D50" s="113">
        <v>1.1659784155186175</v>
      </c>
      <c r="E50" s="115">
        <v>672</v>
      </c>
      <c r="F50" s="114">
        <v>750</v>
      </c>
      <c r="G50" s="114">
        <v>805</v>
      </c>
      <c r="H50" s="114">
        <v>804</v>
      </c>
      <c r="I50" s="140">
        <v>748</v>
      </c>
      <c r="J50" s="115">
        <v>-76</v>
      </c>
      <c r="K50" s="116">
        <v>-10.160427807486631</v>
      </c>
    </row>
    <row r="51" spans="1:11" ht="14.1" customHeight="1" x14ac:dyDescent="0.2">
      <c r="A51" s="306" t="s">
        <v>274</v>
      </c>
      <c r="B51" s="307" t="s">
        <v>275</v>
      </c>
      <c r="C51" s="308"/>
      <c r="D51" s="113">
        <v>9.6557587535135507</v>
      </c>
      <c r="E51" s="115">
        <v>5565</v>
      </c>
      <c r="F51" s="114">
        <v>6423</v>
      </c>
      <c r="G51" s="114">
        <v>6541</v>
      </c>
      <c r="H51" s="114">
        <v>6450</v>
      </c>
      <c r="I51" s="140">
        <v>6155</v>
      </c>
      <c r="J51" s="115">
        <v>-590</v>
      </c>
      <c r="K51" s="116">
        <v>-9.5857026807473602</v>
      </c>
    </row>
    <row r="52" spans="1:11" ht="14.1" customHeight="1" x14ac:dyDescent="0.2">
      <c r="A52" s="306">
        <v>71</v>
      </c>
      <c r="B52" s="307" t="s">
        <v>276</v>
      </c>
      <c r="C52" s="308"/>
      <c r="D52" s="113">
        <v>14.267619807752368</v>
      </c>
      <c r="E52" s="115">
        <v>8223</v>
      </c>
      <c r="F52" s="114">
        <v>8333</v>
      </c>
      <c r="G52" s="114">
        <v>8288</v>
      </c>
      <c r="H52" s="114">
        <v>8327</v>
      </c>
      <c r="I52" s="140">
        <v>8207</v>
      </c>
      <c r="J52" s="115">
        <v>16</v>
      </c>
      <c r="K52" s="116">
        <v>0.19495552577068356</v>
      </c>
    </row>
    <row r="53" spans="1:11" ht="14.1" customHeight="1" x14ac:dyDescent="0.2">
      <c r="A53" s="306" t="s">
        <v>277</v>
      </c>
      <c r="B53" s="307" t="s">
        <v>278</v>
      </c>
      <c r="C53" s="308"/>
      <c r="D53" s="113">
        <v>0.91265572405177497</v>
      </c>
      <c r="E53" s="115">
        <v>526</v>
      </c>
      <c r="F53" s="114">
        <v>535</v>
      </c>
      <c r="G53" s="114">
        <v>544</v>
      </c>
      <c r="H53" s="114">
        <v>561</v>
      </c>
      <c r="I53" s="140">
        <v>531</v>
      </c>
      <c r="J53" s="115">
        <v>-5</v>
      </c>
      <c r="K53" s="116">
        <v>-0.94161958568738224</v>
      </c>
    </row>
    <row r="54" spans="1:11" ht="14.1" customHeight="1" x14ac:dyDescent="0.2">
      <c r="A54" s="306" t="s">
        <v>279</v>
      </c>
      <c r="B54" s="307" t="s">
        <v>280</v>
      </c>
      <c r="C54" s="308"/>
      <c r="D54" s="113">
        <v>12.752888919734879</v>
      </c>
      <c r="E54" s="115">
        <v>7350</v>
      </c>
      <c r="F54" s="114">
        <v>7458</v>
      </c>
      <c r="G54" s="114">
        <v>7396</v>
      </c>
      <c r="H54" s="114">
        <v>7426</v>
      </c>
      <c r="I54" s="140">
        <v>7343</v>
      </c>
      <c r="J54" s="115">
        <v>7</v>
      </c>
      <c r="K54" s="116">
        <v>9.532888465204957E-2</v>
      </c>
    </row>
    <row r="55" spans="1:11" ht="14.1" customHeight="1" x14ac:dyDescent="0.2">
      <c r="A55" s="306">
        <v>72</v>
      </c>
      <c r="B55" s="307" t="s">
        <v>281</v>
      </c>
      <c r="C55" s="308"/>
      <c r="D55" s="113">
        <v>1.6604781899573169</v>
      </c>
      <c r="E55" s="115">
        <v>957</v>
      </c>
      <c r="F55" s="114">
        <v>972</v>
      </c>
      <c r="G55" s="114">
        <v>972</v>
      </c>
      <c r="H55" s="114">
        <v>965</v>
      </c>
      <c r="I55" s="140">
        <v>965</v>
      </c>
      <c r="J55" s="115">
        <v>-8</v>
      </c>
      <c r="K55" s="116">
        <v>-0.82901554404145072</v>
      </c>
    </row>
    <row r="56" spans="1:11" ht="14.1" customHeight="1" x14ac:dyDescent="0.2">
      <c r="A56" s="306" t="s">
        <v>282</v>
      </c>
      <c r="B56" s="307" t="s">
        <v>283</v>
      </c>
      <c r="C56" s="308"/>
      <c r="D56" s="113">
        <v>0.16483325814623312</v>
      </c>
      <c r="E56" s="115">
        <v>95</v>
      </c>
      <c r="F56" s="114">
        <v>99</v>
      </c>
      <c r="G56" s="114">
        <v>98</v>
      </c>
      <c r="H56" s="114">
        <v>98</v>
      </c>
      <c r="I56" s="140">
        <v>94</v>
      </c>
      <c r="J56" s="115">
        <v>1</v>
      </c>
      <c r="K56" s="116">
        <v>1.0638297872340425</v>
      </c>
    </row>
    <row r="57" spans="1:11" ht="14.1" customHeight="1" x14ac:dyDescent="0.2">
      <c r="A57" s="306" t="s">
        <v>284</v>
      </c>
      <c r="B57" s="307" t="s">
        <v>285</v>
      </c>
      <c r="C57" s="308"/>
      <c r="D57" s="113">
        <v>1.0913696776208488</v>
      </c>
      <c r="E57" s="115">
        <v>629</v>
      </c>
      <c r="F57" s="114">
        <v>641</v>
      </c>
      <c r="G57" s="114">
        <v>650</v>
      </c>
      <c r="H57" s="114">
        <v>648</v>
      </c>
      <c r="I57" s="140">
        <v>648</v>
      </c>
      <c r="J57" s="115">
        <v>-19</v>
      </c>
      <c r="K57" s="116">
        <v>-2.9320987654320989</v>
      </c>
    </row>
    <row r="58" spans="1:11" ht="14.1" customHeight="1" x14ac:dyDescent="0.2">
      <c r="A58" s="306">
        <v>73</v>
      </c>
      <c r="B58" s="307" t="s">
        <v>286</v>
      </c>
      <c r="C58" s="308"/>
      <c r="D58" s="113">
        <v>0.94909254953673183</v>
      </c>
      <c r="E58" s="115">
        <v>547</v>
      </c>
      <c r="F58" s="114">
        <v>549</v>
      </c>
      <c r="G58" s="114">
        <v>546</v>
      </c>
      <c r="H58" s="114">
        <v>552</v>
      </c>
      <c r="I58" s="140">
        <v>545</v>
      </c>
      <c r="J58" s="115">
        <v>2</v>
      </c>
      <c r="K58" s="116">
        <v>0.3669724770642202</v>
      </c>
    </row>
    <row r="59" spans="1:11" ht="14.1" customHeight="1" x14ac:dyDescent="0.2">
      <c r="A59" s="306" t="s">
        <v>287</v>
      </c>
      <c r="B59" s="307" t="s">
        <v>288</v>
      </c>
      <c r="C59" s="308"/>
      <c r="D59" s="113">
        <v>0.67494881493562831</v>
      </c>
      <c r="E59" s="115">
        <v>389</v>
      </c>
      <c r="F59" s="114">
        <v>387</v>
      </c>
      <c r="G59" s="114">
        <v>380</v>
      </c>
      <c r="H59" s="114">
        <v>381</v>
      </c>
      <c r="I59" s="140">
        <v>376</v>
      </c>
      <c r="J59" s="115">
        <v>13</v>
      </c>
      <c r="K59" s="116">
        <v>3.4574468085106385</v>
      </c>
    </row>
    <row r="60" spans="1:11" ht="14.1" customHeight="1" x14ac:dyDescent="0.2">
      <c r="A60" s="306">
        <v>81</v>
      </c>
      <c r="B60" s="307" t="s">
        <v>289</v>
      </c>
      <c r="C60" s="308"/>
      <c r="D60" s="113">
        <v>4.9710240483048205</v>
      </c>
      <c r="E60" s="115">
        <v>2865</v>
      </c>
      <c r="F60" s="114">
        <v>2893</v>
      </c>
      <c r="G60" s="114">
        <v>2873</v>
      </c>
      <c r="H60" s="114">
        <v>2866</v>
      </c>
      <c r="I60" s="140">
        <v>2860</v>
      </c>
      <c r="J60" s="115">
        <v>5</v>
      </c>
      <c r="K60" s="116">
        <v>0.17482517482517482</v>
      </c>
    </row>
    <row r="61" spans="1:11" ht="14.1" customHeight="1" x14ac:dyDescent="0.2">
      <c r="A61" s="306" t="s">
        <v>290</v>
      </c>
      <c r="B61" s="307" t="s">
        <v>291</v>
      </c>
      <c r="C61" s="308"/>
      <c r="D61" s="113">
        <v>1.7507027102057813</v>
      </c>
      <c r="E61" s="115">
        <v>1009</v>
      </c>
      <c r="F61" s="114">
        <v>1016</v>
      </c>
      <c r="G61" s="114">
        <v>1008</v>
      </c>
      <c r="H61" s="114">
        <v>991</v>
      </c>
      <c r="I61" s="140">
        <v>997</v>
      </c>
      <c r="J61" s="115">
        <v>12</v>
      </c>
      <c r="K61" s="116">
        <v>1.2036108324974926</v>
      </c>
    </row>
    <row r="62" spans="1:11" ht="14.1" customHeight="1" x14ac:dyDescent="0.2">
      <c r="A62" s="306" t="s">
        <v>292</v>
      </c>
      <c r="B62" s="307" t="s">
        <v>293</v>
      </c>
      <c r="C62" s="308"/>
      <c r="D62" s="113">
        <v>1.8253114481035499</v>
      </c>
      <c r="E62" s="115">
        <v>1052</v>
      </c>
      <c r="F62" s="114">
        <v>1064</v>
      </c>
      <c r="G62" s="114">
        <v>1049</v>
      </c>
      <c r="H62" s="114">
        <v>1035</v>
      </c>
      <c r="I62" s="140">
        <v>988</v>
      </c>
      <c r="J62" s="115">
        <v>64</v>
      </c>
      <c r="K62" s="116">
        <v>6.4777327935222671</v>
      </c>
    </row>
    <row r="63" spans="1:11" ht="14.1" customHeight="1" x14ac:dyDescent="0.2">
      <c r="A63" s="306"/>
      <c r="B63" s="307" t="s">
        <v>294</v>
      </c>
      <c r="C63" s="308"/>
      <c r="D63" s="113">
        <v>1.5667834958531421</v>
      </c>
      <c r="E63" s="115">
        <v>903</v>
      </c>
      <c r="F63" s="114">
        <v>925</v>
      </c>
      <c r="G63" s="114">
        <v>908</v>
      </c>
      <c r="H63" s="114">
        <v>904</v>
      </c>
      <c r="I63" s="140">
        <v>859</v>
      </c>
      <c r="J63" s="115">
        <v>44</v>
      </c>
      <c r="K63" s="116">
        <v>5.122235157159488</v>
      </c>
    </row>
    <row r="64" spans="1:11" ht="14.1" customHeight="1" x14ac:dyDescent="0.2">
      <c r="A64" s="306" t="s">
        <v>295</v>
      </c>
      <c r="B64" s="307" t="s">
        <v>296</v>
      </c>
      <c r="C64" s="308"/>
      <c r="D64" s="113">
        <v>0.12839643266127632</v>
      </c>
      <c r="E64" s="115">
        <v>74</v>
      </c>
      <c r="F64" s="114">
        <v>75</v>
      </c>
      <c r="G64" s="114">
        <v>78</v>
      </c>
      <c r="H64" s="114">
        <v>78</v>
      </c>
      <c r="I64" s="140">
        <v>77</v>
      </c>
      <c r="J64" s="115">
        <v>-3</v>
      </c>
      <c r="K64" s="116">
        <v>-3.8961038961038961</v>
      </c>
    </row>
    <row r="65" spans="1:11" ht="14.1" customHeight="1" x14ac:dyDescent="0.2">
      <c r="A65" s="306" t="s">
        <v>297</v>
      </c>
      <c r="B65" s="307" t="s">
        <v>298</v>
      </c>
      <c r="C65" s="308"/>
      <c r="D65" s="113">
        <v>0.78425929139049866</v>
      </c>
      <c r="E65" s="115">
        <v>452</v>
      </c>
      <c r="F65" s="114">
        <v>453</v>
      </c>
      <c r="G65" s="114">
        <v>452</v>
      </c>
      <c r="H65" s="114">
        <v>477</v>
      </c>
      <c r="I65" s="140">
        <v>499</v>
      </c>
      <c r="J65" s="115">
        <v>-47</v>
      </c>
      <c r="K65" s="116">
        <v>-9.4188376753507015</v>
      </c>
    </row>
    <row r="66" spans="1:11" ht="14.1" customHeight="1" x14ac:dyDescent="0.2">
      <c r="A66" s="306">
        <v>82</v>
      </c>
      <c r="B66" s="307" t="s">
        <v>299</v>
      </c>
      <c r="C66" s="308"/>
      <c r="D66" s="113">
        <v>1.8808342297949128</v>
      </c>
      <c r="E66" s="115">
        <v>1084</v>
      </c>
      <c r="F66" s="114">
        <v>1178</v>
      </c>
      <c r="G66" s="114">
        <v>1205</v>
      </c>
      <c r="H66" s="114">
        <v>1210</v>
      </c>
      <c r="I66" s="140">
        <v>1207</v>
      </c>
      <c r="J66" s="115">
        <v>-123</v>
      </c>
      <c r="K66" s="116">
        <v>-10.190555095277547</v>
      </c>
    </row>
    <row r="67" spans="1:11" ht="14.1" customHeight="1" x14ac:dyDescent="0.2">
      <c r="A67" s="306" t="s">
        <v>300</v>
      </c>
      <c r="B67" s="307" t="s">
        <v>301</v>
      </c>
      <c r="C67" s="308"/>
      <c r="D67" s="113">
        <v>1.0184960266509353</v>
      </c>
      <c r="E67" s="115">
        <v>587</v>
      </c>
      <c r="F67" s="114">
        <v>655</v>
      </c>
      <c r="G67" s="114">
        <v>671</v>
      </c>
      <c r="H67" s="114">
        <v>666</v>
      </c>
      <c r="I67" s="140">
        <v>655</v>
      </c>
      <c r="J67" s="115">
        <v>-68</v>
      </c>
      <c r="K67" s="116">
        <v>-10.381679389312977</v>
      </c>
    </row>
    <row r="68" spans="1:11" ht="14.1" customHeight="1" x14ac:dyDescent="0.2">
      <c r="A68" s="306" t="s">
        <v>302</v>
      </c>
      <c r="B68" s="307" t="s">
        <v>303</v>
      </c>
      <c r="C68" s="308"/>
      <c r="D68" s="113">
        <v>0.5344067737793663</v>
      </c>
      <c r="E68" s="115">
        <v>308</v>
      </c>
      <c r="F68" s="114">
        <v>333</v>
      </c>
      <c r="G68" s="114">
        <v>342</v>
      </c>
      <c r="H68" s="114">
        <v>348</v>
      </c>
      <c r="I68" s="140">
        <v>351</v>
      </c>
      <c r="J68" s="115">
        <v>-43</v>
      </c>
      <c r="K68" s="116">
        <v>-12.250712250712251</v>
      </c>
    </row>
    <row r="69" spans="1:11" ht="14.1" customHeight="1" x14ac:dyDescent="0.2">
      <c r="A69" s="306">
        <v>83</v>
      </c>
      <c r="B69" s="307" t="s">
        <v>304</v>
      </c>
      <c r="C69" s="308"/>
      <c r="D69" s="113">
        <v>2.8594232571051807</v>
      </c>
      <c r="E69" s="115">
        <v>1648</v>
      </c>
      <c r="F69" s="114">
        <v>1684</v>
      </c>
      <c r="G69" s="114">
        <v>1655</v>
      </c>
      <c r="H69" s="114">
        <v>1662</v>
      </c>
      <c r="I69" s="140">
        <v>1685</v>
      </c>
      <c r="J69" s="115">
        <v>-37</v>
      </c>
      <c r="K69" s="116">
        <v>-2.1958456973293767</v>
      </c>
    </row>
    <row r="70" spans="1:11" ht="14.1" customHeight="1" x14ac:dyDescent="0.2">
      <c r="A70" s="306" t="s">
        <v>305</v>
      </c>
      <c r="B70" s="307" t="s">
        <v>306</v>
      </c>
      <c r="C70" s="308"/>
      <c r="D70" s="113">
        <v>1.6691536245965923</v>
      </c>
      <c r="E70" s="115">
        <v>962</v>
      </c>
      <c r="F70" s="114">
        <v>984</v>
      </c>
      <c r="G70" s="114">
        <v>947</v>
      </c>
      <c r="H70" s="114">
        <v>974</v>
      </c>
      <c r="I70" s="140">
        <v>994</v>
      </c>
      <c r="J70" s="115">
        <v>-32</v>
      </c>
      <c r="K70" s="116">
        <v>-3.2193158953722336</v>
      </c>
    </row>
    <row r="71" spans="1:11" ht="14.1" customHeight="1" x14ac:dyDescent="0.2">
      <c r="A71" s="306"/>
      <c r="B71" s="307" t="s">
        <v>307</v>
      </c>
      <c r="C71" s="308"/>
      <c r="D71" s="113">
        <v>1.2041503279314294</v>
      </c>
      <c r="E71" s="115">
        <v>694</v>
      </c>
      <c r="F71" s="114">
        <v>712</v>
      </c>
      <c r="G71" s="114">
        <v>688</v>
      </c>
      <c r="H71" s="114">
        <v>701</v>
      </c>
      <c r="I71" s="140">
        <v>711</v>
      </c>
      <c r="J71" s="115">
        <v>-17</v>
      </c>
      <c r="K71" s="116">
        <v>-2.3909985935302389</v>
      </c>
    </row>
    <row r="72" spans="1:11" ht="14.1" customHeight="1" x14ac:dyDescent="0.2">
      <c r="A72" s="306">
        <v>84</v>
      </c>
      <c r="B72" s="307" t="s">
        <v>308</v>
      </c>
      <c r="C72" s="308"/>
      <c r="D72" s="113">
        <v>1.5234063226567651</v>
      </c>
      <c r="E72" s="115">
        <v>878</v>
      </c>
      <c r="F72" s="114">
        <v>967</v>
      </c>
      <c r="G72" s="114">
        <v>874</v>
      </c>
      <c r="H72" s="114">
        <v>894</v>
      </c>
      <c r="I72" s="140">
        <v>883</v>
      </c>
      <c r="J72" s="115">
        <v>-5</v>
      </c>
      <c r="K72" s="116">
        <v>-0.56625141562853909</v>
      </c>
    </row>
    <row r="73" spans="1:11" ht="14.1" customHeight="1" x14ac:dyDescent="0.2">
      <c r="A73" s="306" t="s">
        <v>309</v>
      </c>
      <c r="B73" s="307" t="s">
        <v>310</v>
      </c>
      <c r="C73" s="308"/>
      <c r="D73" s="113">
        <v>0.21168060519832044</v>
      </c>
      <c r="E73" s="115">
        <v>122</v>
      </c>
      <c r="F73" s="114">
        <v>113</v>
      </c>
      <c r="G73" s="114">
        <v>97</v>
      </c>
      <c r="H73" s="114">
        <v>113</v>
      </c>
      <c r="I73" s="140">
        <v>122</v>
      </c>
      <c r="J73" s="115">
        <v>0</v>
      </c>
      <c r="K73" s="116">
        <v>0</v>
      </c>
    </row>
    <row r="74" spans="1:11" ht="14.1" customHeight="1" x14ac:dyDescent="0.2">
      <c r="A74" s="306" t="s">
        <v>311</v>
      </c>
      <c r="B74" s="307" t="s">
        <v>312</v>
      </c>
      <c r="C74" s="308"/>
      <c r="D74" s="113">
        <v>5.7257868619217826E-2</v>
      </c>
      <c r="E74" s="115">
        <v>33</v>
      </c>
      <c r="F74" s="114">
        <v>42</v>
      </c>
      <c r="G74" s="114">
        <v>41</v>
      </c>
      <c r="H74" s="114">
        <v>41</v>
      </c>
      <c r="I74" s="140">
        <v>40</v>
      </c>
      <c r="J74" s="115">
        <v>-7</v>
      </c>
      <c r="K74" s="116">
        <v>-17.5</v>
      </c>
    </row>
    <row r="75" spans="1:11" ht="14.1" customHeight="1" x14ac:dyDescent="0.2">
      <c r="A75" s="306" t="s">
        <v>313</v>
      </c>
      <c r="B75" s="307" t="s">
        <v>314</v>
      </c>
      <c r="C75" s="308"/>
      <c r="D75" s="113">
        <v>0.12492625880556615</v>
      </c>
      <c r="E75" s="115">
        <v>72</v>
      </c>
      <c r="F75" s="114">
        <v>82</v>
      </c>
      <c r="G75" s="114">
        <v>46</v>
      </c>
      <c r="H75" s="114">
        <v>79</v>
      </c>
      <c r="I75" s="140">
        <v>62</v>
      </c>
      <c r="J75" s="115">
        <v>10</v>
      </c>
      <c r="K75" s="116">
        <v>16.129032258064516</v>
      </c>
    </row>
    <row r="76" spans="1:11" ht="14.1" customHeight="1" x14ac:dyDescent="0.2">
      <c r="A76" s="306">
        <v>91</v>
      </c>
      <c r="B76" s="307" t="s">
        <v>315</v>
      </c>
      <c r="C76" s="308"/>
      <c r="D76" s="113">
        <v>0.12492625880556615</v>
      </c>
      <c r="E76" s="115">
        <v>72</v>
      </c>
      <c r="F76" s="114">
        <v>67</v>
      </c>
      <c r="G76" s="114">
        <v>62</v>
      </c>
      <c r="H76" s="114">
        <v>73</v>
      </c>
      <c r="I76" s="140">
        <v>62</v>
      </c>
      <c r="J76" s="115">
        <v>10</v>
      </c>
      <c r="K76" s="116">
        <v>16.129032258064516</v>
      </c>
    </row>
    <row r="77" spans="1:11" ht="14.1" customHeight="1" x14ac:dyDescent="0.2">
      <c r="A77" s="306">
        <v>92</v>
      </c>
      <c r="B77" s="307" t="s">
        <v>316</v>
      </c>
      <c r="C77" s="308"/>
      <c r="D77" s="113">
        <v>0.35222264635458239</v>
      </c>
      <c r="E77" s="115">
        <v>203</v>
      </c>
      <c r="F77" s="114">
        <v>206</v>
      </c>
      <c r="G77" s="114">
        <v>206</v>
      </c>
      <c r="H77" s="114">
        <v>196</v>
      </c>
      <c r="I77" s="140">
        <v>183</v>
      </c>
      <c r="J77" s="115">
        <v>20</v>
      </c>
      <c r="K77" s="116">
        <v>10.928961748633879</v>
      </c>
    </row>
    <row r="78" spans="1:11" ht="14.1" customHeight="1" x14ac:dyDescent="0.2">
      <c r="A78" s="306">
        <v>93</v>
      </c>
      <c r="B78" s="307" t="s">
        <v>317</v>
      </c>
      <c r="C78" s="308"/>
      <c r="D78" s="113">
        <v>0.17524377971336363</v>
      </c>
      <c r="E78" s="115">
        <v>101</v>
      </c>
      <c r="F78" s="114">
        <v>99</v>
      </c>
      <c r="G78" s="114">
        <v>102</v>
      </c>
      <c r="H78" s="114">
        <v>105</v>
      </c>
      <c r="I78" s="140">
        <v>109</v>
      </c>
      <c r="J78" s="115">
        <v>-8</v>
      </c>
      <c r="K78" s="116">
        <v>-7.3394495412844041</v>
      </c>
    </row>
    <row r="79" spans="1:11" ht="14.1" customHeight="1" x14ac:dyDescent="0.2">
      <c r="A79" s="306">
        <v>94</v>
      </c>
      <c r="B79" s="307" t="s">
        <v>318</v>
      </c>
      <c r="C79" s="308"/>
      <c r="D79" s="113">
        <v>0.70791546656487492</v>
      </c>
      <c r="E79" s="115">
        <v>408</v>
      </c>
      <c r="F79" s="114">
        <v>479</v>
      </c>
      <c r="G79" s="114">
        <v>485</v>
      </c>
      <c r="H79" s="114">
        <v>448</v>
      </c>
      <c r="I79" s="140">
        <v>446</v>
      </c>
      <c r="J79" s="115">
        <v>-38</v>
      </c>
      <c r="K79" s="116">
        <v>-8.52017937219731</v>
      </c>
    </row>
    <row r="80" spans="1:11" ht="14.1" customHeight="1" x14ac:dyDescent="0.2">
      <c r="A80" s="306" t="s">
        <v>319</v>
      </c>
      <c r="B80" s="307" t="s">
        <v>320</v>
      </c>
      <c r="C80" s="308"/>
      <c r="D80" s="113" t="s">
        <v>514</v>
      </c>
      <c r="E80" s="115" t="s">
        <v>514</v>
      </c>
      <c r="F80" s="114">
        <v>3</v>
      </c>
      <c r="G80" s="114">
        <v>3</v>
      </c>
      <c r="H80" s="114">
        <v>4</v>
      </c>
      <c r="I80" s="140">
        <v>4</v>
      </c>
      <c r="J80" s="115" t="s">
        <v>514</v>
      </c>
      <c r="K80" s="116" t="s">
        <v>514</v>
      </c>
    </row>
    <row r="81" spans="1:11" ht="14.1" customHeight="1" x14ac:dyDescent="0.2">
      <c r="A81" s="310" t="s">
        <v>321</v>
      </c>
      <c r="B81" s="311" t="s">
        <v>334</v>
      </c>
      <c r="C81" s="312"/>
      <c r="D81" s="125">
        <v>4.2075858000485828</v>
      </c>
      <c r="E81" s="143">
        <v>2425</v>
      </c>
      <c r="F81" s="144">
        <v>2529</v>
      </c>
      <c r="G81" s="144">
        <v>2527</v>
      </c>
      <c r="H81" s="144">
        <v>2606</v>
      </c>
      <c r="I81" s="145">
        <v>2525</v>
      </c>
      <c r="J81" s="143">
        <v>-100</v>
      </c>
      <c r="K81" s="146">
        <v>-3.9603960396039604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17812</v>
      </c>
      <c r="G12" s="536">
        <v>13456</v>
      </c>
      <c r="H12" s="536">
        <v>19338</v>
      </c>
      <c r="I12" s="536">
        <v>14568</v>
      </c>
      <c r="J12" s="537">
        <v>16505</v>
      </c>
      <c r="K12" s="538">
        <v>1307</v>
      </c>
      <c r="L12" s="349">
        <v>7.9188124810663432</v>
      </c>
    </row>
    <row r="13" spans="1:17" s="110" customFormat="1" ht="15" customHeight="1" x14ac:dyDescent="0.2">
      <c r="A13" s="350" t="s">
        <v>345</v>
      </c>
      <c r="B13" s="351" t="s">
        <v>346</v>
      </c>
      <c r="C13" s="347"/>
      <c r="D13" s="347"/>
      <c r="E13" s="348"/>
      <c r="F13" s="536">
        <v>9538</v>
      </c>
      <c r="G13" s="536">
        <v>6918</v>
      </c>
      <c r="H13" s="536">
        <v>10313</v>
      </c>
      <c r="I13" s="536">
        <v>7978</v>
      </c>
      <c r="J13" s="537">
        <v>9272</v>
      </c>
      <c r="K13" s="538">
        <v>266</v>
      </c>
      <c r="L13" s="349">
        <v>2.8688524590163933</v>
      </c>
    </row>
    <row r="14" spans="1:17" s="110" customFormat="1" ht="22.5" customHeight="1" x14ac:dyDescent="0.2">
      <c r="A14" s="350"/>
      <c r="B14" s="351" t="s">
        <v>347</v>
      </c>
      <c r="C14" s="347"/>
      <c r="D14" s="347"/>
      <c r="E14" s="348"/>
      <c r="F14" s="536">
        <v>8274</v>
      </c>
      <c r="G14" s="536">
        <v>6538</v>
      </c>
      <c r="H14" s="536">
        <v>9025</v>
      </c>
      <c r="I14" s="536">
        <v>6590</v>
      </c>
      <c r="J14" s="537">
        <v>7233</v>
      </c>
      <c r="K14" s="538">
        <v>1041</v>
      </c>
      <c r="L14" s="349">
        <v>14.392368311903775</v>
      </c>
    </row>
    <row r="15" spans="1:17" s="110" customFormat="1" ht="15" customHeight="1" x14ac:dyDescent="0.2">
      <c r="A15" s="350" t="s">
        <v>348</v>
      </c>
      <c r="B15" s="351" t="s">
        <v>108</v>
      </c>
      <c r="C15" s="347"/>
      <c r="D15" s="347"/>
      <c r="E15" s="348"/>
      <c r="F15" s="536">
        <v>3979</v>
      </c>
      <c r="G15" s="536">
        <v>3109</v>
      </c>
      <c r="H15" s="536">
        <v>8434</v>
      </c>
      <c r="I15" s="536">
        <v>3176</v>
      </c>
      <c r="J15" s="537">
        <v>3828</v>
      </c>
      <c r="K15" s="538">
        <v>151</v>
      </c>
      <c r="L15" s="349">
        <v>3.9446185997910135</v>
      </c>
    </row>
    <row r="16" spans="1:17" s="110" customFormat="1" ht="15" customHeight="1" x14ac:dyDescent="0.2">
      <c r="A16" s="350"/>
      <c r="B16" s="351" t="s">
        <v>109</v>
      </c>
      <c r="C16" s="347"/>
      <c r="D16" s="347"/>
      <c r="E16" s="348"/>
      <c r="F16" s="536">
        <v>11692</v>
      </c>
      <c r="G16" s="536">
        <v>8892</v>
      </c>
      <c r="H16" s="536">
        <v>9553</v>
      </c>
      <c r="I16" s="536">
        <v>9820</v>
      </c>
      <c r="J16" s="537">
        <v>10965</v>
      </c>
      <c r="K16" s="538">
        <v>727</v>
      </c>
      <c r="L16" s="349">
        <v>6.630186958504332</v>
      </c>
    </row>
    <row r="17" spans="1:12" s="110" customFormat="1" ht="15" customHeight="1" x14ac:dyDescent="0.2">
      <c r="A17" s="350"/>
      <c r="B17" s="351" t="s">
        <v>110</v>
      </c>
      <c r="C17" s="347"/>
      <c r="D17" s="347"/>
      <c r="E17" s="348"/>
      <c r="F17" s="536">
        <v>1881</v>
      </c>
      <c r="G17" s="536">
        <v>1282</v>
      </c>
      <c r="H17" s="536">
        <v>1173</v>
      </c>
      <c r="I17" s="536">
        <v>1396</v>
      </c>
      <c r="J17" s="537">
        <v>1518</v>
      </c>
      <c r="K17" s="538">
        <v>363</v>
      </c>
      <c r="L17" s="349">
        <v>23.913043478260871</v>
      </c>
    </row>
    <row r="18" spans="1:12" s="110" customFormat="1" ht="15" customHeight="1" x14ac:dyDescent="0.2">
      <c r="A18" s="350"/>
      <c r="B18" s="351" t="s">
        <v>111</v>
      </c>
      <c r="C18" s="347"/>
      <c r="D18" s="347"/>
      <c r="E18" s="348"/>
      <c r="F18" s="536">
        <v>260</v>
      </c>
      <c r="G18" s="536">
        <v>173</v>
      </c>
      <c r="H18" s="536">
        <v>178</v>
      </c>
      <c r="I18" s="536">
        <v>176</v>
      </c>
      <c r="J18" s="537">
        <v>194</v>
      </c>
      <c r="K18" s="538">
        <v>66</v>
      </c>
      <c r="L18" s="349">
        <v>34.020618556701031</v>
      </c>
    </row>
    <row r="19" spans="1:12" s="110" customFormat="1" ht="15" customHeight="1" x14ac:dyDescent="0.2">
      <c r="A19" s="118" t="s">
        <v>113</v>
      </c>
      <c r="B19" s="119" t="s">
        <v>181</v>
      </c>
      <c r="C19" s="347"/>
      <c r="D19" s="347"/>
      <c r="E19" s="348"/>
      <c r="F19" s="536">
        <v>11592</v>
      </c>
      <c r="G19" s="536">
        <v>8976</v>
      </c>
      <c r="H19" s="536">
        <v>14185</v>
      </c>
      <c r="I19" s="536">
        <v>9721</v>
      </c>
      <c r="J19" s="537">
        <v>11336</v>
      </c>
      <c r="K19" s="538">
        <v>256</v>
      </c>
      <c r="L19" s="349">
        <v>2.2582921665490474</v>
      </c>
    </row>
    <row r="20" spans="1:12" s="110" customFormat="1" ht="15" customHeight="1" x14ac:dyDescent="0.2">
      <c r="A20" s="118"/>
      <c r="B20" s="119" t="s">
        <v>182</v>
      </c>
      <c r="C20" s="347"/>
      <c r="D20" s="347"/>
      <c r="E20" s="348"/>
      <c r="F20" s="536">
        <v>6220</v>
      </c>
      <c r="G20" s="536">
        <v>4480</v>
      </c>
      <c r="H20" s="536">
        <v>5153</v>
      </c>
      <c r="I20" s="536">
        <v>4847</v>
      </c>
      <c r="J20" s="537">
        <v>5169</v>
      </c>
      <c r="K20" s="538">
        <v>1051</v>
      </c>
      <c r="L20" s="349">
        <v>20.332752950280518</v>
      </c>
    </row>
    <row r="21" spans="1:12" s="110" customFormat="1" ht="15" customHeight="1" x14ac:dyDescent="0.2">
      <c r="A21" s="118" t="s">
        <v>113</v>
      </c>
      <c r="B21" s="119" t="s">
        <v>116</v>
      </c>
      <c r="C21" s="347"/>
      <c r="D21" s="347"/>
      <c r="E21" s="348"/>
      <c r="F21" s="536">
        <v>12680</v>
      </c>
      <c r="G21" s="536">
        <v>9409</v>
      </c>
      <c r="H21" s="536">
        <v>14137</v>
      </c>
      <c r="I21" s="536">
        <v>9610</v>
      </c>
      <c r="J21" s="537">
        <v>11585</v>
      </c>
      <c r="K21" s="538">
        <v>1095</v>
      </c>
      <c r="L21" s="349">
        <v>9.4518774277082436</v>
      </c>
    </row>
    <row r="22" spans="1:12" s="110" customFormat="1" ht="15" customHeight="1" x14ac:dyDescent="0.2">
      <c r="A22" s="118"/>
      <c r="B22" s="119" t="s">
        <v>117</v>
      </c>
      <c r="C22" s="347"/>
      <c r="D22" s="347"/>
      <c r="E22" s="348"/>
      <c r="F22" s="536">
        <v>5128</v>
      </c>
      <c r="G22" s="536">
        <v>4041</v>
      </c>
      <c r="H22" s="536">
        <v>5195</v>
      </c>
      <c r="I22" s="536">
        <v>4954</v>
      </c>
      <c r="J22" s="537">
        <v>4913</v>
      </c>
      <c r="K22" s="538">
        <v>215</v>
      </c>
      <c r="L22" s="349">
        <v>4.3761449216364747</v>
      </c>
    </row>
    <row r="23" spans="1:12" s="110" customFormat="1" ht="15" customHeight="1" x14ac:dyDescent="0.2">
      <c r="A23" s="352" t="s">
        <v>348</v>
      </c>
      <c r="B23" s="353" t="s">
        <v>193</v>
      </c>
      <c r="C23" s="354"/>
      <c r="D23" s="354"/>
      <c r="E23" s="355"/>
      <c r="F23" s="539">
        <v>398</v>
      </c>
      <c r="G23" s="539">
        <v>638</v>
      </c>
      <c r="H23" s="539">
        <v>3702</v>
      </c>
      <c r="I23" s="539">
        <v>211</v>
      </c>
      <c r="J23" s="540">
        <v>368</v>
      </c>
      <c r="K23" s="541">
        <v>30</v>
      </c>
      <c r="L23" s="356">
        <v>8.1521739130434785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27.3</v>
      </c>
      <c r="G25" s="542">
        <v>29.6</v>
      </c>
      <c r="H25" s="542">
        <v>34.5</v>
      </c>
      <c r="I25" s="542">
        <v>31.7</v>
      </c>
      <c r="J25" s="542">
        <v>28.5</v>
      </c>
      <c r="K25" s="543" t="s">
        <v>350</v>
      </c>
      <c r="L25" s="364">
        <v>-1.1999999999999993</v>
      </c>
    </row>
    <row r="26" spans="1:12" s="110" customFormat="1" ht="15" customHeight="1" x14ac:dyDescent="0.2">
      <c r="A26" s="365" t="s">
        <v>105</v>
      </c>
      <c r="B26" s="366" t="s">
        <v>346</v>
      </c>
      <c r="C26" s="362"/>
      <c r="D26" s="362"/>
      <c r="E26" s="363"/>
      <c r="F26" s="542">
        <v>25</v>
      </c>
      <c r="G26" s="542">
        <v>27.1</v>
      </c>
      <c r="H26" s="542">
        <v>31.3</v>
      </c>
      <c r="I26" s="542">
        <v>28.3</v>
      </c>
      <c r="J26" s="544">
        <v>25.6</v>
      </c>
      <c r="K26" s="543" t="s">
        <v>350</v>
      </c>
      <c r="L26" s="364">
        <v>-0.60000000000000142</v>
      </c>
    </row>
    <row r="27" spans="1:12" s="110" customFormat="1" ht="15" customHeight="1" x14ac:dyDescent="0.2">
      <c r="A27" s="365"/>
      <c r="B27" s="366" t="s">
        <v>347</v>
      </c>
      <c r="C27" s="362"/>
      <c r="D27" s="362"/>
      <c r="E27" s="363"/>
      <c r="F27" s="542">
        <v>29.9</v>
      </c>
      <c r="G27" s="542">
        <v>32.299999999999997</v>
      </c>
      <c r="H27" s="542">
        <v>38</v>
      </c>
      <c r="I27" s="542">
        <v>35.9</v>
      </c>
      <c r="J27" s="542">
        <v>32.200000000000003</v>
      </c>
      <c r="K27" s="543" t="s">
        <v>350</v>
      </c>
      <c r="L27" s="364">
        <v>-2.3000000000000043</v>
      </c>
    </row>
    <row r="28" spans="1:12" s="110" customFormat="1" ht="15" customHeight="1" x14ac:dyDescent="0.2">
      <c r="A28" s="365" t="s">
        <v>113</v>
      </c>
      <c r="B28" s="366" t="s">
        <v>108</v>
      </c>
      <c r="C28" s="362"/>
      <c r="D28" s="362"/>
      <c r="E28" s="363"/>
      <c r="F28" s="542">
        <v>38.200000000000003</v>
      </c>
      <c r="G28" s="542">
        <v>39.9</v>
      </c>
      <c r="H28" s="542">
        <v>40.6</v>
      </c>
      <c r="I28" s="542">
        <v>41.6</v>
      </c>
      <c r="J28" s="542">
        <v>39.4</v>
      </c>
      <c r="K28" s="543" t="s">
        <v>350</v>
      </c>
      <c r="L28" s="364">
        <v>-1.1999999999999957</v>
      </c>
    </row>
    <row r="29" spans="1:12" s="110" customFormat="1" ht="11.25" x14ac:dyDescent="0.2">
      <c r="A29" s="365"/>
      <c r="B29" s="366" t="s">
        <v>109</v>
      </c>
      <c r="C29" s="362"/>
      <c r="D29" s="362"/>
      <c r="E29" s="363"/>
      <c r="F29" s="542">
        <v>25.2</v>
      </c>
      <c r="G29" s="542">
        <v>27.3</v>
      </c>
      <c r="H29" s="542">
        <v>31.9</v>
      </c>
      <c r="I29" s="542">
        <v>29.1</v>
      </c>
      <c r="J29" s="544">
        <v>25.8</v>
      </c>
      <c r="K29" s="543" t="s">
        <v>350</v>
      </c>
      <c r="L29" s="364">
        <v>-0.60000000000000142</v>
      </c>
    </row>
    <row r="30" spans="1:12" s="110" customFormat="1" ht="15" customHeight="1" x14ac:dyDescent="0.2">
      <c r="A30" s="365"/>
      <c r="B30" s="366" t="s">
        <v>110</v>
      </c>
      <c r="C30" s="362"/>
      <c r="D30" s="362"/>
      <c r="E30" s="363"/>
      <c r="F30" s="542">
        <v>19.899999999999999</v>
      </c>
      <c r="G30" s="542">
        <v>24.3</v>
      </c>
      <c r="H30" s="542">
        <v>31.9</v>
      </c>
      <c r="I30" s="542">
        <v>29.2</v>
      </c>
      <c r="J30" s="542">
        <v>22.7</v>
      </c>
      <c r="K30" s="543" t="s">
        <v>350</v>
      </c>
      <c r="L30" s="364">
        <v>-2.8000000000000007</v>
      </c>
    </row>
    <row r="31" spans="1:12" s="110" customFormat="1" ht="15" customHeight="1" x14ac:dyDescent="0.2">
      <c r="A31" s="365"/>
      <c r="B31" s="366" t="s">
        <v>111</v>
      </c>
      <c r="C31" s="362"/>
      <c r="D31" s="362"/>
      <c r="E31" s="363"/>
      <c r="F31" s="542">
        <v>26.2</v>
      </c>
      <c r="G31" s="542">
        <v>39.9</v>
      </c>
      <c r="H31" s="542">
        <v>37.1</v>
      </c>
      <c r="I31" s="542">
        <v>34.1</v>
      </c>
      <c r="J31" s="542">
        <v>30.4</v>
      </c>
      <c r="K31" s="543" t="s">
        <v>350</v>
      </c>
      <c r="L31" s="364">
        <v>-4.1999999999999993</v>
      </c>
    </row>
    <row r="32" spans="1:12" s="110" customFormat="1" ht="15" customHeight="1" x14ac:dyDescent="0.2">
      <c r="A32" s="367" t="s">
        <v>113</v>
      </c>
      <c r="B32" s="368" t="s">
        <v>181</v>
      </c>
      <c r="C32" s="362"/>
      <c r="D32" s="362"/>
      <c r="E32" s="363"/>
      <c r="F32" s="542">
        <v>25.8</v>
      </c>
      <c r="G32" s="542">
        <v>26.6</v>
      </c>
      <c r="H32" s="542">
        <v>32.6</v>
      </c>
      <c r="I32" s="542">
        <v>29.6</v>
      </c>
      <c r="J32" s="544">
        <v>26.5</v>
      </c>
      <c r="K32" s="543" t="s">
        <v>350</v>
      </c>
      <c r="L32" s="364">
        <v>-0.69999999999999929</v>
      </c>
    </row>
    <row r="33" spans="1:12" s="110" customFormat="1" ht="15" customHeight="1" x14ac:dyDescent="0.2">
      <c r="A33" s="367"/>
      <c r="B33" s="368" t="s">
        <v>182</v>
      </c>
      <c r="C33" s="362"/>
      <c r="D33" s="362"/>
      <c r="E33" s="363"/>
      <c r="F33" s="542">
        <v>29.9</v>
      </c>
      <c r="G33" s="542">
        <v>35.1</v>
      </c>
      <c r="H33" s="542">
        <v>38.299999999999997</v>
      </c>
      <c r="I33" s="542">
        <v>35.799999999999997</v>
      </c>
      <c r="J33" s="542">
        <v>32.700000000000003</v>
      </c>
      <c r="K33" s="543" t="s">
        <v>350</v>
      </c>
      <c r="L33" s="364">
        <v>-2.8000000000000043</v>
      </c>
    </row>
    <row r="34" spans="1:12" s="369" customFormat="1" ht="15" customHeight="1" x14ac:dyDescent="0.2">
      <c r="A34" s="367" t="s">
        <v>113</v>
      </c>
      <c r="B34" s="368" t="s">
        <v>116</v>
      </c>
      <c r="C34" s="362"/>
      <c r="D34" s="362"/>
      <c r="E34" s="363"/>
      <c r="F34" s="542">
        <v>25.1</v>
      </c>
      <c r="G34" s="542">
        <v>26.3</v>
      </c>
      <c r="H34" s="542">
        <v>33</v>
      </c>
      <c r="I34" s="542">
        <v>28.9</v>
      </c>
      <c r="J34" s="542">
        <v>26.1</v>
      </c>
      <c r="K34" s="543" t="s">
        <v>350</v>
      </c>
      <c r="L34" s="364">
        <v>-1</v>
      </c>
    </row>
    <row r="35" spans="1:12" s="369" customFormat="1" ht="11.25" x14ac:dyDescent="0.2">
      <c r="A35" s="370"/>
      <c r="B35" s="371" t="s">
        <v>117</v>
      </c>
      <c r="C35" s="372"/>
      <c r="D35" s="372"/>
      <c r="E35" s="373"/>
      <c r="F35" s="545">
        <v>32.6</v>
      </c>
      <c r="G35" s="545">
        <v>37</v>
      </c>
      <c r="H35" s="545">
        <v>37.799999999999997</v>
      </c>
      <c r="I35" s="545">
        <v>37.200000000000003</v>
      </c>
      <c r="J35" s="546">
        <v>33.9</v>
      </c>
      <c r="K35" s="547" t="s">
        <v>350</v>
      </c>
      <c r="L35" s="374">
        <v>-1.2999999999999972</v>
      </c>
    </row>
    <row r="36" spans="1:12" s="369" customFormat="1" ht="15.95" customHeight="1" x14ac:dyDescent="0.2">
      <c r="A36" s="375" t="s">
        <v>351</v>
      </c>
      <c r="B36" s="376"/>
      <c r="C36" s="377"/>
      <c r="D36" s="376"/>
      <c r="E36" s="378"/>
      <c r="F36" s="548">
        <v>17274</v>
      </c>
      <c r="G36" s="548">
        <v>12679</v>
      </c>
      <c r="H36" s="548">
        <v>15001</v>
      </c>
      <c r="I36" s="548">
        <v>14253</v>
      </c>
      <c r="J36" s="548">
        <v>16012</v>
      </c>
      <c r="K36" s="549">
        <v>1262</v>
      </c>
      <c r="L36" s="380">
        <v>7.8815888083937047</v>
      </c>
    </row>
    <row r="37" spans="1:12" s="369" customFormat="1" ht="15.95" customHeight="1" x14ac:dyDescent="0.2">
      <c r="A37" s="381"/>
      <c r="B37" s="382" t="s">
        <v>113</v>
      </c>
      <c r="C37" s="382" t="s">
        <v>352</v>
      </c>
      <c r="D37" s="382"/>
      <c r="E37" s="383"/>
      <c r="F37" s="548">
        <v>4714</v>
      </c>
      <c r="G37" s="548">
        <v>3751</v>
      </c>
      <c r="H37" s="548">
        <v>5177</v>
      </c>
      <c r="I37" s="548">
        <v>4521</v>
      </c>
      <c r="J37" s="548">
        <v>4563</v>
      </c>
      <c r="K37" s="549">
        <v>151</v>
      </c>
      <c r="L37" s="380">
        <v>3.3092263861494629</v>
      </c>
    </row>
    <row r="38" spans="1:12" s="369" customFormat="1" ht="15.95" customHeight="1" x14ac:dyDescent="0.2">
      <c r="A38" s="381"/>
      <c r="B38" s="384" t="s">
        <v>105</v>
      </c>
      <c r="C38" s="384" t="s">
        <v>106</v>
      </c>
      <c r="D38" s="385"/>
      <c r="E38" s="383"/>
      <c r="F38" s="548">
        <v>9238</v>
      </c>
      <c r="G38" s="548">
        <v>6519</v>
      </c>
      <c r="H38" s="548">
        <v>7854</v>
      </c>
      <c r="I38" s="548">
        <v>7843</v>
      </c>
      <c r="J38" s="550">
        <v>9003</v>
      </c>
      <c r="K38" s="549">
        <v>235</v>
      </c>
      <c r="L38" s="380">
        <v>2.6102410307675221</v>
      </c>
    </row>
    <row r="39" spans="1:12" s="369" customFormat="1" ht="15.95" customHeight="1" x14ac:dyDescent="0.2">
      <c r="A39" s="381"/>
      <c r="B39" s="385"/>
      <c r="C39" s="382" t="s">
        <v>353</v>
      </c>
      <c r="D39" s="385"/>
      <c r="E39" s="383"/>
      <c r="F39" s="548">
        <v>2308</v>
      </c>
      <c r="G39" s="548">
        <v>1764</v>
      </c>
      <c r="H39" s="548">
        <v>2462</v>
      </c>
      <c r="I39" s="548">
        <v>2217</v>
      </c>
      <c r="J39" s="548">
        <v>2307</v>
      </c>
      <c r="K39" s="549">
        <v>1</v>
      </c>
      <c r="L39" s="380">
        <v>4.3346337234503686E-2</v>
      </c>
    </row>
    <row r="40" spans="1:12" s="369" customFormat="1" ht="15.95" customHeight="1" x14ac:dyDescent="0.2">
      <c r="A40" s="381"/>
      <c r="B40" s="384"/>
      <c r="C40" s="384" t="s">
        <v>107</v>
      </c>
      <c r="D40" s="385"/>
      <c r="E40" s="383"/>
      <c r="F40" s="548">
        <v>8036</v>
      </c>
      <c r="G40" s="548">
        <v>6160</v>
      </c>
      <c r="H40" s="548">
        <v>7147</v>
      </c>
      <c r="I40" s="548">
        <v>6410</v>
      </c>
      <c r="J40" s="548">
        <v>7009</v>
      </c>
      <c r="K40" s="549">
        <v>1027</v>
      </c>
      <c r="L40" s="380">
        <v>14.652589527750036</v>
      </c>
    </row>
    <row r="41" spans="1:12" s="369" customFormat="1" ht="24" customHeight="1" x14ac:dyDescent="0.2">
      <c r="A41" s="381"/>
      <c r="B41" s="385"/>
      <c r="C41" s="382" t="s">
        <v>353</v>
      </c>
      <c r="D41" s="385"/>
      <c r="E41" s="383"/>
      <c r="F41" s="548">
        <v>2406</v>
      </c>
      <c r="G41" s="548">
        <v>1987</v>
      </c>
      <c r="H41" s="548">
        <v>2715</v>
      </c>
      <c r="I41" s="548">
        <v>2304</v>
      </c>
      <c r="J41" s="550">
        <v>2256</v>
      </c>
      <c r="K41" s="549">
        <v>150</v>
      </c>
      <c r="L41" s="380">
        <v>6.6489361702127656</v>
      </c>
    </row>
    <row r="42" spans="1:12" s="110" customFormat="1" ht="15" customHeight="1" x14ac:dyDescent="0.2">
      <c r="A42" s="381"/>
      <c r="B42" s="384" t="s">
        <v>113</v>
      </c>
      <c r="C42" s="384" t="s">
        <v>354</v>
      </c>
      <c r="D42" s="385"/>
      <c r="E42" s="383"/>
      <c r="F42" s="548">
        <v>3552</v>
      </c>
      <c r="G42" s="548">
        <v>2441</v>
      </c>
      <c r="H42" s="548">
        <v>4417</v>
      </c>
      <c r="I42" s="548">
        <v>2922</v>
      </c>
      <c r="J42" s="548">
        <v>3431</v>
      </c>
      <c r="K42" s="549">
        <v>121</v>
      </c>
      <c r="L42" s="380">
        <v>3.526668609734771</v>
      </c>
    </row>
    <row r="43" spans="1:12" s="110" customFormat="1" ht="15" customHeight="1" x14ac:dyDescent="0.2">
      <c r="A43" s="381"/>
      <c r="B43" s="385"/>
      <c r="C43" s="382" t="s">
        <v>353</v>
      </c>
      <c r="D43" s="385"/>
      <c r="E43" s="383"/>
      <c r="F43" s="548">
        <v>1357</v>
      </c>
      <c r="G43" s="548">
        <v>973</v>
      </c>
      <c r="H43" s="548">
        <v>1794</v>
      </c>
      <c r="I43" s="548">
        <v>1216</v>
      </c>
      <c r="J43" s="548">
        <v>1351</v>
      </c>
      <c r="K43" s="549">
        <v>6</v>
      </c>
      <c r="L43" s="380">
        <v>0.44411547002220575</v>
      </c>
    </row>
    <row r="44" spans="1:12" s="110" customFormat="1" ht="15" customHeight="1" x14ac:dyDescent="0.2">
      <c r="A44" s="381"/>
      <c r="B44" s="384"/>
      <c r="C44" s="366" t="s">
        <v>109</v>
      </c>
      <c r="D44" s="385"/>
      <c r="E44" s="383"/>
      <c r="F44" s="548">
        <v>11581</v>
      </c>
      <c r="G44" s="548">
        <v>8787</v>
      </c>
      <c r="H44" s="548">
        <v>9237</v>
      </c>
      <c r="I44" s="548">
        <v>9763</v>
      </c>
      <c r="J44" s="550">
        <v>10872</v>
      </c>
      <c r="K44" s="549">
        <v>709</v>
      </c>
      <c r="L44" s="380">
        <v>6.5213392200147169</v>
      </c>
    </row>
    <row r="45" spans="1:12" s="110" customFormat="1" ht="15" customHeight="1" x14ac:dyDescent="0.2">
      <c r="A45" s="381"/>
      <c r="B45" s="385"/>
      <c r="C45" s="382" t="s">
        <v>353</v>
      </c>
      <c r="D45" s="385"/>
      <c r="E45" s="383"/>
      <c r="F45" s="548">
        <v>2914</v>
      </c>
      <c r="G45" s="548">
        <v>2398</v>
      </c>
      <c r="H45" s="548">
        <v>2944</v>
      </c>
      <c r="I45" s="548">
        <v>2839</v>
      </c>
      <c r="J45" s="548">
        <v>2809</v>
      </c>
      <c r="K45" s="549">
        <v>105</v>
      </c>
      <c r="L45" s="380">
        <v>3.7379850480598078</v>
      </c>
    </row>
    <row r="46" spans="1:12" s="110" customFormat="1" ht="15" customHeight="1" x14ac:dyDescent="0.2">
      <c r="A46" s="381"/>
      <c r="B46" s="384"/>
      <c r="C46" s="366" t="s">
        <v>110</v>
      </c>
      <c r="D46" s="385"/>
      <c r="E46" s="383"/>
      <c r="F46" s="548">
        <v>1881</v>
      </c>
      <c r="G46" s="548">
        <v>1278</v>
      </c>
      <c r="H46" s="548">
        <v>1169</v>
      </c>
      <c r="I46" s="548">
        <v>1392</v>
      </c>
      <c r="J46" s="548">
        <v>1515</v>
      </c>
      <c r="K46" s="549">
        <v>366</v>
      </c>
      <c r="L46" s="380">
        <v>24.158415841584159</v>
      </c>
    </row>
    <row r="47" spans="1:12" s="110" customFormat="1" ht="15" customHeight="1" x14ac:dyDescent="0.2">
      <c r="A47" s="381"/>
      <c r="B47" s="385"/>
      <c r="C47" s="382" t="s">
        <v>353</v>
      </c>
      <c r="D47" s="385"/>
      <c r="E47" s="383"/>
      <c r="F47" s="548">
        <v>375</v>
      </c>
      <c r="G47" s="548">
        <v>311</v>
      </c>
      <c r="H47" s="548">
        <v>373</v>
      </c>
      <c r="I47" s="548">
        <v>406</v>
      </c>
      <c r="J47" s="550">
        <v>344</v>
      </c>
      <c r="K47" s="549">
        <v>31</v>
      </c>
      <c r="L47" s="380">
        <v>9.0116279069767433</v>
      </c>
    </row>
    <row r="48" spans="1:12" s="110" customFormat="1" ht="15" customHeight="1" x14ac:dyDescent="0.2">
      <c r="A48" s="381"/>
      <c r="B48" s="385"/>
      <c r="C48" s="366" t="s">
        <v>111</v>
      </c>
      <c r="D48" s="386"/>
      <c r="E48" s="387"/>
      <c r="F48" s="548">
        <v>260</v>
      </c>
      <c r="G48" s="548">
        <v>173</v>
      </c>
      <c r="H48" s="548">
        <v>178</v>
      </c>
      <c r="I48" s="548">
        <v>176</v>
      </c>
      <c r="J48" s="548">
        <v>194</v>
      </c>
      <c r="K48" s="549">
        <v>66</v>
      </c>
      <c r="L48" s="380">
        <v>34.020618556701031</v>
      </c>
    </row>
    <row r="49" spans="1:12" s="110" customFormat="1" ht="15" customHeight="1" x14ac:dyDescent="0.2">
      <c r="A49" s="381"/>
      <c r="B49" s="385"/>
      <c r="C49" s="382" t="s">
        <v>353</v>
      </c>
      <c r="D49" s="385"/>
      <c r="E49" s="383"/>
      <c r="F49" s="548">
        <v>68</v>
      </c>
      <c r="G49" s="548">
        <v>69</v>
      </c>
      <c r="H49" s="548">
        <v>66</v>
      </c>
      <c r="I49" s="548">
        <v>60</v>
      </c>
      <c r="J49" s="548">
        <v>59</v>
      </c>
      <c r="K49" s="549">
        <v>9</v>
      </c>
      <c r="L49" s="380">
        <v>15.254237288135593</v>
      </c>
    </row>
    <row r="50" spans="1:12" s="110" customFormat="1" ht="15" customHeight="1" x14ac:dyDescent="0.2">
      <c r="A50" s="381"/>
      <c r="B50" s="384" t="s">
        <v>113</v>
      </c>
      <c r="C50" s="382" t="s">
        <v>181</v>
      </c>
      <c r="D50" s="385"/>
      <c r="E50" s="383"/>
      <c r="F50" s="548">
        <v>11112</v>
      </c>
      <c r="G50" s="548">
        <v>8249</v>
      </c>
      <c r="H50" s="548">
        <v>9990</v>
      </c>
      <c r="I50" s="548">
        <v>9444</v>
      </c>
      <c r="J50" s="550">
        <v>10882</v>
      </c>
      <c r="K50" s="549">
        <v>230</v>
      </c>
      <c r="L50" s="380">
        <v>2.1135820621209338</v>
      </c>
    </row>
    <row r="51" spans="1:12" s="110" customFormat="1" ht="15" customHeight="1" x14ac:dyDescent="0.2">
      <c r="A51" s="381"/>
      <c r="B51" s="385"/>
      <c r="C51" s="382" t="s">
        <v>353</v>
      </c>
      <c r="D51" s="385"/>
      <c r="E51" s="383"/>
      <c r="F51" s="548">
        <v>2870</v>
      </c>
      <c r="G51" s="548">
        <v>2195</v>
      </c>
      <c r="H51" s="548">
        <v>3259</v>
      </c>
      <c r="I51" s="548">
        <v>2798</v>
      </c>
      <c r="J51" s="548">
        <v>2886</v>
      </c>
      <c r="K51" s="549">
        <v>-16</v>
      </c>
      <c r="L51" s="380">
        <v>-0.55440055440055436</v>
      </c>
    </row>
    <row r="52" spans="1:12" s="110" customFormat="1" ht="15" customHeight="1" x14ac:dyDescent="0.2">
      <c r="A52" s="381"/>
      <c r="B52" s="384"/>
      <c r="C52" s="382" t="s">
        <v>182</v>
      </c>
      <c r="D52" s="385"/>
      <c r="E52" s="383"/>
      <c r="F52" s="548">
        <v>6162</v>
      </c>
      <c r="G52" s="548">
        <v>4430</v>
      </c>
      <c r="H52" s="548">
        <v>5011</v>
      </c>
      <c r="I52" s="548">
        <v>4809</v>
      </c>
      <c r="J52" s="548">
        <v>5130</v>
      </c>
      <c r="K52" s="549">
        <v>1032</v>
      </c>
      <c r="L52" s="380">
        <v>20.116959064327485</v>
      </c>
    </row>
    <row r="53" spans="1:12" s="269" customFormat="1" ht="11.25" customHeight="1" x14ac:dyDescent="0.2">
      <c r="A53" s="381"/>
      <c r="B53" s="385"/>
      <c r="C53" s="382" t="s">
        <v>353</v>
      </c>
      <c r="D53" s="385"/>
      <c r="E53" s="383"/>
      <c r="F53" s="548">
        <v>1844</v>
      </c>
      <c r="G53" s="548">
        <v>1556</v>
      </c>
      <c r="H53" s="548">
        <v>1918</v>
      </c>
      <c r="I53" s="548">
        <v>1723</v>
      </c>
      <c r="J53" s="550">
        <v>1677</v>
      </c>
      <c r="K53" s="549">
        <v>167</v>
      </c>
      <c r="L53" s="380">
        <v>9.9582587954680974</v>
      </c>
    </row>
    <row r="54" spans="1:12" s="151" customFormat="1" ht="12.75" customHeight="1" x14ac:dyDescent="0.2">
      <c r="A54" s="381"/>
      <c r="B54" s="384" t="s">
        <v>113</v>
      </c>
      <c r="C54" s="384" t="s">
        <v>116</v>
      </c>
      <c r="D54" s="385"/>
      <c r="E54" s="383"/>
      <c r="F54" s="548">
        <v>12244</v>
      </c>
      <c r="G54" s="548">
        <v>8759</v>
      </c>
      <c r="H54" s="548">
        <v>10340</v>
      </c>
      <c r="I54" s="548">
        <v>9351</v>
      </c>
      <c r="J54" s="548">
        <v>11180</v>
      </c>
      <c r="K54" s="549">
        <v>1064</v>
      </c>
      <c r="L54" s="380">
        <v>9.5169946332737023</v>
      </c>
    </row>
    <row r="55" spans="1:12" ht="11.25" x14ac:dyDescent="0.2">
      <c r="A55" s="381"/>
      <c r="B55" s="385"/>
      <c r="C55" s="382" t="s">
        <v>353</v>
      </c>
      <c r="D55" s="385"/>
      <c r="E55" s="383"/>
      <c r="F55" s="548">
        <v>3075</v>
      </c>
      <c r="G55" s="548">
        <v>2301</v>
      </c>
      <c r="H55" s="548">
        <v>3415</v>
      </c>
      <c r="I55" s="548">
        <v>2700</v>
      </c>
      <c r="J55" s="548">
        <v>2922</v>
      </c>
      <c r="K55" s="549">
        <v>153</v>
      </c>
      <c r="L55" s="380">
        <v>5.2361396303901433</v>
      </c>
    </row>
    <row r="56" spans="1:12" ht="14.25" customHeight="1" x14ac:dyDescent="0.2">
      <c r="A56" s="381"/>
      <c r="B56" s="385"/>
      <c r="C56" s="384" t="s">
        <v>117</v>
      </c>
      <c r="D56" s="385"/>
      <c r="E56" s="383"/>
      <c r="F56" s="548">
        <v>5026</v>
      </c>
      <c r="G56" s="548">
        <v>3914</v>
      </c>
      <c r="H56" s="548">
        <v>4655</v>
      </c>
      <c r="I56" s="548">
        <v>4898</v>
      </c>
      <c r="J56" s="548">
        <v>4825</v>
      </c>
      <c r="K56" s="549">
        <v>201</v>
      </c>
      <c r="L56" s="380">
        <v>4.1658031088082899</v>
      </c>
    </row>
    <row r="57" spans="1:12" ht="18.75" customHeight="1" x14ac:dyDescent="0.2">
      <c r="A57" s="388"/>
      <c r="B57" s="389"/>
      <c r="C57" s="390" t="s">
        <v>353</v>
      </c>
      <c r="D57" s="389"/>
      <c r="E57" s="391"/>
      <c r="F57" s="551">
        <v>1636</v>
      </c>
      <c r="G57" s="552">
        <v>1447</v>
      </c>
      <c r="H57" s="552">
        <v>1761</v>
      </c>
      <c r="I57" s="552">
        <v>1821</v>
      </c>
      <c r="J57" s="552">
        <v>1638</v>
      </c>
      <c r="K57" s="553">
        <f t="shared" ref="K57" si="0">IF(OR(F57=".",J57=".")=TRUE,".",IF(OR(F57="*",J57="*")=TRUE,"*",IF(AND(F57="-",J57="-")=TRUE,"-",IF(AND(ISNUMBER(J57),ISNUMBER(F57))=TRUE,IF(F57-J57=0,0,F57-J57),IF(ISNUMBER(F57)=TRUE,F57,-J57)))))</f>
        <v>-2</v>
      </c>
      <c r="L57" s="392">
        <f t="shared" ref="L57" si="1">IF(K57 =".",".",IF(K57 ="*","*",IF(K57="-","-",IF(K57=0,0,IF(OR(J57="-",J57=".",F57="-",F57=".")=TRUE,"X",IF(J57=0,"0,0",IF(ABS(K57*100/J57)&gt;250,".X",(K57*100/J57))))))))</f>
        <v>-0.1221001221001221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17812</v>
      </c>
      <c r="E11" s="114">
        <v>13456</v>
      </c>
      <c r="F11" s="114">
        <v>19338</v>
      </c>
      <c r="G11" s="114">
        <v>14568</v>
      </c>
      <c r="H11" s="140">
        <v>16505</v>
      </c>
      <c r="I11" s="115">
        <v>1307</v>
      </c>
      <c r="J11" s="116">
        <v>7.9188124810663432</v>
      </c>
    </row>
    <row r="12" spans="1:15" s="110" customFormat="1" ht="24.95" customHeight="1" x14ac:dyDescent="0.2">
      <c r="A12" s="193" t="s">
        <v>132</v>
      </c>
      <c r="B12" s="194" t="s">
        <v>133</v>
      </c>
      <c r="C12" s="113">
        <v>1.5158320233550415</v>
      </c>
      <c r="D12" s="115">
        <v>270</v>
      </c>
      <c r="E12" s="114">
        <v>118</v>
      </c>
      <c r="F12" s="114">
        <v>329</v>
      </c>
      <c r="G12" s="114">
        <v>244</v>
      </c>
      <c r="H12" s="140">
        <v>310</v>
      </c>
      <c r="I12" s="115">
        <v>-40</v>
      </c>
      <c r="J12" s="116">
        <v>-12.903225806451612</v>
      </c>
    </row>
    <row r="13" spans="1:15" s="110" customFormat="1" ht="24.95" customHeight="1" x14ac:dyDescent="0.2">
      <c r="A13" s="193" t="s">
        <v>134</v>
      </c>
      <c r="B13" s="199" t="s">
        <v>214</v>
      </c>
      <c r="C13" s="113">
        <v>0.60071861666292392</v>
      </c>
      <c r="D13" s="115">
        <v>107</v>
      </c>
      <c r="E13" s="114">
        <v>79</v>
      </c>
      <c r="F13" s="114">
        <v>89</v>
      </c>
      <c r="G13" s="114">
        <v>86</v>
      </c>
      <c r="H13" s="140">
        <v>139</v>
      </c>
      <c r="I13" s="115">
        <v>-32</v>
      </c>
      <c r="J13" s="116">
        <v>-23.021582733812949</v>
      </c>
    </row>
    <row r="14" spans="1:15" s="287" customFormat="1" ht="24.95" customHeight="1" x14ac:dyDescent="0.2">
      <c r="A14" s="193" t="s">
        <v>215</v>
      </c>
      <c r="B14" s="199" t="s">
        <v>137</v>
      </c>
      <c r="C14" s="113">
        <v>13.513361778576241</v>
      </c>
      <c r="D14" s="115">
        <v>2407</v>
      </c>
      <c r="E14" s="114">
        <v>2597</v>
      </c>
      <c r="F14" s="114">
        <v>2801</v>
      </c>
      <c r="G14" s="114">
        <v>2002</v>
      </c>
      <c r="H14" s="140">
        <v>2664</v>
      </c>
      <c r="I14" s="115">
        <v>-257</v>
      </c>
      <c r="J14" s="116">
        <v>-9.6471471471471464</v>
      </c>
      <c r="K14" s="110"/>
      <c r="L14" s="110"/>
      <c r="M14" s="110"/>
      <c r="N14" s="110"/>
      <c r="O14" s="110"/>
    </row>
    <row r="15" spans="1:15" s="110" customFormat="1" ht="24.95" customHeight="1" x14ac:dyDescent="0.2">
      <c r="A15" s="193" t="s">
        <v>216</v>
      </c>
      <c r="B15" s="199" t="s">
        <v>217</v>
      </c>
      <c r="C15" s="113">
        <v>5.1482146867280489</v>
      </c>
      <c r="D15" s="115">
        <v>917</v>
      </c>
      <c r="E15" s="114">
        <v>682</v>
      </c>
      <c r="F15" s="114">
        <v>1095</v>
      </c>
      <c r="G15" s="114">
        <v>714</v>
      </c>
      <c r="H15" s="140">
        <v>881</v>
      </c>
      <c r="I15" s="115">
        <v>36</v>
      </c>
      <c r="J15" s="116">
        <v>4.0862656072644725</v>
      </c>
    </row>
    <row r="16" spans="1:15" s="287" customFormat="1" ht="24.95" customHeight="1" x14ac:dyDescent="0.2">
      <c r="A16" s="193" t="s">
        <v>218</v>
      </c>
      <c r="B16" s="199" t="s">
        <v>141</v>
      </c>
      <c r="C16" s="113">
        <v>6.1980687177183924</v>
      </c>
      <c r="D16" s="115">
        <v>1104</v>
      </c>
      <c r="E16" s="114">
        <v>1676</v>
      </c>
      <c r="F16" s="114">
        <v>1259</v>
      </c>
      <c r="G16" s="114">
        <v>869</v>
      </c>
      <c r="H16" s="140">
        <v>1265</v>
      </c>
      <c r="I16" s="115">
        <v>-161</v>
      </c>
      <c r="J16" s="116">
        <v>-12.727272727272727</v>
      </c>
      <c r="K16" s="110"/>
      <c r="L16" s="110"/>
      <c r="M16" s="110"/>
      <c r="N16" s="110"/>
      <c r="O16" s="110"/>
    </row>
    <row r="17" spans="1:15" s="110" customFormat="1" ht="24.95" customHeight="1" x14ac:dyDescent="0.2">
      <c r="A17" s="193" t="s">
        <v>142</v>
      </c>
      <c r="B17" s="199" t="s">
        <v>220</v>
      </c>
      <c r="C17" s="113">
        <v>2.1670783741298001</v>
      </c>
      <c r="D17" s="115">
        <v>386</v>
      </c>
      <c r="E17" s="114">
        <v>239</v>
      </c>
      <c r="F17" s="114">
        <v>447</v>
      </c>
      <c r="G17" s="114">
        <v>419</v>
      </c>
      <c r="H17" s="140">
        <v>518</v>
      </c>
      <c r="I17" s="115">
        <v>-132</v>
      </c>
      <c r="J17" s="116">
        <v>-25.482625482625483</v>
      </c>
    </row>
    <row r="18" spans="1:15" s="287" customFormat="1" ht="24.95" customHeight="1" x14ac:dyDescent="0.2">
      <c r="A18" s="201" t="s">
        <v>144</v>
      </c>
      <c r="B18" s="202" t="s">
        <v>145</v>
      </c>
      <c r="C18" s="113">
        <v>8.8030541208174267</v>
      </c>
      <c r="D18" s="115">
        <v>1568</v>
      </c>
      <c r="E18" s="114">
        <v>667</v>
      </c>
      <c r="F18" s="114">
        <v>1755</v>
      </c>
      <c r="G18" s="114">
        <v>1275</v>
      </c>
      <c r="H18" s="140">
        <v>1659</v>
      </c>
      <c r="I18" s="115">
        <v>-91</v>
      </c>
      <c r="J18" s="116">
        <v>-5.4852320675105481</v>
      </c>
      <c r="K18" s="110"/>
      <c r="L18" s="110"/>
      <c r="M18" s="110"/>
      <c r="N18" s="110"/>
      <c r="O18" s="110"/>
    </row>
    <row r="19" spans="1:15" s="110" customFormat="1" ht="24.95" customHeight="1" x14ac:dyDescent="0.2">
      <c r="A19" s="193" t="s">
        <v>146</v>
      </c>
      <c r="B19" s="199" t="s">
        <v>147</v>
      </c>
      <c r="C19" s="113">
        <v>13.771614641814507</v>
      </c>
      <c r="D19" s="115">
        <v>2453</v>
      </c>
      <c r="E19" s="114">
        <v>1809</v>
      </c>
      <c r="F19" s="114">
        <v>2880</v>
      </c>
      <c r="G19" s="114">
        <v>1904</v>
      </c>
      <c r="H19" s="140">
        <v>2314</v>
      </c>
      <c r="I19" s="115">
        <v>139</v>
      </c>
      <c r="J19" s="116">
        <v>6.0069144338807261</v>
      </c>
    </row>
    <row r="20" spans="1:15" s="287" customFormat="1" ht="24.95" customHeight="1" x14ac:dyDescent="0.2">
      <c r="A20" s="193" t="s">
        <v>148</v>
      </c>
      <c r="B20" s="199" t="s">
        <v>149</v>
      </c>
      <c r="C20" s="113">
        <v>5.0920727599371212</v>
      </c>
      <c r="D20" s="115">
        <v>907</v>
      </c>
      <c r="E20" s="114">
        <v>742</v>
      </c>
      <c r="F20" s="114">
        <v>863</v>
      </c>
      <c r="G20" s="114">
        <v>656</v>
      </c>
      <c r="H20" s="140">
        <v>762</v>
      </c>
      <c r="I20" s="115">
        <v>145</v>
      </c>
      <c r="J20" s="116">
        <v>19.028871391076116</v>
      </c>
      <c r="K20" s="110"/>
      <c r="L20" s="110"/>
      <c r="M20" s="110"/>
      <c r="N20" s="110"/>
      <c r="O20" s="110"/>
    </row>
    <row r="21" spans="1:15" s="110" customFormat="1" ht="24.95" customHeight="1" x14ac:dyDescent="0.2">
      <c r="A21" s="201" t="s">
        <v>150</v>
      </c>
      <c r="B21" s="202" t="s">
        <v>151</v>
      </c>
      <c r="C21" s="113">
        <v>11.318212441050976</v>
      </c>
      <c r="D21" s="115">
        <v>2016</v>
      </c>
      <c r="E21" s="114">
        <v>1700</v>
      </c>
      <c r="F21" s="114">
        <v>2132</v>
      </c>
      <c r="G21" s="114">
        <v>2513</v>
      </c>
      <c r="H21" s="140">
        <v>1827</v>
      </c>
      <c r="I21" s="115">
        <v>189</v>
      </c>
      <c r="J21" s="116">
        <v>10.344827586206897</v>
      </c>
    </row>
    <row r="22" spans="1:15" s="110" customFormat="1" ht="24.95" customHeight="1" x14ac:dyDescent="0.2">
      <c r="A22" s="201" t="s">
        <v>152</v>
      </c>
      <c r="B22" s="199" t="s">
        <v>153</v>
      </c>
      <c r="C22" s="113">
        <v>2.0379519425106669</v>
      </c>
      <c r="D22" s="115">
        <v>363</v>
      </c>
      <c r="E22" s="114">
        <v>277</v>
      </c>
      <c r="F22" s="114">
        <v>362</v>
      </c>
      <c r="G22" s="114">
        <v>316</v>
      </c>
      <c r="H22" s="140">
        <v>365</v>
      </c>
      <c r="I22" s="115">
        <v>-2</v>
      </c>
      <c r="J22" s="116">
        <v>-0.54794520547945202</v>
      </c>
    </row>
    <row r="23" spans="1:15" s="110" customFormat="1" ht="24.95" customHeight="1" x14ac:dyDescent="0.2">
      <c r="A23" s="193" t="s">
        <v>154</v>
      </c>
      <c r="B23" s="199" t="s">
        <v>155</v>
      </c>
      <c r="C23" s="113">
        <v>1.0330114529530654</v>
      </c>
      <c r="D23" s="115">
        <v>184</v>
      </c>
      <c r="E23" s="114">
        <v>102</v>
      </c>
      <c r="F23" s="114">
        <v>206</v>
      </c>
      <c r="G23" s="114">
        <v>141</v>
      </c>
      <c r="H23" s="140">
        <v>171</v>
      </c>
      <c r="I23" s="115">
        <v>13</v>
      </c>
      <c r="J23" s="116">
        <v>7.60233918128655</v>
      </c>
    </row>
    <row r="24" spans="1:15" s="110" customFormat="1" ht="24.95" customHeight="1" x14ac:dyDescent="0.2">
      <c r="A24" s="193" t="s">
        <v>156</v>
      </c>
      <c r="B24" s="199" t="s">
        <v>221</v>
      </c>
      <c r="C24" s="113">
        <v>5.2997978890635524</v>
      </c>
      <c r="D24" s="115">
        <v>944</v>
      </c>
      <c r="E24" s="114">
        <v>704</v>
      </c>
      <c r="F24" s="114">
        <v>1026</v>
      </c>
      <c r="G24" s="114">
        <v>699</v>
      </c>
      <c r="H24" s="140">
        <v>956</v>
      </c>
      <c r="I24" s="115">
        <v>-12</v>
      </c>
      <c r="J24" s="116">
        <v>-1.2552301255230125</v>
      </c>
    </row>
    <row r="25" spans="1:15" s="110" customFormat="1" ht="24.95" customHeight="1" x14ac:dyDescent="0.2">
      <c r="A25" s="193" t="s">
        <v>222</v>
      </c>
      <c r="B25" s="204" t="s">
        <v>159</v>
      </c>
      <c r="C25" s="113">
        <v>6.15315517628565</v>
      </c>
      <c r="D25" s="115">
        <v>1096</v>
      </c>
      <c r="E25" s="114">
        <v>595</v>
      </c>
      <c r="F25" s="114">
        <v>902</v>
      </c>
      <c r="G25" s="114">
        <v>860</v>
      </c>
      <c r="H25" s="140">
        <v>1035</v>
      </c>
      <c r="I25" s="115">
        <v>61</v>
      </c>
      <c r="J25" s="116">
        <v>5.8937198067632854</v>
      </c>
    </row>
    <row r="26" spans="1:15" s="110" customFormat="1" ht="24.95" customHeight="1" x14ac:dyDescent="0.2">
      <c r="A26" s="201">
        <v>782.78300000000002</v>
      </c>
      <c r="B26" s="203" t="s">
        <v>160</v>
      </c>
      <c r="C26" s="113">
        <v>4.5699528407814958</v>
      </c>
      <c r="D26" s="115">
        <v>814</v>
      </c>
      <c r="E26" s="114">
        <v>632</v>
      </c>
      <c r="F26" s="114">
        <v>804</v>
      </c>
      <c r="G26" s="114">
        <v>808</v>
      </c>
      <c r="H26" s="140">
        <v>858</v>
      </c>
      <c r="I26" s="115">
        <v>-44</v>
      </c>
      <c r="J26" s="116">
        <v>-5.1282051282051286</v>
      </c>
    </row>
    <row r="27" spans="1:15" s="110" customFormat="1" ht="24.95" customHeight="1" x14ac:dyDescent="0.2">
      <c r="A27" s="193" t="s">
        <v>161</v>
      </c>
      <c r="B27" s="199" t="s">
        <v>162</v>
      </c>
      <c r="C27" s="113">
        <v>1.5270604087132271</v>
      </c>
      <c r="D27" s="115">
        <v>272</v>
      </c>
      <c r="E27" s="114">
        <v>245</v>
      </c>
      <c r="F27" s="114">
        <v>501</v>
      </c>
      <c r="G27" s="114">
        <v>254</v>
      </c>
      <c r="H27" s="140">
        <v>275</v>
      </c>
      <c r="I27" s="115">
        <v>-3</v>
      </c>
      <c r="J27" s="116">
        <v>-1.0909090909090908</v>
      </c>
    </row>
    <row r="28" spans="1:15" s="110" customFormat="1" ht="24.95" customHeight="1" x14ac:dyDescent="0.2">
      <c r="A28" s="193" t="s">
        <v>163</v>
      </c>
      <c r="B28" s="199" t="s">
        <v>164</v>
      </c>
      <c r="C28" s="113">
        <v>2.1277790253761508</v>
      </c>
      <c r="D28" s="115">
        <v>379</v>
      </c>
      <c r="E28" s="114">
        <v>311</v>
      </c>
      <c r="F28" s="114">
        <v>834</v>
      </c>
      <c r="G28" s="114">
        <v>196</v>
      </c>
      <c r="H28" s="140">
        <v>338</v>
      </c>
      <c r="I28" s="115">
        <v>41</v>
      </c>
      <c r="J28" s="116">
        <v>12.1301775147929</v>
      </c>
    </row>
    <row r="29" spans="1:15" s="110" customFormat="1" ht="24.95" customHeight="1" x14ac:dyDescent="0.2">
      <c r="A29" s="193">
        <v>86</v>
      </c>
      <c r="B29" s="199" t="s">
        <v>165</v>
      </c>
      <c r="C29" s="113">
        <v>8.0114529530653495</v>
      </c>
      <c r="D29" s="115">
        <v>1427</v>
      </c>
      <c r="E29" s="114">
        <v>1501</v>
      </c>
      <c r="F29" s="114">
        <v>1881</v>
      </c>
      <c r="G29" s="114">
        <v>1301</v>
      </c>
      <c r="H29" s="140">
        <v>1367</v>
      </c>
      <c r="I29" s="115">
        <v>60</v>
      </c>
      <c r="J29" s="116">
        <v>4.3891733723482078</v>
      </c>
    </row>
    <row r="30" spans="1:15" s="110" customFormat="1" ht="24.95" customHeight="1" x14ac:dyDescent="0.2">
      <c r="A30" s="193">
        <v>87.88</v>
      </c>
      <c r="B30" s="204" t="s">
        <v>166</v>
      </c>
      <c r="C30" s="113">
        <v>10.908376375477207</v>
      </c>
      <c r="D30" s="115">
        <v>1943</v>
      </c>
      <c r="E30" s="114">
        <v>752</v>
      </c>
      <c r="F30" s="114">
        <v>1085</v>
      </c>
      <c r="G30" s="114">
        <v>722</v>
      </c>
      <c r="H30" s="140">
        <v>733</v>
      </c>
      <c r="I30" s="115">
        <v>1210</v>
      </c>
      <c r="J30" s="116">
        <v>165.07503410641201</v>
      </c>
    </row>
    <row r="31" spans="1:15" s="110" customFormat="1" ht="24.95" customHeight="1" x14ac:dyDescent="0.2">
      <c r="A31" s="193" t="s">
        <v>167</v>
      </c>
      <c r="B31" s="199" t="s">
        <v>168</v>
      </c>
      <c r="C31" s="113">
        <v>3.7165955535593982</v>
      </c>
      <c r="D31" s="115">
        <v>662</v>
      </c>
      <c r="E31" s="114">
        <v>624</v>
      </c>
      <c r="F31" s="114">
        <v>886</v>
      </c>
      <c r="G31" s="114">
        <v>587</v>
      </c>
      <c r="H31" s="140">
        <v>731</v>
      </c>
      <c r="I31" s="115">
        <v>-69</v>
      </c>
      <c r="J31" s="116">
        <v>-9.4391244870041042</v>
      </c>
    </row>
    <row r="32" spans="1:15" s="110" customFormat="1" ht="24.95" customHeight="1" x14ac:dyDescent="0.2">
      <c r="A32" s="193"/>
      <c r="B32" s="204" t="s">
        <v>169</v>
      </c>
      <c r="C32" s="113">
        <v>0</v>
      </c>
      <c r="D32" s="115">
        <v>0</v>
      </c>
      <c r="E32" s="114" t="s">
        <v>514</v>
      </c>
      <c r="F32" s="114" t="s">
        <v>514</v>
      </c>
      <c r="G32" s="114">
        <v>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1.5158320233550415</v>
      </c>
      <c r="D34" s="115">
        <v>270</v>
      </c>
      <c r="E34" s="114">
        <v>118</v>
      </c>
      <c r="F34" s="114">
        <v>329</v>
      </c>
      <c r="G34" s="114">
        <v>244</v>
      </c>
      <c r="H34" s="140">
        <v>310</v>
      </c>
      <c r="I34" s="115">
        <v>-40</v>
      </c>
      <c r="J34" s="116">
        <v>-12.903225806451612</v>
      </c>
    </row>
    <row r="35" spans="1:10" s="110" customFormat="1" ht="24.95" customHeight="1" x14ac:dyDescent="0.2">
      <c r="A35" s="292" t="s">
        <v>171</v>
      </c>
      <c r="B35" s="293" t="s">
        <v>172</v>
      </c>
      <c r="C35" s="113">
        <v>22.917134516056592</v>
      </c>
      <c r="D35" s="115">
        <v>4082</v>
      </c>
      <c r="E35" s="114">
        <v>3343</v>
      </c>
      <c r="F35" s="114">
        <v>4645</v>
      </c>
      <c r="G35" s="114">
        <v>3363</v>
      </c>
      <c r="H35" s="140">
        <v>4462</v>
      </c>
      <c r="I35" s="115">
        <v>-380</v>
      </c>
      <c r="J35" s="116">
        <v>-8.5163603765127753</v>
      </c>
    </row>
    <row r="36" spans="1:10" s="110" customFormat="1" ht="24.95" customHeight="1" x14ac:dyDescent="0.2">
      <c r="A36" s="294" t="s">
        <v>173</v>
      </c>
      <c r="B36" s="295" t="s">
        <v>174</v>
      </c>
      <c r="C36" s="125">
        <v>75.567033460588362</v>
      </c>
      <c r="D36" s="143">
        <v>13460</v>
      </c>
      <c r="E36" s="144">
        <v>9994</v>
      </c>
      <c r="F36" s="144">
        <v>14362</v>
      </c>
      <c r="G36" s="144">
        <v>10957</v>
      </c>
      <c r="H36" s="145">
        <v>11732</v>
      </c>
      <c r="I36" s="143">
        <v>1728</v>
      </c>
      <c r="J36" s="146">
        <v>14.728946471189907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17812</v>
      </c>
      <c r="F11" s="264">
        <v>13456</v>
      </c>
      <c r="G11" s="264">
        <v>19338</v>
      </c>
      <c r="H11" s="264">
        <v>14568</v>
      </c>
      <c r="I11" s="265">
        <v>16505</v>
      </c>
      <c r="J11" s="263">
        <v>1307</v>
      </c>
      <c r="K11" s="266">
        <v>7.9188124810663432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26.459690096564113</v>
      </c>
      <c r="E13" s="115">
        <v>4713</v>
      </c>
      <c r="F13" s="114">
        <v>3339</v>
      </c>
      <c r="G13" s="114">
        <v>4429</v>
      </c>
      <c r="H13" s="114">
        <v>4366</v>
      </c>
      <c r="I13" s="140">
        <v>4112</v>
      </c>
      <c r="J13" s="115">
        <v>601</v>
      </c>
      <c r="K13" s="116">
        <v>14.615758754863814</v>
      </c>
    </row>
    <row r="14" spans="1:15" ht="15.95" customHeight="1" x14ac:dyDescent="0.2">
      <c r="A14" s="306" t="s">
        <v>230</v>
      </c>
      <c r="B14" s="307"/>
      <c r="C14" s="308"/>
      <c r="D14" s="113">
        <v>55.333483045138109</v>
      </c>
      <c r="E14" s="115">
        <v>9856</v>
      </c>
      <c r="F14" s="114">
        <v>7216</v>
      </c>
      <c r="G14" s="114">
        <v>12009</v>
      </c>
      <c r="H14" s="114">
        <v>7676</v>
      </c>
      <c r="I14" s="140">
        <v>9320</v>
      </c>
      <c r="J14" s="115">
        <v>536</v>
      </c>
      <c r="K14" s="116">
        <v>5.7510729613733904</v>
      </c>
    </row>
    <row r="15" spans="1:15" ht="15.95" customHeight="1" x14ac:dyDescent="0.2">
      <c r="A15" s="306" t="s">
        <v>231</v>
      </c>
      <c r="B15" s="307"/>
      <c r="C15" s="308"/>
      <c r="D15" s="113">
        <v>9.3139456546148658</v>
      </c>
      <c r="E15" s="115">
        <v>1659</v>
      </c>
      <c r="F15" s="114">
        <v>1504</v>
      </c>
      <c r="G15" s="114">
        <v>1400</v>
      </c>
      <c r="H15" s="114">
        <v>1335</v>
      </c>
      <c r="I15" s="140">
        <v>1618</v>
      </c>
      <c r="J15" s="115">
        <v>41</v>
      </c>
      <c r="K15" s="116">
        <v>2.533992583436341</v>
      </c>
    </row>
    <row r="16" spans="1:15" ht="15.95" customHeight="1" x14ac:dyDescent="0.2">
      <c r="A16" s="306" t="s">
        <v>232</v>
      </c>
      <c r="B16" s="307"/>
      <c r="C16" s="308"/>
      <c r="D16" s="113">
        <v>8.8086683134965185</v>
      </c>
      <c r="E16" s="115">
        <v>1569</v>
      </c>
      <c r="F16" s="114">
        <v>1379</v>
      </c>
      <c r="G16" s="114">
        <v>1463</v>
      </c>
      <c r="H16" s="114">
        <v>1183</v>
      </c>
      <c r="I16" s="140">
        <v>1443</v>
      </c>
      <c r="J16" s="115">
        <v>126</v>
      </c>
      <c r="K16" s="116">
        <v>8.7318087318087318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1.1396811138558276</v>
      </c>
      <c r="E18" s="115">
        <v>203</v>
      </c>
      <c r="F18" s="114">
        <v>128</v>
      </c>
      <c r="G18" s="114">
        <v>311</v>
      </c>
      <c r="H18" s="114">
        <v>250</v>
      </c>
      <c r="I18" s="140">
        <v>239</v>
      </c>
      <c r="J18" s="115">
        <v>-36</v>
      </c>
      <c r="K18" s="116">
        <v>-15.06276150627615</v>
      </c>
    </row>
    <row r="19" spans="1:11" ht="14.1" customHeight="1" x14ac:dyDescent="0.2">
      <c r="A19" s="306" t="s">
        <v>235</v>
      </c>
      <c r="B19" s="307" t="s">
        <v>236</v>
      </c>
      <c r="C19" s="308"/>
      <c r="D19" s="113">
        <v>0.37053671682012129</v>
      </c>
      <c r="E19" s="115">
        <v>66</v>
      </c>
      <c r="F19" s="114">
        <v>46</v>
      </c>
      <c r="G19" s="114">
        <v>181</v>
      </c>
      <c r="H19" s="114">
        <v>70</v>
      </c>
      <c r="I19" s="140">
        <v>50</v>
      </c>
      <c r="J19" s="115">
        <v>16</v>
      </c>
      <c r="K19" s="116">
        <v>32</v>
      </c>
    </row>
    <row r="20" spans="1:11" ht="14.1" customHeight="1" x14ac:dyDescent="0.2">
      <c r="A20" s="306">
        <v>12</v>
      </c>
      <c r="B20" s="307" t="s">
        <v>237</v>
      </c>
      <c r="C20" s="308"/>
      <c r="D20" s="113">
        <v>2.2625196496743767</v>
      </c>
      <c r="E20" s="115">
        <v>403</v>
      </c>
      <c r="F20" s="114">
        <v>87</v>
      </c>
      <c r="G20" s="114">
        <v>307</v>
      </c>
      <c r="H20" s="114">
        <v>278</v>
      </c>
      <c r="I20" s="140">
        <v>378</v>
      </c>
      <c r="J20" s="115">
        <v>25</v>
      </c>
      <c r="K20" s="116">
        <v>6.6137566137566139</v>
      </c>
    </row>
    <row r="21" spans="1:11" ht="14.1" customHeight="1" x14ac:dyDescent="0.2">
      <c r="A21" s="306">
        <v>21</v>
      </c>
      <c r="B21" s="307" t="s">
        <v>238</v>
      </c>
      <c r="C21" s="308"/>
      <c r="D21" s="113">
        <v>0.40422187289467776</v>
      </c>
      <c r="E21" s="115">
        <v>72</v>
      </c>
      <c r="F21" s="114">
        <v>13</v>
      </c>
      <c r="G21" s="114">
        <v>29</v>
      </c>
      <c r="H21" s="114">
        <v>32</v>
      </c>
      <c r="I21" s="140">
        <v>75</v>
      </c>
      <c r="J21" s="115">
        <v>-3</v>
      </c>
      <c r="K21" s="116">
        <v>-4</v>
      </c>
    </row>
    <row r="22" spans="1:11" ht="14.1" customHeight="1" x14ac:dyDescent="0.2">
      <c r="A22" s="306">
        <v>22</v>
      </c>
      <c r="B22" s="307" t="s">
        <v>239</v>
      </c>
      <c r="C22" s="308"/>
      <c r="D22" s="113">
        <v>1.7572423085560296</v>
      </c>
      <c r="E22" s="115">
        <v>313</v>
      </c>
      <c r="F22" s="114">
        <v>194</v>
      </c>
      <c r="G22" s="114">
        <v>475</v>
      </c>
      <c r="H22" s="114">
        <v>277</v>
      </c>
      <c r="I22" s="140">
        <v>360</v>
      </c>
      <c r="J22" s="115">
        <v>-47</v>
      </c>
      <c r="K22" s="116">
        <v>-13.055555555555555</v>
      </c>
    </row>
    <row r="23" spans="1:11" ht="14.1" customHeight="1" x14ac:dyDescent="0.2">
      <c r="A23" s="306">
        <v>23</v>
      </c>
      <c r="B23" s="307" t="s">
        <v>240</v>
      </c>
      <c r="C23" s="308"/>
      <c r="D23" s="113">
        <v>0.61194700202110941</v>
      </c>
      <c r="E23" s="115">
        <v>109</v>
      </c>
      <c r="F23" s="114">
        <v>93</v>
      </c>
      <c r="G23" s="114">
        <v>129</v>
      </c>
      <c r="H23" s="114">
        <v>164</v>
      </c>
      <c r="I23" s="140">
        <v>98</v>
      </c>
      <c r="J23" s="115">
        <v>11</v>
      </c>
      <c r="K23" s="116">
        <v>11.224489795918368</v>
      </c>
    </row>
    <row r="24" spans="1:11" ht="14.1" customHeight="1" x14ac:dyDescent="0.2">
      <c r="A24" s="306">
        <v>24</v>
      </c>
      <c r="B24" s="307" t="s">
        <v>241</v>
      </c>
      <c r="C24" s="308"/>
      <c r="D24" s="113">
        <v>2.5320008982708289</v>
      </c>
      <c r="E24" s="115">
        <v>451</v>
      </c>
      <c r="F24" s="114">
        <v>258</v>
      </c>
      <c r="G24" s="114">
        <v>449</v>
      </c>
      <c r="H24" s="114">
        <v>324</v>
      </c>
      <c r="I24" s="140">
        <v>466</v>
      </c>
      <c r="J24" s="115">
        <v>-15</v>
      </c>
      <c r="K24" s="116">
        <v>-3.218884120171674</v>
      </c>
    </row>
    <row r="25" spans="1:11" ht="14.1" customHeight="1" x14ac:dyDescent="0.2">
      <c r="A25" s="306">
        <v>25</v>
      </c>
      <c r="B25" s="307" t="s">
        <v>242</v>
      </c>
      <c r="C25" s="308"/>
      <c r="D25" s="113">
        <v>4.7945205479452051</v>
      </c>
      <c r="E25" s="115">
        <v>854</v>
      </c>
      <c r="F25" s="114">
        <v>628</v>
      </c>
      <c r="G25" s="114">
        <v>1011</v>
      </c>
      <c r="H25" s="114">
        <v>568</v>
      </c>
      <c r="I25" s="140">
        <v>918</v>
      </c>
      <c r="J25" s="115">
        <v>-64</v>
      </c>
      <c r="K25" s="116">
        <v>-6.9716775599128544</v>
      </c>
    </row>
    <row r="26" spans="1:11" ht="14.1" customHeight="1" x14ac:dyDescent="0.2">
      <c r="A26" s="306">
        <v>26</v>
      </c>
      <c r="B26" s="307" t="s">
        <v>243</v>
      </c>
      <c r="C26" s="308"/>
      <c r="D26" s="113">
        <v>2.0604087132270381</v>
      </c>
      <c r="E26" s="115">
        <v>367</v>
      </c>
      <c r="F26" s="114">
        <v>288</v>
      </c>
      <c r="G26" s="114">
        <v>553</v>
      </c>
      <c r="H26" s="114">
        <v>254</v>
      </c>
      <c r="I26" s="140">
        <v>334</v>
      </c>
      <c r="J26" s="115">
        <v>33</v>
      </c>
      <c r="K26" s="116">
        <v>9.8802395209580833</v>
      </c>
    </row>
    <row r="27" spans="1:11" ht="14.1" customHeight="1" x14ac:dyDescent="0.2">
      <c r="A27" s="306">
        <v>27</v>
      </c>
      <c r="B27" s="307" t="s">
        <v>244</v>
      </c>
      <c r="C27" s="308"/>
      <c r="D27" s="113">
        <v>1.2744217381540535</v>
      </c>
      <c r="E27" s="115">
        <v>227</v>
      </c>
      <c r="F27" s="114">
        <v>478</v>
      </c>
      <c r="G27" s="114">
        <v>253</v>
      </c>
      <c r="H27" s="114">
        <v>258</v>
      </c>
      <c r="I27" s="140">
        <v>265</v>
      </c>
      <c r="J27" s="115">
        <v>-38</v>
      </c>
      <c r="K27" s="116">
        <v>-14.339622641509434</v>
      </c>
    </row>
    <row r="28" spans="1:11" ht="14.1" customHeight="1" x14ac:dyDescent="0.2">
      <c r="A28" s="306">
        <v>28</v>
      </c>
      <c r="B28" s="307" t="s">
        <v>245</v>
      </c>
      <c r="C28" s="308"/>
      <c r="D28" s="113">
        <v>0.3031664046710083</v>
      </c>
      <c r="E28" s="115">
        <v>54</v>
      </c>
      <c r="F28" s="114">
        <v>37</v>
      </c>
      <c r="G28" s="114">
        <v>76</v>
      </c>
      <c r="H28" s="114">
        <v>55</v>
      </c>
      <c r="I28" s="140">
        <v>60</v>
      </c>
      <c r="J28" s="115">
        <v>-6</v>
      </c>
      <c r="K28" s="116">
        <v>-10</v>
      </c>
    </row>
    <row r="29" spans="1:11" ht="14.1" customHeight="1" x14ac:dyDescent="0.2">
      <c r="A29" s="306">
        <v>29</v>
      </c>
      <c r="B29" s="307" t="s">
        <v>246</v>
      </c>
      <c r="C29" s="308"/>
      <c r="D29" s="113">
        <v>5.9735010105546822</v>
      </c>
      <c r="E29" s="115">
        <v>1064</v>
      </c>
      <c r="F29" s="114">
        <v>863</v>
      </c>
      <c r="G29" s="114">
        <v>1127</v>
      </c>
      <c r="H29" s="114">
        <v>1133</v>
      </c>
      <c r="I29" s="140">
        <v>946</v>
      </c>
      <c r="J29" s="115">
        <v>118</v>
      </c>
      <c r="K29" s="116">
        <v>12.473572938689218</v>
      </c>
    </row>
    <row r="30" spans="1:11" ht="14.1" customHeight="1" x14ac:dyDescent="0.2">
      <c r="A30" s="306" t="s">
        <v>247</v>
      </c>
      <c r="B30" s="307" t="s">
        <v>248</v>
      </c>
      <c r="C30" s="308"/>
      <c r="D30" s="113">
        <v>1.7123287671232876</v>
      </c>
      <c r="E30" s="115">
        <v>305</v>
      </c>
      <c r="F30" s="114">
        <v>216</v>
      </c>
      <c r="G30" s="114">
        <v>367</v>
      </c>
      <c r="H30" s="114" t="s">
        <v>514</v>
      </c>
      <c r="I30" s="140">
        <v>259</v>
      </c>
      <c r="J30" s="115">
        <v>46</v>
      </c>
      <c r="K30" s="116">
        <v>17.760617760617759</v>
      </c>
    </row>
    <row r="31" spans="1:11" ht="14.1" customHeight="1" x14ac:dyDescent="0.2">
      <c r="A31" s="306" t="s">
        <v>249</v>
      </c>
      <c r="B31" s="307" t="s">
        <v>250</v>
      </c>
      <c r="C31" s="308"/>
      <c r="D31" s="113">
        <v>4.1938019312822812</v>
      </c>
      <c r="E31" s="115">
        <v>747</v>
      </c>
      <c r="F31" s="114">
        <v>643</v>
      </c>
      <c r="G31" s="114">
        <v>739</v>
      </c>
      <c r="H31" s="114">
        <v>868</v>
      </c>
      <c r="I31" s="140">
        <v>678</v>
      </c>
      <c r="J31" s="115">
        <v>69</v>
      </c>
      <c r="K31" s="116">
        <v>10.176991150442477</v>
      </c>
    </row>
    <row r="32" spans="1:11" ht="14.1" customHeight="1" x14ac:dyDescent="0.2">
      <c r="A32" s="306">
        <v>31</v>
      </c>
      <c r="B32" s="307" t="s">
        <v>251</v>
      </c>
      <c r="C32" s="308"/>
      <c r="D32" s="113">
        <v>0.60071861666292392</v>
      </c>
      <c r="E32" s="115">
        <v>107</v>
      </c>
      <c r="F32" s="114">
        <v>55</v>
      </c>
      <c r="G32" s="114">
        <v>87</v>
      </c>
      <c r="H32" s="114">
        <v>82</v>
      </c>
      <c r="I32" s="140">
        <v>98</v>
      </c>
      <c r="J32" s="115">
        <v>9</v>
      </c>
      <c r="K32" s="116">
        <v>9.183673469387756</v>
      </c>
    </row>
    <row r="33" spans="1:11" ht="14.1" customHeight="1" x14ac:dyDescent="0.2">
      <c r="A33" s="306">
        <v>32</v>
      </c>
      <c r="B33" s="307" t="s">
        <v>252</v>
      </c>
      <c r="C33" s="308"/>
      <c r="D33" s="113">
        <v>2.9530653492027845</v>
      </c>
      <c r="E33" s="115">
        <v>526</v>
      </c>
      <c r="F33" s="114">
        <v>237</v>
      </c>
      <c r="G33" s="114">
        <v>507</v>
      </c>
      <c r="H33" s="114">
        <v>533</v>
      </c>
      <c r="I33" s="140">
        <v>560</v>
      </c>
      <c r="J33" s="115">
        <v>-34</v>
      </c>
      <c r="K33" s="116">
        <v>-6.0714285714285712</v>
      </c>
    </row>
    <row r="34" spans="1:11" ht="14.1" customHeight="1" x14ac:dyDescent="0.2">
      <c r="A34" s="306">
        <v>33</v>
      </c>
      <c r="B34" s="307" t="s">
        <v>253</v>
      </c>
      <c r="C34" s="308"/>
      <c r="D34" s="113">
        <v>2.7284976420390747</v>
      </c>
      <c r="E34" s="115">
        <v>486</v>
      </c>
      <c r="F34" s="114">
        <v>199</v>
      </c>
      <c r="G34" s="114">
        <v>566</v>
      </c>
      <c r="H34" s="114">
        <v>390</v>
      </c>
      <c r="I34" s="140">
        <v>534</v>
      </c>
      <c r="J34" s="115">
        <v>-48</v>
      </c>
      <c r="K34" s="116">
        <v>-8.9887640449438209</v>
      </c>
    </row>
    <row r="35" spans="1:11" ht="14.1" customHeight="1" x14ac:dyDescent="0.2">
      <c r="A35" s="306">
        <v>34</v>
      </c>
      <c r="B35" s="307" t="s">
        <v>254</v>
      </c>
      <c r="C35" s="308"/>
      <c r="D35" s="113">
        <v>2.3074331911071186</v>
      </c>
      <c r="E35" s="115">
        <v>411</v>
      </c>
      <c r="F35" s="114">
        <v>260</v>
      </c>
      <c r="G35" s="114">
        <v>431</v>
      </c>
      <c r="H35" s="114">
        <v>351</v>
      </c>
      <c r="I35" s="140">
        <v>444</v>
      </c>
      <c r="J35" s="115">
        <v>-33</v>
      </c>
      <c r="K35" s="116">
        <v>-7.4324324324324325</v>
      </c>
    </row>
    <row r="36" spans="1:11" ht="14.1" customHeight="1" x14ac:dyDescent="0.2">
      <c r="A36" s="306">
        <v>41</v>
      </c>
      <c r="B36" s="307" t="s">
        <v>255</v>
      </c>
      <c r="C36" s="308"/>
      <c r="D36" s="113">
        <v>0.65124635077475856</v>
      </c>
      <c r="E36" s="115">
        <v>116</v>
      </c>
      <c r="F36" s="114">
        <v>88</v>
      </c>
      <c r="G36" s="114">
        <v>140</v>
      </c>
      <c r="H36" s="114">
        <v>76</v>
      </c>
      <c r="I36" s="140">
        <v>103</v>
      </c>
      <c r="J36" s="115">
        <v>13</v>
      </c>
      <c r="K36" s="116">
        <v>12.621359223300971</v>
      </c>
    </row>
    <row r="37" spans="1:11" ht="14.1" customHeight="1" x14ac:dyDescent="0.2">
      <c r="A37" s="306">
        <v>42</v>
      </c>
      <c r="B37" s="307" t="s">
        <v>256</v>
      </c>
      <c r="C37" s="308"/>
      <c r="D37" s="113">
        <v>7.2984504828205704E-2</v>
      </c>
      <c r="E37" s="115">
        <v>13</v>
      </c>
      <c r="F37" s="114">
        <v>7</v>
      </c>
      <c r="G37" s="114">
        <v>12</v>
      </c>
      <c r="H37" s="114">
        <v>10</v>
      </c>
      <c r="I37" s="140">
        <v>34</v>
      </c>
      <c r="J37" s="115">
        <v>-21</v>
      </c>
      <c r="K37" s="116">
        <v>-61.764705882352942</v>
      </c>
    </row>
    <row r="38" spans="1:11" ht="14.1" customHeight="1" x14ac:dyDescent="0.2">
      <c r="A38" s="306">
        <v>43</v>
      </c>
      <c r="B38" s="307" t="s">
        <v>257</v>
      </c>
      <c r="C38" s="308"/>
      <c r="D38" s="113">
        <v>1.2519649674376825</v>
      </c>
      <c r="E38" s="115">
        <v>223</v>
      </c>
      <c r="F38" s="114">
        <v>253</v>
      </c>
      <c r="G38" s="114">
        <v>285</v>
      </c>
      <c r="H38" s="114">
        <v>186</v>
      </c>
      <c r="I38" s="140">
        <v>235</v>
      </c>
      <c r="J38" s="115">
        <v>-12</v>
      </c>
      <c r="K38" s="116">
        <v>-5.1063829787234045</v>
      </c>
    </row>
    <row r="39" spans="1:11" ht="14.1" customHeight="1" x14ac:dyDescent="0.2">
      <c r="A39" s="306">
        <v>51</v>
      </c>
      <c r="B39" s="307" t="s">
        <v>258</v>
      </c>
      <c r="C39" s="308"/>
      <c r="D39" s="113">
        <v>5.1201437233325846</v>
      </c>
      <c r="E39" s="115">
        <v>912</v>
      </c>
      <c r="F39" s="114">
        <v>809</v>
      </c>
      <c r="G39" s="114">
        <v>996</v>
      </c>
      <c r="H39" s="114">
        <v>803</v>
      </c>
      <c r="I39" s="140">
        <v>846</v>
      </c>
      <c r="J39" s="115">
        <v>66</v>
      </c>
      <c r="K39" s="116">
        <v>7.8014184397163122</v>
      </c>
    </row>
    <row r="40" spans="1:11" ht="14.1" customHeight="1" x14ac:dyDescent="0.2">
      <c r="A40" s="306" t="s">
        <v>259</v>
      </c>
      <c r="B40" s="307" t="s">
        <v>260</v>
      </c>
      <c r="C40" s="308"/>
      <c r="D40" s="113">
        <v>4.5194251066696607</v>
      </c>
      <c r="E40" s="115">
        <v>805</v>
      </c>
      <c r="F40" s="114">
        <v>717</v>
      </c>
      <c r="G40" s="114">
        <v>902</v>
      </c>
      <c r="H40" s="114">
        <v>699</v>
      </c>
      <c r="I40" s="140">
        <v>754</v>
      </c>
      <c r="J40" s="115">
        <v>51</v>
      </c>
      <c r="K40" s="116">
        <v>6.7639257294429704</v>
      </c>
    </row>
    <row r="41" spans="1:11" ht="14.1" customHeight="1" x14ac:dyDescent="0.2">
      <c r="A41" s="306"/>
      <c r="B41" s="307" t="s">
        <v>261</v>
      </c>
      <c r="C41" s="308"/>
      <c r="D41" s="113">
        <v>3.8457219851785314</v>
      </c>
      <c r="E41" s="115">
        <v>685</v>
      </c>
      <c r="F41" s="114">
        <v>601</v>
      </c>
      <c r="G41" s="114">
        <v>697</v>
      </c>
      <c r="H41" s="114">
        <v>581</v>
      </c>
      <c r="I41" s="140">
        <v>618</v>
      </c>
      <c r="J41" s="115">
        <v>67</v>
      </c>
      <c r="K41" s="116">
        <v>10.841423948220065</v>
      </c>
    </row>
    <row r="42" spans="1:11" ht="14.1" customHeight="1" x14ac:dyDescent="0.2">
      <c r="A42" s="306">
        <v>52</v>
      </c>
      <c r="B42" s="307" t="s">
        <v>262</v>
      </c>
      <c r="C42" s="308"/>
      <c r="D42" s="113">
        <v>5.1257579160116773</v>
      </c>
      <c r="E42" s="115">
        <v>913</v>
      </c>
      <c r="F42" s="114">
        <v>613</v>
      </c>
      <c r="G42" s="114">
        <v>656</v>
      </c>
      <c r="H42" s="114">
        <v>611</v>
      </c>
      <c r="I42" s="140">
        <v>722</v>
      </c>
      <c r="J42" s="115">
        <v>191</v>
      </c>
      <c r="K42" s="116">
        <v>26.454293628808863</v>
      </c>
    </row>
    <row r="43" spans="1:11" ht="14.1" customHeight="1" x14ac:dyDescent="0.2">
      <c r="A43" s="306" t="s">
        <v>263</v>
      </c>
      <c r="B43" s="307" t="s">
        <v>264</v>
      </c>
      <c r="C43" s="308"/>
      <c r="D43" s="113">
        <v>4.3173141702223221</v>
      </c>
      <c r="E43" s="115">
        <v>769</v>
      </c>
      <c r="F43" s="114">
        <v>516</v>
      </c>
      <c r="G43" s="114">
        <v>533</v>
      </c>
      <c r="H43" s="114">
        <v>489</v>
      </c>
      <c r="I43" s="140">
        <v>561</v>
      </c>
      <c r="J43" s="115">
        <v>208</v>
      </c>
      <c r="K43" s="116">
        <v>37.076648841354725</v>
      </c>
    </row>
    <row r="44" spans="1:11" ht="14.1" customHeight="1" x14ac:dyDescent="0.2">
      <c r="A44" s="306">
        <v>53</v>
      </c>
      <c r="B44" s="307" t="s">
        <v>265</v>
      </c>
      <c r="C44" s="308"/>
      <c r="D44" s="113">
        <v>0.5165057264765327</v>
      </c>
      <c r="E44" s="115">
        <v>92</v>
      </c>
      <c r="F44" s="114">
        <v>81</v>
      </c>
      <c r="G44" s="114">
        <v>124</v>
      </c>
      <c r="H44" s="114">
        <v>116</v>
      </c>
      <c r="I44" s="140">
        <v>202</v>
      </c>
      <c r="J44" s="115">
        <v>-110</v>
      </c>
      <c r="K44" s="116">
        <v>-54.455445544554458</v>
      </c>
    </row>
    <row r="45" spans="1:11" ht="14.1" customHeight="1" x14ac:dyDescent="0.2">
      <c r="A45" s="306" t="s">
        <v>266</v>
      </c>
      <c r="B45" s="307" t="s">
        <v>267</v>
      </c>
      <c r="C45" s="308"/>
      <c r="D45" s="113">
        <v>0.5108915337974399</v>
      </c>
      <c r="E45" s="115">
        <v>91</v>
      </c>
      <c r="F45" s="114">
        <v>76</v>
      </c>
      <c r="G45" s="114">
        <v>123</v>
      </c>
      <c r="H45" s="114">
        <v>113</v>
      </c>
      <c r="I45" s="140">
        <v>199</v>
      </c>
      <c r="J45" s="115">
        <v>-108</v>
      </c>
      <c r="K45" s="116">
        <v>-54.2713567839196</v>
      </c>
    </row>
    <row r="46" spans="1:11" ht="14.1" customHeight="1" x14ac:dyDescent="0.2">
      <c r="A46" s="306">
        <v>54</v>
      </c>
      <c r="B46" s="307" t="s">
        <v>268</v>
      </c>
      <c r="C46" s="308"/>
      <c r="D46" s="113">
        <v>4.1825735459240958</v>
      </c>
      <c r="E46" s="115">
        <v>745</v>
      </c>
      <c r="F46" s="114">
        <v>519</v>
      </c>
      <c r="G46" s="114">
        <v>551</v>
      </c>
      <c r="H46" s="114">
        <v>590</v>
      </c>
      <c r="I46" s="140">
        <v>560</v>
      </c>
      <c r="J46" s="115">
        <v>185</v>
      </c>
      <c r="K46" s="116">
        <v>33.035714285714285</v>
      </c>
    </row>
    <row r="47" spans="1:11" ht="14.1" customHeight="1" x14ac:dyDescent="0.2">
      <c r="A47" s="306">
        <v>61</v>
      </c>
      <c r="B47" s="307" t="s">
        <v>269</v>
      </c>
      <c r="C47" s="308"/>
      <c r="D47" s="113">
        <v>2.4983157421962723</v>
      </c>
      <c r="E47" s="115">
        <v>445</v>
      </c>
      <c r="F47" s="114">
        <v>350</v>
      </c>
      <c r="G47" s="114">
        <v>387</v>
      </c>
      <c r="H47" s="114">
        <v>349</v>
      </c>
      <c r="I47" s="140">
        <v>450</v>
      </c>
      <c r="J47" s="115">
        <v>-5</v>
      </c>
      <c r="K47" s="116">
        <v>-1.1111111111111112</v>
      </c>
    </row>
    <row r="48" spans="1:11" ht="14.1" customHeight="1" x14ac:dyDescent="0.2">
      <c r="A48" s="306">
        <v>62</v>
      </c>
      <c r="B48" s="307" t="s">
        <v>270</v>
      </c>
      <c r="C48" s="308"/>
      <c r="D48" s="113">
        <v>7.8149562092971028</v>
      </c>
      <c r="E48" s="115">
        <v>1392</v>
      </c>
      <c r="F48" s="114">
        <v>1193</v>
      </c>
      <c r="G48" s="114">
        <v>1592</v>
      </c>
      <c r="H48" s="114">
        <v>1179</v>
      </c>
      <c r="I48" s="140">
        <v>1373</v>
      </c>
      <c r="J48" s="115">
        <v>19</v>
      </c>
      <c r="K48" s="116">
        <v>1.3838310269482885</v>
      </c>
    </row>
    <row r="49" spans="1:11" ht="14.1" customHeight="1" x14ac:dyDescent="0.2">
      <c r="A49" s="306">
        <v>63</v>
      </c>
      <c r="B49" s="307" t="s">
        <v>271</v>
      </c>
      <c r="C49" s="308"/>
      <c r="D49" s="113">
        <v>6.5966763979339769</v>
      </c>
      <c r="E49" s="115">
        <v>1175</v>
      </c>
      <c r="F49" s="114">
        <v>1139</v>
      </c>
      <c r="G49" s="114">
        <v>1434</v>
      </c>
      <c r="H49" s="114">
        <v>1550</v>
      </c>
      <c r="I49" s="140">
        <v>1133</v>
      </c>
      <c r="J49" s="115">
        <v>42</v>
      </c>
      <c r="K49" s="116">
        <v>3.7069726390114739</v>
      </c>
    </row>
    <row r="50" spans="1:11" ht="14.1" customHeight="1" x14ac:dyDescent="0.2">
      <c r="A50" s="306" t="s">
        <v>272</v>
      </c>
      <c r="B50" s="307" t="s">
        <v>273</v>
      </c>
      <c r="C50" s="308"/>
      <c r="D50" s="113">
        <v>1.7909274646305862</v>
      </c>
      <c r="E50" s="115">
        <v>319</v>
      </c>
      <c r="F50" s="114">
        <v>254</v>
      </c>
      <c r="G50" s="114">
        <v>378</v>
      </c>
      <c r="H50" s="114">
        <v>385</v>
      </c>
      <c r="I50" s="140">
        <v>285</v>
      </c>
      <c r="J50" s="115">
        <v>34</v>
      </c>
      <c r="K50" s="116">
        <v>11.929824561403509</v>
      </c>
    </row>
    <row r="51" spans="1:11" ht="14.1" customHeight="1" x14ac:dyDescent="0.2">
      <c r="A51" s="306" t="s">
        <v>274</v>
      </c>
      <c r="B51" s="307" t="s">
        <v>275</v>
      </c>
      <c r="C51" s="308"/>
      <c r="D51" s="113">
        <v>4.5306534920278461</v>
      </c>
      <c r="E51" s="115">
        <v>807</v>
      </c>
      <c r="F51" s="114">
        <v>815</v>
      </c>
      <c r="G51" s="114">
        <v>981</v>
      </c>
      <c r="H51" s="114">
        <v>1115</v>
      </c>
      <c r="I51" s="140">
        <v>782</v>
      </c>
      <c r="J51" s="115">
        <v>25</v>
      </c>
      <c r="K51" s="116">
        <v>3.1969309462915603</v>
      </c>
    </row>
    <row r="52" spans="1:11" ht="14.1" customHeight="1" x14ac:dyDescent="0.2">
      <c r="A52" s="306">
        <v>71</v>
      </c>
      <c r="B52" s="307" t="s">
        <v>276</v>
      </c>
      <c r="C52" s="308"/>
      <c r="D52" s="113">
        <v>8.4774309454300472</v>
      </c>
      <c r="E52" s="115">
        <v>1510</v>
      </c>
      <c r="F52" s="114">
        <v>1104</v>
      </c>
      <c r="G52" s="114">
        <v>1424</v>
      </c>
      <c r="H52" s="114">
        <v>1074</v>
      </c>
      <c r="I52" s="140">
        <v>1545</v>
      </c>
      <c r="J52" s="115">
        <v>-35</v>
      </c>
      <c r="K52" s="116">
        <v>-2.2653721682847898</v>
      </c>
    </row>
    <row r="53" spans="1:11" ht="14.1" customHeight="1" x14ac:dyDescent="0.2">
      <c r="A53" s="306" t="s">
        <v>277</v>
      </c>
      <c r="B53" s="307" t="s">
        <v>278</v>
      </c>
      <c r="C53" s="308"/>
      <c r="D53" s="113">
        <v>2.3804176959353245</v>
      </c>
      <c r="E53" s="115">
        <v>424</v>
      </c>
      <c r="F53" s="114">
        <v>352</v>
      </c>
      <c r="G53" s="114">
        <v>463</v>
      </c>
      <c r="H53" s="114">
        <v>307</v>
      </c>
      <c r="I53" s="140">
        <v>349</v>
      </c>
      <c r="J53" s="115">
        <v>75</v>
      </c>
      <c r="K53" s="116">
        <v>21.48997134670487</v>
      </c>
    </row>
    <row r="54" spans="1:11" ht="14.1" customHeight="1" x14ac:dyDescent="0.2">
      <c r="A54" s="306" t="s">
        <v>279</v>
      </c>
      <c r="B54" s="307" t="s">
        <v>280</v>
      </c>
      <c r="C54" s="308"/>
      <c r="D54" s="113">
        <v>5.0696159892207504</v>
      </c>
      <c r="E54" s="115">
        <v>903</v>
      </c>
      <c r="F54" s="114">
        <v>597</v>
      </c>
      <c r="G54" s="114">
        <v>834</v>
      </c>
      <c r="H54" s="114">
        <v>634</v>
      </c>
      <c r="I54" s="140">
        <v>951</v>
      </c>
      <c r="J54" s="115">
        <v>-48</v>
      </c>
      <c r="K54" s="116">
        <v>-5.0473186119873814</v>
      </c>
    </row>
    <row r="55" spans="1:11" ht="14.1" customHeight="1" x14ac:dyDescent="0.2">
      <c r="A55" s="306">
        <v>72</v>
      </c>
      <c r="B55" s="307" t="s">
        <v>281</v>
      </c>
      <c r="C55" s="308"/>
      <c r="D55" s="113">
        <v>2.0997080619806874</v>
      </c>
      <c r="E55" s="115">
        <v>374</v>
      </c>
      <c r="F55" s="114">
        <v>321</v>
      </c>
      <c r="G55" s="114">
        <v>442</v>
      </c>
      <c r="H55" s="114">
        <v>278</v>
      </c>
      <c r="I55" s="140">
        <v>377</v>
      </c>
      <c r="J55" s="115">
        <v>-3</v>
      </c>
      <c r="K55" s="116">
        <v>-0.79575596816976124</v>
      </c>
    </row>
    <row r="56" spans="1:11" ht="14.1" customHeight="1" x14ac:dyDescent="0.2">
      <c r="A56" s="306" t="s">
        <v>282</v>
      </c>
      <c r="B56" s="307" t="s">
        <v>283</v>
      </c>
      <c r="C56" s="308"/>
      <c r="D56" s="113">
        <v>0.57826184594655283</v>
      </c>
      <c r="E56" s="115">
        <v>103</v>
      </c>
      <c r="F56" s="114">
        <v>73</v>
      </c>
      <c r="G56" s="114">
        <v>157</v>
      </c>
      <c r="H56" s="114">
        <v>96</v>
      </c>
      <c r="I56" s="140">
        <v>107</v>
      </c>
      <c r="J56" s="115">
        <v>-4</v>
      </c>
      <c r="K56" s="116">
        <v>-3.7383177570093458</v>
      </c>
    </row>
    <row r="57" spans="1:11" ht="14.1" customHeight="1" x14ac:dyDescent="0.2">
      <c r="A57" s="306" t="s">
        <v>284</v>
      </c>
      <c r="B57" s="307" t="s">
        <v>285</v>
      </c>
      <c r="C57" s="308"/>
      <c r="D57" s="113">
        <v>0.9263417920503032</v>
      </c>
      <c r="E57" s="115">
        <v>165</v>
      </c>
      <c r="F57" s="114">
        <v>201</v>
      </c>
      <c r="G57" s="114">
        <v>137</v>
      </c>
      <c r="H57" s="114">
        <v>132</v>
      </c>
      <c r="I57" s="140">
        <v>154</v>
      </c>
      <c r="J57" s="115">
        <v>11</v>
      </c>
      <c r="K57" s="116">
        <v>7.1428571428571432</v>
      </c>
    </row>
    <row r="58" spans="1:11" ht="14.1" customHeight="1" x14ac:dyDescent="0.2">
      <c r="A58" s="306">
        <v>73</v>
      </c>
      <c r="B58" s="307" t="s">
        <v>286</v>
      </c>
      <c r="C58" s="308"/>
      <c r="D58" s="113">
        <v>1.2688075454749608</v>
      </c>
      <c r="E58" s="115">
        <v>226</v>
      </c>
      <c r="F58" s="114">
        <v>187</v>
      </c>
      <c r="G58" s="114">
        <v>387</v>
      </c>
      <c r="H58" s="114">
        <v>186</v>
      </c>
      <c r="I58" s="140">
        <v>233</v>
      </c>
      <c r="J58" s="115">
        <v>-7</v>
      </c>
      <c r="K58" s="116">
        <v>-3.0042918454935621</v>
      </c>
    </row>
    <row r="59" spans="1:11" ht="14.1" customHeight="1" x14ac:dyDescent="0.2">
      <c r="A59" s="306" t="s">
        <v>287</v>
      </c>
      <c r="B59" s="307" t="s">
        <v>288</v>
      </c>
      <c r="C59" s="308"/>
      <c r="D59" s="113">
        <v>1.0049404895576015</v>
      </c>
      <c r="E59" s="115">
        <v>179</v>
      </c>
      <c r="F59" s="114">
        <v>161</v>
      </c>
      <c r="G59" s="114">
        <v>294</v>
      </c>
      <c r="H59" s="114">
        <v>147</v>
      </c>
      <c r="I59" s="140">
        <v>194</v>
      </c>
      <c r="J59" s="115">
        <v>-15</v>
      </c>
      <c r="K59" s="116">
        <v>-7.731958762886598</v>
      </c>
    </row>
    <row r="60" spans="1:11" ht="14.1" customHeight="1" x14ac:dyDescent="0.2">
      <c r="A60" s="306">
        <v>81</v>
      </c>
      <c r="B60" s="307" t="s">
        <v>289</v>
      </c>
      <c r="C60" s="308"/>
      <c r="D60" s="113">
        <v>8.3932180552436559</v>
      </c>
      <c r="E60" s="115">
        <v>1495</v>
      </c>
      <c r="F60" s="114">
        <v>1424</v>
      </c>
      <c r="G60" s="114">
        <v>1674</v>
      </c>
      <c r="H60" s="114">
        <v>1194</v>
      </c>
      <c r="I60" s="140">
        <v>1304</v>
      </c>
      <c r="J60" s="115">
        <v>191</v>
      </c>
      <c r="K60" s="116">
        <v>14.64723926380368</v>
      </c>
    </row>
    <row r="61" spans="1:11" ht="14.1" customHeight="1" x14ac:dyDescent="0.2">
      <c r="A61" s="306" t="s">
        <v>290</v>
      </c>
      <c r="B61" s="307" t="s">
        <v>291</v>
      </c>
      <c r="C61" s="308"/>
      <c r="D61" s="113">
        <v>2.0154951717942962</v>
      </c>
      <c r="E61" s="115">
        <v>359</v>
      </c>
      <c r="F61" s="114">
        <v>255</v>
      </c>
      <c r="G61" s="114">
        <v>597</v>
      </c>
      <c r="H61" s="114">
        <v>231</v>
      </c>
      <c r="I61" s="140">
        <v>381</v>
      </c>
      <c r="J61" s="115">
        <v>-22</v>
      </c>
      <c r="K61" s="116">
        <v>-5.7742782152230969</v>
      </c>
    </row>
    <row r="62" spans="1:11" ht="14.1" customHeight="1" x14ac:dyDescent="0.2">
      <c r="A62" s="306" t="s">
        <v>292</v>
      </c>
      <c r="B62" s="307" t="s">
        <v>293</v>
      </c>
      <c r="C62" s="308"/>
      <c r="D62" s="113">
        <v>2.8969234224118572</v>
      </c>
      <c r="E62" s="115">
        <v>516</v>
      </c>
      <c r="F62" s="114">
        <v>687</v>
      </c>
      <c r="G62" s="114">
        <v>533</v>
      </c>
      <c r="H62" s="114">
        <v>481</v>
      </c>
      <c r="I62" s="140">
        <v>378</v>
      </c>
      <c r="J62" s="115">
        <v>138</v>
      </c>
      <c r="K62" s="116">
        <v>36.507936507936506</v>
      </c>
    </row>
    <row r="63" spans="1:11" ht="14.1" customHeight="1" x14ac:dyDescent="0.2">
      <c r="A63" s="306"/>
      <c r="B63" s="307" t="s">
        <v>294</v>
      </c>
      <c r="C63" s="308"/>
      <c r="D63" s="113">
        <v>2.6274421738154055</v>
      </c>
      <c r="E63" s="115">
        <v>468</v>
      </c>
      <c r="F63" s="114">
        <v>617</v>
      </c>
      <c r="G63" s="114">
        <v>478</v>
      </c>
      <c r="H63" s="114">
        <v>425</v>
      </c>
      <c r="I63" s="140">
        <v>340</v>
      </c>
      <c r="J63" s="115">
        <v>128</v>
      </c>
      <c r="K63" s="116">
        <v>37.647058823529413</v>
      </c>
    </row>
    <row r="64" spans="1:11" ht="14.1" customHeight="1" x14ac:dyDescent="0.2">
      <c r="A64" s="306" t="s">
        <v>295</v>
      </c>
      <c r="B64" s="307" t="s">
        <v>296</v>
      </c>
      <c r="C64" s="308"/>
      <c r="D64" s="113">
        <v>1.0947675724230856</v>
      </c>
      <c r="E64" s="115">
        <v>195</v>
      </c>
      <c r="F64" s="114">
        <v>181</v>
      </c>
      <c r="G64" s="114">
        <v>195</v>
      </c>
      <c r="H64" s="114">
        <v>200</v>
      </c>
      <c r="I64" s="140">
        <v>214</v>
      </c>
      <c r="J64" s="115">
        <v>-19</v>
      </c>
      <c r="K64" s="116">
        <v>-8.878504672897197</v>
      </c>
    </row>
    <row r="65" spans="1:11" ht="14.1" customHeight="1" x14ac:dyDescent="0.2">
      <c r="A65" s="306" t="s">
        <v>297</v>
      </c>
      <c r="B65" s="307" t="s">
        <v>298</v>
      </c>
      <c r="C65" s="308"/>
      <c r="D65" s="113">
        <v>1.0273972602739727</v>
      </c>
      <c r="E65" s="115">
        <v>183</v>
      </c>
      <c r="F65" s="114">
        <v>152</v>
      </c>
      <c r="G65" s="114">
        <v>139</v>
      </c>
      <c r="H65" s="114">
        <v>129</v>
      </c>
      <c r="I65" s="140">
        <v>144</v>
      </c>
      <c r="J65" s="115">
        <v>39</v>
      </c>
      <c r="K65" s="116">
        <v>27.083333333333332</v>
      </c>
    </row>
    <row r="66" spans="1:11" ht="14.1" customHeight="1" x14ac:dyDescent="0.2">
      <c r="A66" s="306">
        <v>82</v>
      </c>
      <c r="B66" s="307" t="s">
        <v>299</v>
      </c>
      <c r="C66" s="308"/>
      <c r="D66" s="113">
        <v>3.323602066022906</v>
      </c>
      <c r="E66" s="115">
        <v>592</v>
      </c>
      <c r="F66" s="114">
        <v>462</v>
      </c>
      <c r="G66" s="114">
        <v>704</v>
      </c>
      <c r="H66" s="114">
        <v>420</v>
      </c>
      <c r="I66" s="140">
        <v>421</v>
      </c>
      <c r="J66" s="115">
        <v>171</v>
      </c>
      <c r="K66" s="116">
        <v>40.617577197149643</v>
      </c>
    </row>
    <row r="67" spans="1:11" ht="14.1" customHeight="1" x14ac:dyDescent="0.2">
      <c r="A67" s="306" t="s">
        <v>300</v>
      </c>
      <c r="B67" s="307" t="s">
        <v>301</v>
      </c>
      <c r="C67" s="308"/>
      <c r="D67" s="113">
        <v>2.4028744666516957</v>
      </c>
      <c r="E67" s="115">
        <v>428</v>
      </c>
      <c r="F67" s="114">
        <v>316</v>
      </c>
      <c r="G67" s="114">
        <v>434</v>
      </c>
      <c r="H67" s="114">
        <v>289</v>
      </c>
      <c r="I67" s="140">
        <v>273</v>
      </c>
      <c r="J67" s="115">
        <v>155</v>
      </c>
      <c r="K67" s="116">
        <v>56.776556776556774</v>
      </c>
    </row>
    <row r="68" spans="1:11" ht="14.1" customHeight="1" x14ac:dyDescent="0.2">
      <c r="A68" s="306" t="s">
        <v>302</v>
      </c>
      <c r="B68" s="307" t="s">
        <v>303</v>
      </c>
      <c r="C68" s="308"/>
      <c r="D68" s="113">
        <v>0.5165057264765327</v>
      </c>
      <c r="E68" s="115">
        <v>92</v>
      </c>
      <c r="F68" s="114">
        <v>95</v>
      </c>
      <c r="G68" s="114">
        <v>155</v>
      </c>
      <c r="H68" s="114">
        <v>77</v>
      </c>
      <c r="I68" s="140">
        <v>85</v>
      </c>
      <c r="J68" s="115">
        <v>7</v>
      </c>
      <c r="K68" s="116">
        <v>8.235294117647058</v>
      </c>
    </row>
    <row r="69" spans="1:11" ht="14.1" customHeight="1" x14ac:dyDescent="0.2">
      <c r="A69" s="306">
        <v>83</v>
      </c>
      <c r="B69" s="307" t="s">
        <v>304</v>
      </c>
      <c r="C69" s="308"/>
      <c r="D69" s="113">
        <v>7.4949472265888168</v>
      </c>
      <c r="E69" s="115">
        <v>1335</v>
      </c>
      <c r="F69" s="114">
        <v>567</v>
      </c>
      <c r="G69" s="114">
        <v>1429</v>
      </c>
      <c r="H69" s="114">
        <v>515</v>
      </c>
      <c r="I69" s="140">
        <v>568</v>
      </c>
      <c r="J69" s="115">
        <v>767</v>
      </c>
      <c r="K69" s="116">
        <v>135.03521126760563</v>
      </c>
    </row>
    <row r="70" spans="1:11" ht="14.1" customHeight="1" x14ac:dyDescent="0.2">
      <c r="A70" s="306" t="s">
        <v>305</v>
      </c>
      <c r="B70" s="307" t="s">
        <v>306</v>
      </c>
      <c r="C70" s="308"/>
      <c r="D70" s="113">
        <v>6.4563215809566588</v>
      </c>
      <c r="E70" s="115">
        <v>1150</v>
      </c>
      <c r="F70" s="114">
        <v>448</v>
      </c>
      <c r="G70" s="114">
        <v>1228</v>
      </c>
      <c r="H70" s="114">
        <v>369</v>
      </c>
      <c r="I70" s="140">
        <v>452</v>
      </c>
      <c r="J70" s="115">
        <v>698</v>
      </c>
      <c r="K70" s="116">
        <v>154.42477876106196</v>
      </c>
    </row>
    <row r="71" spans="1:11" ht="14.1" customHeight="1" x14ac:dyDescent="0.2">
      <c r="A71" s="306"/>
      <c r="B71" s="307" t="s">
        <v>307</v>
      </c>
      <c r="C71" s="308"/>
      <c r="D71" s="113">
        <v>3.4976420390747811</v>
      </c>
      <c r="E71" s="115">
        <v>623</v>
      </c>
      <c r="F71" s="114">
        <v>262</v>
      </c>
      <c r="G71" s="114">
        <v>917</v>
      </c>
      <c r="H71" s="114">
        <v>230</v>
      </c>
      <c r="I71" s="140">
        <v>295</v>
      </c>
      <c r="J71" s="115">
        <v>328</v>
      </c>
      <c r="K71" s="116">
        <v>111.1864406779661</v>
      </c>
    </row>
    <row r="72" spans="1:11" ht="14.1" customHeight="1" x14ac:dyDescent="0.2">
      <c r="A72" s="306">
        <v>84</v>
      </c>
      <c r="B72" s="307" t="s">
        <v>308</v>
      </c>
      <c r="C72" s="308"/>
      <c r="D72" s="113">
        <v>1.105995957781271</v>
      </c>
      <c r="E72" s="115">
        <v>197</v>
      </c>
      <c r="F72" s="114">
        <v>179</v>
      </c>
      <c r="G72" s="114">
        <v>344</v>
      </c>
      <c r="H72" s="114">
        <v>113</v>
      </c>
      <c r="I72" s="140">
        <v>174</v>
      </c>
      <c r="J72" s="115">
        <v>23</v>
      </c>
      <c r="K72" s="116">
        <v>13.218390804597702</v>
      </c>
    </row>
    <row r="73" spans="1:11" ht="14.1" customHeight="1" x14ac:dyDescent="0.2">
      <c r="A73" s="306" t="s">
        <v>309</v>
      </c>
      <c r="B73" s="307" t="s">
        <v>310</v>
      </c>
      <c r="C73" s="308"/>
      <c r="D73" s="113">
        <v>0.38737929485739953</v>
      </c>
      <c r="E73" s="115">
        <v>69</v>
      </c>
      <c r="F73" s="114">
        <v>38</v>
      </c>
      <c r="G73" s="114">
        <v>167</v>
      </c>
      <c r="H73" s="114">
        <v>21</v>
      </c>
      <c r="I73" s="140">
        <v>54</v>
      </c>
      <c r="J73" s="115">
        <v>15</v>
      </c>
      <c r="K73" s="116">
        <v>27.777777777777779</v>
      </c>
    </row>
    <row r="74" spans="1:11" ht="14.1" customHeight="1" x14ac:dyDescent="0.2">
      <c r="A74" s="306" t="s">
        <v>311</v>
      </c>
      <c r="B74" s="307" t="s">
        <v>312</v>
      </c>
      <c r="C74" s="308"/>
      <c r="D74" s="113">
        <v>7.2984504828205704E-2</v>
      </c>
      <c r="E74" s="115">
        <v>13</v>
      </c>
      <c r="F74" s="114">
        <v>26</v>
      </c>
      <c r="G74" s="114">
        <v>50</v>
      </c>
      <c r="H74" s="114">
        <v>7</v>
      </c>
      <c r="I74" s="140">
        <v>12</v>
      </c>
      <c r="J74" s="115">
        <v>1</v>
      </c>
      <c r="K74" s="116">
        <v>8.3333333333333339</v>
      </c>
    </row>
    <row r="75" spans="1:11" ht="14.1" customHeight="1" x14ac:dyDescent="0.2">
      <c r="A75" s="306" t="s">
        <v>313</v>
      </c>
      <c r="B75" s="307" t="s">
        <v>314</v>
      </c>
      <c r="C75" s="308"/>
      <c r="D75" s="113">
        <v>0.19088255108915339</v>
      </c>
      <c r="E75" s="115">
        <v>34</v>
      </c>
      <c r="F75" s="114">
        <v>24</v>
      </c>
      <c r="G75" s="114">
        <v>30</v>
      </c>
      <c r="H75" s="114">
        <v>19</v>
      </c>
      <c r="I75" s="140">
        <v>26</v>
      </c>
      <c r="J75" s="115">
        <v>8</v>
      </c>
      <c r="K75" s="116">
        <v>30.76923076923077</v>
      </c>
    </row>
    <row r="76" spans="1:11" ht="14.1" customHeight="1" x14ac:dyDescent="0.2">
      <c r="A76" s="306">
        <v>91</v>
      </c>
      <c r="B76" s="307" t="s">
        <v>315</v>
      </c>
      <c r="C76" s="308"/>
      <c r="D76" s="113">
        <v>0.19649674376824613</v>
      </c>
      <c r="E76" s="115">
        <v>35</v>
      </c>
      <c r="F76" s="114">
        <v>28</v>
      </c>
      <c r="G76" s="114">
        <v>61</v>
      </c>
      <c r="H76" s="114">
        <v>21</v>
      </c>
      <c r="I76" s="140">
        <v>37</v>
      </c>
      <c r="J76" s="115">
        <v>-2</v>
      </c>
      <c r="K76" s="116">
        <v>-5.4054054054054053</v>
      </c>
    </row>
    <row r="77" spans="1:11" ht="14.1" customHeight="1" x14ac:dyDescent="0.2">
      <c r="A77" s="306">
        <v>92</v>
      </c>
      <c r="B77" s="307" t="s">
        <v>316</v>
      </c>
      <c r="C77" s="308"/>
      <c r="D77" s="113">
        <v>1.1958230406467549</v>
      </c>
      <c r="E77" s="115">
        <v>213</v>
      </c>
      <c r="F77" s="114">
        <v>195</v>
      </c>
      <c r="G77" s="114">
        <v>176</v>
      </c>
      <c r="H77" s="114">
        <v>189</v>
      </c>
      <c r="I77" s="140">
        <v>233</v>
      </c>
      <c r="J77" s="115">
        <v>-20</v>
      </c>
      <c r="K77" s="116">
        <v>-8.5836909871244629</v>
      </c>
    </row>
    <row r="78" spans="1:11" ht="14.1" customHeight="1" x14ac:dyDescent="0.2">
      <c r="A78" s="306">
        <v>93</v>
      </c>
      <c r="B78" s="307" t="s">
        <v>317</v>
      </c>
      <c r="C78" s="308"/>
      <c r="D78" s="113">
        <v>0.20211093644733888</v>
      </c>
      <c r="E78" s="115">
        <v>36</v>
      </c>
      <c r="F78" s="114">
        <v>35</v>
      </c>
      <c r="G78" s="114">
        <v>64</v>
      </c>
      <c r="H78" s="114">
        <v>29</v>
      </c>
      <c r="I78" s="140">
        <v>45</v>
      </c>
      <c r="J78" s="115">
        <v>-9</v>
      </c>
      <c r="K78" s="116">
        <v>-20</v>
      </c>
    </row>
    <row r="79" spans="1:11" ht="14.1" customHeight="1" x14ac:dyDescent="0.2">
      <c r="A79" s="306">
        <v>94</v>
      </c>
      <c r="B79" s="307" t="s">
        <v>318</v>
      </c>
      <c r="C79" s="308"/>
      <c r="D79" s="113">
        <v>0.60633280934201661</v>
      </c>
      <c r="E79" s="115">
        <v>108</v>
      </c>
      <c r="F79" s="114">
        <v>66</v>
      </c>
      <c r="G79" s="114">
        <v>108</v>
      </c>
      <c r="H79" s="114">
        <v>121</v>
      </c>
      <c r="I79" s="140">
        <v>122</v>
      </c>
      <c r="J79" s="115">
        <v>-14</v>
      </c>
      <c r="K79" s="116">
        <v>-11.475409836065573</v>
      </c>
    </row>
    <row r="80" spans="1:11" ht="14.1" customHeight="1" x14ac:dyDescent="0.2">
      <c r="A80" s="306" t="s">
        <v>319</v>
      </c>
      <c r="B80" s="307" t="s">
        <v>320</v>
      </c>
      <c r="C80" s="308"/>
      <c r="D80" s="113">
        <v>1.684257803727824E-2</v>
      </c>
      <c r="E80" s="115">
        <v>3</v>
      </c>
      <c r="F80" s="114">
        <v>0</v>
      </c>
      <c r="G80" s="114">
        <v>0</v>
      </c>
      <c r="H80" s="114" t="s">
        <v>514</v>
      </c>
      <c r="I80" s="140" t="s">
        <v>514</v>
      </c>
      <c r="J80" s="115" t="s">
        <v>514</v>
      </c>
      <c r="K80" s="116" t="s">
        <v>514</v>
      </c>
    </row>
    <row r="81" spans="1:11" ht="14.1" customHeight="1" x14ac:dyDescent="0.2">
      <c r="A81" s="310" t="s">
        <v>321</v>
      </c>
      <c r="B81" s="311" t="s">
        <v>334</v>
      </c>
      <c r="C81" s="312"/>
      <c r="D81" s="125">
        <v>8.4212890186391193E-2</v>
      </c>
      <c r="E81" s="143">
        <v>15</v>
      </c>
      <c r="F81" s="144">
        <v>18</v>
      </c>
      <c r="G81" s="144">
        <v>37</v>
      </c>
      <c r="H81" s="144" t="s">
        <v>514</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18276</v>
      </c>
      <c r="E11" s="114">
        <v>15803</v>
      </c>
      <c r="F11" s="114">
        <v>17715</v>
      </c>
      <c r="G11" s="114">
        <v>13351</v>
      </c>
      <c r="H11" s="140">
        <v>16174</v>
      </c>
      <c r="I11" s="115">
        <v>2102</v>
      </c>
      <c r="J11" s="116">
        <v>12.996166687275874</v>
      </c>
    </row>
    <row r="12" spans="1:15" s="110" customFormat="1" ht="24.95" customHeight="1" x14ac:dyDescent="0.2">
      <c r="A12" s="193" t="s">
        <v>132</v>
      </c>
      <c r="B12" s="194" t="s">
        <v>133</v>
      </c>
      <c r="C12" s="113">
        <v>1.3569708907857299</v>
      </c>
      <c r="D12" s="115">
        <v>248</v>
      </c>
      <c r="E12" s="114">
        <v>292</v>
      </c>
      <c r="F12" s="114">
        <v>336</v>
      </c>
      <c r="G12" s="114">
        <v>156</v>
      </c>
      <c r="H12" s="140">
        <v>212</v>
      </c>
      <c r="I12" s="115">
        <v>36</v>
      </c>
      <c r="J12" s="116">
        <v>16.981132075471699</v>
      </c>
    </row>
    <row r="13" spans="1:15" s="110" customFormat="1" ht="24.95" customHeight="1" x14ac:dyDescent="0.2">
      <c r="A13" s="193" t="s">
        <v>134</v>
      </c>
      <c r="B13" s="199" t="s">
        <v>214</v>
      </c>
      <c r="C13" s="113">
        <v>0.52527905449770196</v>
      </c>
      <c r="D13" s="115">
        <v>96</v>
      </c>
      <c r="E13" s="114">
        <v>70</v>
      </c>
      <c r="F13" s="114">
        <v>83</v>
      </c>
      <c r="G13" s="114">
        <v>63</v>
      </c>
      <c r="H13" s="140">
        <v>109</v>
      </c>
      <c r="I13" s="115">
        <v>-13</v>
      </c>
      <c r="J13" s="116">
        <v>-11.926605504587156</v>
      </c>
    </row>
    <row r="14" spans="1:15" s="287" customFormat="1" ht="24.95" customHeight="1" x14ac:dyDescent="0.2">
      <c r="A14" s="193" t="s">
        <v>215</v>
      </c>
      <c r="B14" s="199" t="s">
        <v>137</v>
      </c>
      <c r="C14" s="113">
        <v>14.82818997592471</v>
      </c>
      <c r="D14" s="115">
        <v>2710</v>
      </c>
      <c r="E14" s="114">
        <v>3057</v>
      </c>
      <c r="F14" s="114">
        <v>2513</v>
      </c>
      <c r="G14" s="114">
        <v>2043</v>
      </c>
      <c r="H14" s="140">
        <v>2697</v>
      </c>
      <c r="I14" s="115">
        <v>13</v>
      </c>
      <c r="J14" s="116">
        <v>0.48201705598813499</v>
      </c>
      <c r="K14" s="110"/>
      <c r="L14" s="110"/>
      <c r="M14" s="110"/>
      <c r="N14" s="110"/>
      <c r="O14" s="110"/>
    </row>
    <row r="15" spans="1:15" s="110" customFormat="1" ht="24.95" customHeight="1" x14ac:dyDescent="0.2">
      <c r="A15" s="193" t="s">
        <v>216</v>
      </c>
      <c r="B15" s="199" t="s">
        <v>217</v>
      </c>
      <c r="C15" s="113">
        <v>5.7671262858393524</v>
      </c>
      <c r="D15" s="115">
        <v>1054</v>
      </c>
      <c r="E15" s="114">
        <v>765</v>
      </c>
      <c r="F15" s="114">
        <v>1016</v>
      </c>
      <c r="G15" s="114">
        <v>730</v>
      </c>
      <c r="H15" s="140">
        <v>926</v>
      </c>
      <c r="I15" s="115">
        <v>128</v>
      </c>
      <c r="J15" s="116">
        <v>13.822894168466522</v>
      </c>
    </row>
    <row r="16" spans="1:15" s="287" customFormat="1" ht="24.95" customHeight="1" x14ac:dyDescent="0.2">
      <c r="A16" s="193" t="s">
        <v>218</v>
      </c>
      <c r="B16" s="199" t="s">
        <v>141</v>
      </c>
      <c r="C16" s="113">
        <v>7.0803239220836067</v>
      </c>
      <c r="D16" s="115">
        <v>1294</v>
      </c>
      <c r="E16" s="114">
        <v>1951</v>
      </c>
      <c r="F16" s="114">
        <v>1125</v>
      </c>
      <c r="G16" s="114">
        <v>926</v>
      </c>
      <c r="H16" s="140">
        <v>1277</v>
      </c>
      <c r="I16" s="115">
        <v>17</v>
      </c>
      <c r="J16" s="116">
        <v>1.3312451057165231</v>
      </c>
      <c r="K16" s="110"/>
      <c r="L16" s="110"/>
      <c r="M16" s="110"/>
      <c r="N16" s="110"/>
      <c r="O16" s="110"/>
    </row>
    <row r="17" spans="1:15" s="110" customFormat="1" ht="24.95" customHeight="1" x14ac:dyDescent="0.2">
      <c r="A17" s="193" t="s">
        <v>142</v>
      </c>
      <c r="B17" s="199" t="s">
        <v>220</v>
      </c>
      <c r="C17" s="113">
        <v>1.9807397680017509</v>
      </c>
      <c r="D17" s="115">
        <v>362</v>
      </c>
      <c r="E17" s="114">
        <v>341</v>
      </c>
      <c r="F17" s="114">
        <v>372</v>
      </c>
      <c r="G17" s="114">
        <v>387</v>
      </c>
      <c r="H17" s="140">
        <v>494</v>
      </c>
      <c r="I17" s="115">
        <v>-132</v>
      </c>
      <c r="J17" s="116">
        <v>-26.720647773279353</v>
      </c>
    </row>
    <row r="18" spans="1:15" s="287" customFormat="1" ht="24.95" customHeight="1" x14ac:dyDescent="0.2">
      <c r="A18" s="201" t="s">
        <v>144</v>
      </c>
      <c r="B18" s="202" t="s">
        <v>145</v>
      </c>
      <c r="C18" s="113">
        <v>7.873714160647844</v>
      </c>
      <c r="D18" s="115">
        <v>1439</v>
      </c>
      <c r="E18" s="114">
        <v>1223</v>
      </c>
      <c r="F18" s="114">
        <v>1338</v>
      </c>
      <c r="G18" s="114">
        <v>891</v>
      </c>
      <c r="H18" s="140">
        <v>1501</v>
      </c>
      <c r="I18" s="115">
        <v>-62</v>
      </c>
      <c r="J18" s="116">
        <v>-4.1305796135909389</v>
      </c>
      <c r="K18" s="110"/>
      <c r="L18" s="110"/>
      <c r="M18" s="110"/>
      <c r="N18" s="110"/>
      <c r="O18" s="110"/>
    </row>
    <row r="19" spans="1:15" s="110" customFormat="1" ht="24.95" customHeight="1" x14ac:dyDescent="0.2">
      <c r="A19" s="193" t="s">
        <v>146</v>
      </c>
      <c r="B19" s="199" t="s">
        <v>147</v>
      </c>
      <c r="C19" s="113">
        <v>14.488947253228277</v>
      </c>
      <c r="D19" s="115">
        <v>2648</v>
      </c>
      <c r="E19" s="114">
        <v>1955</v>
      </c>
      <c r="F19" s="114">
        <v>2534</v>
      </c>
      <c r="G19" s="114">
        <v>2133</v>
      </c>
      <c r="H19" s="140">
        <v>2565</v>
      </c>
      <c r="I19" s="115">
        <v>83</v>
      </c>
      <c r="J19" s="116">
        <v>3.2358674463937622</v>
      </c>
    </row>
    <row r="20" spans="1:15" s="287" customFormat="1" ht="24.95" customHeight="1" x14ac:dyDescent="0.2">
      <c r="A20" s="193" t="s">
        <v>148</v>
      </c>
      <c r="B20" s="199" t="s">
        <v>149</v>
      </c>
      <c r="C20" s="113">
        <v>4.7110965200262642</v>
      </c>
      <c r="D20" s="115">
        <v>861</v>
      </c>
      <c r="E20" s="114">
        <v>813</v>
      </c>
      <c r="F20" s="114">
        <v>810</v>
      </c>
      <c r="G20" s="114">
        <v>636</v>
      </c>
      <c r="H20" s="140">
        <v>781</v>
      </c>
      <c r="I20" s="115">
        <v>80</v>
      </c>
      <c r="J20" s="116">
        <v>10.243277848911651</v>
      </c>
      <c r="K20" s="110"/>
      <c r="L20" s="110"/>
      <c r="M20" s="110"/>
      <c r="N20" s="110"/>
      <c r="O20" s="110"/>
    </row>
    <row r="21" spans="1:15" s="110" customFormat="1" ht="24.95" customHeight="1" x14ac:dyDescent="0.2">
      <c r="A21" s="201" t="s">
        <v>150</v>
      </c>
      <c r="B21" s="202" t="s">
        <v>151</v>
      </c>
      <c r="C21" s="113">
        <v>13.203107901072444</v>
      </c>
      <c r="D21" s="115">
        <v>2413</v>
      </c>
      <c r="E21" s="114">
        <v>2435</v>
      </c>
      <c r="F21" s="114">
        <v>2225</v>
      </c>
      <c r="G21" s="114">
        <v>1722</v>
      </c>
      <c r="H21" s="140">
        <v>1823</v>
      </c>
      <c r="I21" s="115">
        <v>590</v>
      </c>
      <c r="J21" s="116">
        <v>32.364234777838725</v>
      </c>
    </row>
    <row r="22" spans="1:15" s="110" customFormat="1" ht="24.95" customHeight="1" x14ac:dyDescent="0.2">
      <c r="A22" s="201" t="s">
        <v>152</v>
      </c>
      <c r="B22" s="199" t="s">
        <v>153</v>
      </c>
      <c r="C22" s="113">
        <v>1.5977237907638433</v>
      </c>
      <c r="D22" s="115">
        <v>292</v>
      </c>
      <c r="E22" s="114">
        <v>209</v>
      </c>
      <c r="F22" s="114">
        <v>330</v>
      </c>
      <c r="G22" s="114">
        <v>261</v>
      </c>
      <c r="H22" s="140">
        <v>265</v>
      </c>
      <c r="I22" s="115">
        <v>27</v>
      </c>
      <c r="J22" s="116">
        <v>10.188679245283019</v>
      </c>
    </row>
    <row r="23" spans="1:15" s="110" customFormat="1" ht="24.95" customHeight="1" x14ac:dyDescent="0.2">
      <c r="A23" s="193" t="s">
        <v>154</v>
      </c>
      <c r="B23" s="199" t="s">
        <v>155</v>
      </c>
      <c r="C23" s="113">
        <v>1.3514992339680456</v>
      </c>
      <c r="D23" s="115">
        <v>247</v>
      </c>
      <c r="E23" s="114">
        <v>180</v>
      </c>
      <c r="F23" s="114">
        <v>218</v>
      </c>
      <c r="G23" s="114">
        <v>204</v>
      </c>
      <c r="H23" s="140">
        <v>277</v>
      </c>
      <c r="I23" s="115">
        <v>-30</v>
      </c>
      <c r="J23" s="116">
        <v>-10.830324909747292</v>
      </c>
    </row>
    <row r="24" spans="1:15" s="110" customFormat="1" ht="24.95" customHeight="1" x14ac:dyDescent="0.2">
      <c r="A24" s="193" t="s">
        <v>156</v>
      </c>
      <c r="B24" s="199" t="s">
        <v>221</v>
      </c>
      <c r="C24" s="113">
        <v>4.716568176843948</v>
      </c>
      <c r="D24" s="115">
        <v>862</v>
      </c>
      <c r="E24" s="114">
        <v>735</v>
      </c>
      <c r="F24" s="114">
        <v>902</v>
      </c>
      <c r="G24" s="114">
        <v>717</v>
      </c>
      <c r="H24" s="140">
        <v>948</v>
      </c>
      <c r="I24" s="115">
        <v>-86</v>
      </c>
      <c r="J24" s="116">
        <v>-9.071729957805907</v>
      </c>
    </row>
    <row r="25" spans="1:15" s="110" customFormat="1" ht="24.95" customHeight="1" x14ac:dyDescent="0.2">
      <c r="A25" s="193" t="s">
        <v>222</v>
      </c>
      <c r="B25" s="204" t="s">
        <v>159</v>
      </c>
      <c r="C25" s="113">
        <v>4.9956226745458521</v>
      </c>
      <c r="D25" s="115">
        <v>913</v>
      </c>
      <c r="E25" s="114">
        <v>865</v>
      </c>
      <c r="F25" s="114">
        <v>843</v>
      </c>
      <c r="G25" s="114">
        <v>718</v>
      </c>
      <c r="H25" s="140">
        <v>816</v>
      </c>
      <c r="I25" s="115">
        <v>97</v>
      </c>
      <c r="J25" s="116">
        <v>11.887254901960784</v>
      </c>
    </row>
    <row r="26" spans="1:15" s="110" customFormat="1" ht="24.95" customHeight="1" x14ac:dyDescent="0.2">
      <c r="A26" s="201">
        <v>782.78300000000002</v>
      </c>
      <c r="B26" s="203" t="s">
        <v>160</v>
      </c>
      <c r="C26" s="113">
        <v>4.9737360472751151</v>
      </c>
      <c r="D26" s="115">
        <v>909</v>
      </c>
      <c r="E26" s="114">
        <v>940</v>
      </c>
      <c r="F26" s="114">
        <v>909</v>
      </c>
      <c r="G26" s="114">
        <v>730</v>
      </c>
      <c r="H26" s="140">
        <v>880</v>
      </c>
      <c r="I26" s="115">
        <v>29</v>
      </c>
      <c r="J26" s="116">
        <v>3.2954545454545454</v>
      </c>
    </row>
    <row r="27" spans="1:15" s="110" customFormat="1" ht="24.95" customHeight="1" x14ac:dyDescent="0.2">
      <c r="A27" s="193" t="s">
        <v>161</v>
      </c>
      <c r="B27" s="199" t="s">
        <v>162</v>
      </c>
      <c r="C27" s="113">
        <v>1.4554607135040489</v>
      </c>
      <c r="D27" s="115">
        <v>266</v>
      </c>
      <c r="E27" s="114">
        <v>249</v>
      </c>
      <c r="F27" s="114">
        <v>389</v>
      </c>
      <c r="G27" s="114">
        <v>211</v>
      </c>
      <c r="H27" s="140">
        <v>265</v>
      </c>
      <c r="I27" s="115">
        <v>1</v>
      </c>
      <c r="J27" s="116">
        <v>0.37735849056603776</v>
      </c>
    </row>
    <row r="28" spans="1:15" s="110" customFormat="1" ht="24.95" customHeight="1" x14ac:dyDescent="0.2">
      <c r="A28" s="193" t="s">
        <v>163</v>
      </c>
      <c r="B28" s="199" t="s">
        <v>164</v>
      </c>
      <c r="C28" s="113">
        <v>1.9643247975486977</v>
      </c>
      <c r="D28" s="115">
        <v>359</v>
      </c>
      <c r="E28" s="114">
        <v>226</v>
      </c>
      <c r="F28" s="114">
        <v>870</v>
      </c>
      <c r="G28" s="114">
        <v>225</v>
      </c>
      <c r="H28" s="140">
        <v>297</v>
      </c>
      <c r="I28" s="115">
        <v>62</v>
      </c>
      <c r="J28" s="116">
        <v>20.875420875420875</v>
      </c>
    </row>
    <row r="29" spans="1:15" s="110" customFormat="1" ht="24.95" customHeight="1" x14ac:dyDescent="0.2">
      <c r="A29" s="193">
        <v>86</v>
      </c>
      <c r="B29" s="199" t="s">
        <v>165</v>
      </c>
      <c r="C29" s="113">
        <v>7.9393740424600567</v>
      </c>
      <c r="D29" s="115">
        <v>1451</v>
      </c>
      <c r="E29" s="114">
        <v>1246</v>
      </c>
      <c r="F29" s="114">
        <v>1662</v>
      </c>
      <c r="G29" s="114">
        <v>1320</v>
      </c>
      <c r="H29" s="140">
        <v>1362</v>
      </c>
      <c r="I29" s="115">
        <v>89</v>
      </c>
      <c r="J29" s="116">
        <v>6.5345080763582963</v>
      </c>
    </row>
    <row r="30" spans="1:15" s="110" customFormat="1" ht="24.95" customHeight="1" x14ac:dyDescent="0.2">
      <c r="A30" s="193">
        <v>87.88</v>
      </c>
      <c r="B30" s="204" t="s">
        <v>166</v>
      </c>
      <c r="C30" s="113">
        <v>10.357846355876559</v>
      </c>
      <c r="D30" s="115">
        <v>1893</v>
      </c>
      <c r="E30" s="114">
        <v>693</v>
      </c>
      <c r="F30" s="114">
        <v>987</v>
      </c>
      <c r="G30" s="114">
        <v>741</v>
      </c>
      <c r="H30" s="140">
        <v>749</v>
      </c>
      <c r="I30" s="115">
        <v>1144</v>
      </c>
      <c r="J30" s="116">
        <v>152.7369826435247</v>
      </c>
    </row>
    <row r="31" spans="1:15" s="110" customFormat="1" ht="24.95" customHeight="1" x14ac:dyDescent="0.2">
      <c r="A31" s="193" t="s">
        <v>167</v>
      </c>
      <c r="B31" s="199" t="s">
        <v>168</v>
      </c>
      <c r="C31" s="113">
        <v>3.6605384110308603</v>
      </c>
      <c r="D31" s="115">
        <v>669</v>
      </c>
      <c r="E31" s="114">
        <v>613</v>
      </c>
      <c r="F31" s="114">
        <v>766</v>
      </c>
      <c r="G31" s="114">
        <v>579</v>
      </c>
      <c r="H31" s="140">
        <v>626</v>
      </c>
      <c r="I31" s="115">
        <v>43</v>
      </c>
      <c r="J31" s="116">
        <v>6.8690095846645365</v>
      </c>
    </row>
    <row r="32" spans="1:15" s="110" customFormat="1" ht="24.95" customHeight="1" x14ac:dyDescent="0.2">
      <c r="A32" s="193"/>
      <c r="B32" s="204" t="s">
        <v>169</v>
      </c>
      <c r="C32" s="113">
        <v>0</v>
      </c>
      <c r="D32" s="115">
        <v>0</v>
      </c>
      <c r="E32" s="114" t="s">
        <v>514</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1.3569708907857299</v>
      </c>
      <c r="D34" s="115">
        <v>248</v>
      </c>
      <c r="E34" s="114">
        <v>292</v>
      </c>
      <c r="F34" s="114">
        <v>336</v>
      </c>
      <c r="G34" s="114">
        <v>156</v>
      </c>
      <c r="H34" s="140">
        <v>212</v>
      </c>
      <c r="I34" s="115">
        <v>36</v>
      </c>
      <c r="J34" s="116">
        <v>16.981132075471699</v>
      </c>
    </row>
    <row r="35" spans="1:10" s="110" customFormat="1" ht="24.95" customHeight="1" x14ac:dyDescent="0.2">
      <c r="A35" s="292" t="s">
        <v>171</v>
      </c>
      <c r="B35" s="293" t="s">
        <v>172</v>
      </c>
      <c r="C35" s="113">
        <v>23.227183191070257</v>
      </c>
      <c r="D35" s="115">
        <v>4245</v>
      </c>
      <c r="E35" s="114">
        <v>4350</v>
      </c>
      <c r="F35" s="114">
        <v>3934</v>
      </c>
      <c r="G35" s="114">
        <v>2997</v>
      </c>
      <c r="H35" s="140">
        <v>4307</v>
      </c>
      <c r="I35" s="115">
        <v>-62</v>
      </c>
      <c r="J35" s="116">
        <v>-1.4395170652426283</v>
      </c>
    </row>
    <row r="36" spans="1:10" s="110" customFormat="1" ht="24.95" customHeight="1" x14ac:dyDescent="0.2">
      <c r="A36" s="294" t="s">
        <v>173</v>
      </c>
      <c r="B36" s="295" t="s">
        <v>174</v>
      </c>
      <c r="C36" s="125">
        <v>75.415845918144015</v>
      </c>
      <c r="D36" s="143">
        <v>13783</v>
      </c>
      <c r="E36" s="144">
        <v>11159</v>
      </c>
      <c r="F36" s="144">
        <v>13445</v>
      </c>
      <c r="G36" s="144">
        <v>10197</v>
      </c>
      <c r="H36" s="145">
        <v>11654</v>
      </c>
      <c r="I36" s="143">
        <v>2129</v>
      </c>
      <c r="J36" s="146">
        <v>18.268405697614554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18276</v>
      </c>
      <c r="F11" s="264">
        <v>15803</v>
      </c>
      <c r="G11" s="264">
        <v>17715</v>
      </c>
      <c r="H11" s="264">
        <v>13351</v>
      </c>
      <c r="I11" s="265">
        <v>16174</v>
      </c>
      <c r="J11" s="263">
        <v>2102</v>
      </c>
      <c r="K11" s="266">
        <v>12.996166687275874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24.584154081855985</v>
      </c>
      <c r="E13" s="115">
        <v>4493</v>
      </c>
      <c r="F13" s="114">
        <v>4435</v>
      </c>
      <c r="G13" s="114">
        <v>4502</v>
      </c>
      <c r="H13" s="114">
        <v>3505</v>
      </c>
      <c r="I13" s="140">
        <v>3664</v>
      </c>
      <c r="J13" s="115">
        <v>829</v>
      </c>
      <c r="K13" s="116">
        <v>22.625545851528383</v>
      </c>
    </row>
    <row r="14" spans="1:17" ht="15.95" customHeight="1" x14ac:dyDescent="0.2">
      <c r="A14" s="306" t="s">
        <v>230</v>
      </c>
      <c r="B14" s="307"/>
      <c r="C14" s="308"/>
      <c r="D14" s="113">
        <v>58.546727949223026</v>
      </c>
      <c r="E14" s="115">
        <v>10700</v>
      </c>
      <c r="F14" s="114">
        <v>8571</v>
      </c>
      <c r="G14" s="114">
        <v>10187</v>
      </c>
      <c r="H14" s="114">
        <v>7311</v>
      </c>
      <c r="I14" s="140">
        <v>9699</v>
      </c>
      <c r="J14" s="115">
        <v>1001</v>
      </c>
      <c r="K14" s="116">
        <v>10.320651613568408</v>
      </c>
    </row>
    <row r="15" spans="1:17" ht="15.95" customHeight="1" x14ac:dyDescent="0.2">
      <c r="A15" s="306" t="s">
        <v>231</v>
      </c>
      <c r="B15" s="307"/>
      <c r="C15" s="308"/>
      <c r="D15" s="113">
        <v>8.9023856423725096</v>
      </c>
      <c r="E15" s="115">
        <v>1627</v>
      </c>
      <c r="F15" s="114">
        <v>1507</v>
      </c>
      <c r="G15" s="114">
        <v>1401</v>
      </c>
      <c r="H15" s="114">
        <v>1379</v>
      </c>
      <c r="I15" s="140">
        <v>1472</v>
      </c>
      <c r="J15" s="115">
        <v>155</v>
      </c>
      <c r="K15" s="116">
        <v>10.529891304347826</v>
      </c>
    </row>
    <row r="16" spans="1:17" ht="15.95" customHeight="1" x14ac:dyDescent="0.2">
      <c r="A16" s="306" t="s">
        <v>232</v>
      </c>
      <c r="B16" s="307"/>
      <c r="C16" s="308"/>
      <c r="D16" s="113">
        <v>7.8846574742832134</v>
      </c>
      <c r="E16" s="115">
        <v>1441</v>
      </c>
      <c r="F16" s="114">
        <v>1280</v>
      </c>
      <c r="G16" s="114">
        <v>1597</v>
      </c>
      <c r="H16" s="114">
        <v>1148</v>
      </c>
      <c r="I16" s="140">
        <v>1319</v>
      </c>
      <c r="J16" s="115">
        <v>122</v>
      </c>
      <c r="K16" s="116">
        <v>9.2494313874147078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1.0669730794484571</v>
      </c>
      <c r="E18" s="115">
        <v>195</v>
      </c>
      <c r="F18" s="114">
        <v>277</v>
      </c>
      <c r="G18" s="114">
        <v>315</v>
      </c>
      <c r="H18" s="114">
        <v>141</v>
      </c>
      <c r="I18" s="140">
        <v>188</v>
      </c>
      <c r="J18" s="115">
        <v>7</v>
      </c>
      <c r="K18" s="116">
        <v>3.7234042553191489</v>
      </c>
    </row>
    <row r="19" spans="1:11" ht="14.1" customHeight="1" x14ac:dyDescent="0.2">
      <c r="A19" s="306" t="s">
        <v>235</v>
      </c>
      <c r="B19" s="307" t="s">
        <v>236</v>
      </c>
      <c r="C19" s="308"/>
      <c r="D19" s="113">
        <v>0.33377106587874811</v>
      </c>
      <c r="E19" s="115">
        <v>61</v>
      </c>
      <c r="F19" s="114">
        <v>106</v>
      </c>
      <c r="G19" s="114">
        <v>166</v>
      </c>
      <c r="H19" s="114">
        <v>49</v>
      </c>
      <c r="I19" s="140">
        <v>49</v>
      </c>
      <c r="J19" s="115">
        <v>12</v>
      </c>
      <c r="K19" s="116">
        <v>24.489795918367346</v>
      </c>
    </row>
    <row r="20" spans="1:11" ht="14.1" customHeight="1" x14ac:dyDescent="0.2">
      <c r="A20" s="306">
        <v>12</v>
      </c>
      <c r="B20" s="307" t="s">
        <v>237</v>
      </c>
      <c r="C20" s="308"/>
      <c r="D20" s="113">
        <v>1.4445173998686802</v>
      </c>
      <c r="E20" s="115">
        <v>264</v>
      </c>
      <c r="F20" s="114">
        <v>345</v>
      </c>
      <c r="G20" s="114">
        <v>250</v>
      </c>
      <c r="H20" s="114">
        <v>157</v>
      </c>
      <c r="I20" s="140">
        <v>228</v>
      </c>
      <c r="J20" s="115">
        <v>36</v>
      </c>
      <c r="K20" s="116">
        <v>15.789473684210526</v>
      </c>
    </row>
    <row r="21" spans="1:11" ht="14.1" customHeight="1" x14ac:dyDescent="0.2">
      <c r="A21" s="306">
        <v>21</v>
      </c>
      <c r="B21" s="307" t="s">
        <v>238</v>
      </c>
      <c r="C21" s="308"/>
      <c r="D21" s="113">
        <v>0.22433792952506018</v>
      </c>
      <c r="E21" s="115">
        <v>41</v>
      </c>
      <c r="F21" s="114">
        <v>62</v>
      </c>
      <c r="G21" s="114">
        <v>32</v>
      </c>
      <c r="H21" s="114">
        <v>17</v>
      </c>
      <c r="I21" s="140">
        <v>50</v>
      </c>
      <c r="J21" s="115">
        <v>-9</v>
      </c>
      <c r="K21" s="116">
        <v>-18</v>
      </c>
    </row>
    <row r="22" spans="1:11" ht="14.1" customHeight="1" x14ac:dyDescent="0.2">
      <c r="A22" s="306">
        <v>22</v>
      </c>
      <c r="B22" s="307" t="s">
        <v>239</v>
      </c>
      <c r="C22" s="308"/>
      <c r="D22" s="113">
        <v>1.8713066316480631</v>
      </c>
      <c r="E22" s="115">
        <v>342</v>
      </c>
      <c r="F22" s="114">
        <v>301</v>
      </c>
      <c r="G22" s="114">
        <v>436</v>
      </c>
      <c r="H22" s="114">
        <v>264</v>
      </c>
      <c r="I22" s="140">
        <v>368</v>
      </c>
      <c r="J22" s="115">
        <v>-26</v>
      </c>
      <c r="K22" s="116">
        <v>-7.0652173913043477</v>
      </c>
    </row>
    <row r="23" spans="1:11" ht="14.1" customHeight="1" x14ac:dyDescent="0.2">
      <c r="A23" s="306">
        <v>23</v>
      </c>
      <c r="B23" s="307" t="s">
        <v>240</v>
      </c>
      <c r="C23" s="308"/>
      <c r="D23" s="113">
        <v>0.60735390676296785</v>
      </c>
      <c r="E23" s="115">
        <v>111</v>
      </c>
      <c r="F23" s="114">
        <v>113</v>
      </c>
      <c r="G23" s="114">
        <v>117</v>
      </c>
      <c r="H23" s="114">
        <v>205</v>
      </c>
      <c r="I23" s="140">
        <v>126</v>
      </c>
      <c r="J23" s="115">
        <v>-15</v>
      </c>
      <c r="K23" s="116">
        <v>-11.904761904761905</v>
      </c>
    </row>
    <row r="24" spans="1:11" ht="14.1" customHeight="1" x14ac:dyDescent="0.2">
      <c r="A24" s="306">
        <v>24</v>
      </c>
      <c r="B24" s="307" t="s">
        <v>241</v>
      </c>
      <c r="C24" s="308"/>
      <c r="D24" s="113">
        <v>2.7522433792952508</v>
      </c>
      <c r="E24" s="115">
        <v>503</v>
      </c>
      <c r="F24" s="114">
        <v>384</v>
      </c>
      <c r="G24" s="114">
        <v>430</v>
      </c>
      <c r="H24" s="114">
        <v>303</v>
      </c>
      <c r="I24" s="140">
        <v>482</v>
      </c>
      <c r="J24" s="115">
        <v>21</v>
      </c>
      <c r="K24" s="116">
        <v>4.3568464730290453</v>
      </c>
    </row>
    <row r="25" spans="1:11" ht="14.1" customHeight="1" x14ac:dyDescent="0.2">
      <c r="A25" s="306">
        <v>25</v>
      </c>
      <c r="B25" s="307" t="s">
        <v>242</v>
      </c>
      <c r="C25" s="308"/>
      <c r="D25" s="113">
        <v>5.5209017290435547</v>
      </c>
      <c r="E25" s="115">
        <v>1009</v>
      </c>
      <c r="F25" s="114">
        <v>753</v>
      </c>
      <c r="G25" s="114">
        <v>730</v>
      </c>
      <c r="H25" s="114">
        <v>603</v>
      </c>
      <c r="I25" s="140">
        <v>896</v>
      </c>
      <c r="J25" s="115">
        <v>113</v>
      </c>
      <c r="K25" s="116">
        <v>12.611607142857142</v>
      </c>
    </row>
    <row r="26" spans="1:11" ht="14.1" customHeight="1" x14ac:dyDescent="0.2">
      <c r="A26" s="306">
        <v>26</v>
      </c>
      <c r="B26" s="307" t="s">
        <v>243</v>
      </c>
      <c r="C26" s="308"/>
      <c r="D26" s="113">
        <v>2.2707375793390239</v>
      </c>
      <c r="E26" s="115">
        <v>415</v>
      </c>
      <c r="F26" s="114">
        <v>345</v>
      </c>
      <c r="G26" s="114">
        <v>412</v>
      </c>
      <c r="H26" s="114">
        <v>257</v>
      </c>
      <c r="I26" s="140">
        <v>375</v>
      </c>
      <c r="J26" s="115">
        <v>40</v>
      </c>
      <c r="K26" s="116">
        <v>10.666666666666666</v>
      </c>
    </row>
    <row r="27" spans="1:11" ht="14.1" customHeight="1" x14ac:dyDescent="0.2">
      <c r="A27" s="306">
        <v>27</v>
      </c>
      <c r="B27" s="307" t="s">
        <v>244</v>
      </c>
      <c r="C27" s="308"/>
      <c r="D27" s="113">
        <v>1.4937623112278398</v>
      </c>
      <c r="E27" s="115">
        <v>273</v>
      </c>
      <c r="F27" s="114">
        <v>519</v>
      </c>
      <c r="G27" s="114">
        <v>251</v>
      </c>
      <c r="H27" s="114">
        <v>220</v>
      </c>
      <c r="I27" s="140">
        <v>253</v>
      </c>
      <c r="J27" s="115">
        <v>20</v>
      </c>
      <c r="K27" s="116">
        <v>7.9051383399209483</v>
      </c>
    </row>
    <row r="28" spans="1:11" ht="14.1" customHeight="1" x14ac:dyDescent="0.2">
      <c r="A28" s="306">
        <v>28</v>
      </c>
      <c r="B28" s="307" t="s">
        <v>245</v>
      </c>
      <c r="C28" s="308"/>
      <c r="D28" s="113">
        <v>0.27905449770190416</v>
      </c>
      <c r="E28" s="115">
        <v>51</v>
      </c>
      <c r="F28" s="114">
        <v>73</v>
      </c>
      <c r="G28" s="114">
        <v>90</v>
      </c>
      <c r="H28" s="114">
        <v>54</v>
      </c>
      <c r="I28" s="140">
        <v>50</v>
      </c>
      <c r="J28" s="115">
        <v>1</v>
      </c>
      <c r="K28" s="116">
        <v>2</v>
      </c>
    </row>
    <row r="29" spans="1:11" ht="14.1" customHeight="1" x14ac:dyDescent="0.2">
      <c r="A29" s="306">
        <v>29</v>
      </c>
      <c r="B29" s="307" t="s">
        <v>246</v>
      </c>
      <c r="C29" s="308"/>
      <c r="D29" s="113">
        <v>6.5824031516743267</v>
      </c>
      <c r="E29" s="115">
        <v>1203</v>
      </c>
      <c r="F29" s="114">
        <v>1102</v>
      </c>
      <c r="G29" s="114">
        <v>1085</v>
      </c>
      <c r="H29" s="114">
        <v>927</v>
      </c>
      <c r="I29" s="140">
        <v>994</v>
      </c>
      <c r="J29" s="115">
        <v>209</v>
      </c>
      <c r="K29" s="116">
        <v>21.026156941649898</v>
      </c>
    </row>
    <row r="30" spans="1:11" ht="14.1" customHeight="1" x14ac:dyDescent="0.2">
      <c r="A30" s="306" t="s">
        <v>247</v>
      </c>
      <c r="B30" s="307" t="s">
        <v>248</v>
      </c>
      <c r="C30" s="308"/>
      <c r="D30" s="113">
        <v>1.4773473407747866</v>
      </c>
      <c r="E30" s="115">
        <v>270</v>
      </c>
      <c r="F30" s="114">
        <v>253</v>
      </c>
      <c r="G30" s="114">
        <v>342</v>
      </c>
      <c r="H30" s="114">
        <v>235</v>
      </c>
      <c r="I30" s="140">
        <v>268</v>
      </c>
      <c r="J30" s="115">
        <v>2</v>
      </c>
      <c r="K30" s="116">
        <v>0.74626865671641796</v>
      </c>
    </row>
    <row r="31" spans="1:11" ht="14.1" customHeight="1" x14ac:dyDescent="0.2">
      <c r="A31" s="306" t="s">
        <v>249</v>
      </c>
      <c r="B31" s="307" t="s">
        <v>250</v>
      </c>
      <c r="C31" s="308"/>
      <c r="D31" s="113">
        <v>5.0065659881812214</v>
      </c>
      <c r="E31" s="115">
        <v>915</v>
      </c>
      <c r="F31" s="114">
        <v>842</v>
      </c>
      <c r="G31" s="114">
        <v>736</v>
      </c>
      <c r="H31" s="114">
        <v>688</v>
      </c>
      <c r="I31" s="140">
        <v>716</v>
      </c>
      <c r="J31" s="115">
        <v>199</v>
      </c>
      <c r="K31" s="116">
        <v>27.793296089385475</v>
      </c>
    </row>
    <row r="32" spans="1:11" ht="14.1" customHeight="1" x14ac:dyDescent="0.2">
      <c r="A32" s="306">
        <v>31</v>
      </c>
      <c r="B32" s="307" t="s">
        <v>251</v>
      </c>
      <c r="C32" s="308"/>
      <c r="D32" s="113">
        <v>0.59093893630991468</v>
      </c>
      <c r="E32" s="115">
        <v>108</v>
      </c>
      <c r="F32" s="114">
        <v>59</v>
      </c>
      <c r="G32" s="114">
        <v>66</v>
      </c>
      <c r="H32" s="114">
        <v>60</v>
      </c>
      <c r="I32" s="140">
        <v>106</v>
      </c>
      <c r="J32" s="115">
        <v>2</v>
      </c>
      <c r="K32" s="116">
        <v>1.8867924528301887</v>
      </c>
    </row>
    <row r="33" spans="1:11" ht="14.1" customHeight="1" x14ac:dyDescent="0.2">
      <c r="A33" s="306">
        <v>32</v>
      </c>
      <c r="B33" s="307" t="s">
        <v>252</v>
      </c>
      <c r="C33" s="308"/>
      <c r="D33" s="113">
        <v>2.4458305975049246</v>
      </c>
      <c r="E33" s="115">
        <v>447</v>
      </c>
      <c r="F33" s="114">
        <v>504</v>
      </c>
      <c r="G33" s="114">
        <v>427</v>
      </c>
      <c r="H33" s="114">
        <v>344</v>
      </c>
      <c r="I33" s="140">
        <v>443</v>
      </c>
      <c r="J33" s="115">
        <v>4</v>
      </c>
      <c r="K33" s="116">
        <v>0.90293453724604966</v>
      </c>
    </row>
    <row r="34" spans="1:11" ht="14.1" customHeight="1" x14ac:dyDescent="0.2">
      <c r="A34" s="306">
        <v>33</v>
      </c>
      <c r="B34" s="307" t="s">
        <v>253</v>
      </c>
      <c r="C34" s="308"/>
      <c r="D34" s="113">
        <v>2.117531188443861</v>
      </c>
      <c r="E34" s="115">
        <v>387</v>
      </c>
      <c r="F34" s="114">
        <v>471</v>
      </c>
      <c r="G34" s="114">
        <v>432</v>
      </c>
      <c r="H34" s="114">
        <v>273</v>
      </c>
      <c r="I34" s="140">
        <v>407</v>
      </c>
      <c r="J34" s="115">
        <v>-20</v>
      </c>
      <c r="K34" s="116">
        <v>-4.9140049140049138</v>
      </c>
    </row>
    <row r="35" spans="1:11" ht="14.1" customHeight="1" x14ac:dyDescent="0.2">
      <c r="A35" s="306">
        <v>34</v>
      </c>
      <c r="B35" s="307" t="s">
        <v>254</v>
      </c>
      <c r="C35" s="308"/>
      <c r="D35" s="113">
        <v>2.4731888815933463</v>
      </c>
      <c r="E35" s="115">
        <v>452</v>
      </c>
      <c r="F35" s="114">
        <v>309</v>
      </c>
      <c r="G35" s="114">
        <v>329</v>
      </c>
      <c r="H35" s="114">
        <v>248</v>
      </c>
      <c r="I35" s="140">
        <v>485</v>
      </c>
      <c r="J35" s="115">
        <v>-33</v>
      </c>
      <c r="K35" s="116">
        <v>-6.804123711340206</v>
      </c>
    </row>
    <row r="36" spans="1:11" ht="14.1" customHeight="1" x14ac:dyDescent="0.2">
      <c r="A36" s="306">
        <v>41</v>
      </c>
      <c r="B36" s="307" t="s">
        <v>255</v>
      </c>
      <c r="C36" s="308"/>
      <c r="D36" s="113">
        <v>0.68942875902823375</v>
      </c>
      <c r="E36" s="115">
        <v>126</v>
      </c>
      <c r="F36" s="114">
        <v>91</v>
      </c>
      <c r="G36" s="114">
        <v>142</v>
      </c>
      <c r="H36" s="114">
        <v>79</v>
      </c>
      <c r="I36" s="140">
        <v>111</v>
      </c>
      <c r="J36" s="115">
        <v>15</v>
      </c>
      <c r="K36" s="116">
        <v>13.513513513513514</v>
      </c>
    </row>
    <row r="37" spans="1:11" ht="14.1" customHeight="1" x14ac:dyDescent="0.2">
      <c r="A37" s="306">
        <v>42</v>
      </c>
      <c r="B37" s="307" t="s">
        <v>256</v>
      </c>
      <c r="C37" s="308"/>
      <c r="D37" s="113" t="s">
        <v>514</v>
      </c>
      <c r="E37" s="115" t="s">
        <v>514</v>
      </c>
      <c r="F37" s="114">
        <v>13</v>
      </c>
      <c r="G37" s="114">
        <v>15</v>
      </c>
      <c r="H37" s="114">
        <v>12</v>
      </c>
      <c r="I37" s="140">
        <v>26</v>
      </c>
      <c r="J37" s="115" t="s">
        <v>514</v>
      </c>
      <c r="K37" s="116" t="s">
        <v>514</v>
      </c>
    </row>
    <row r="38" spans="1:11" ht="14.1" customHeight="1" x14ac:dyDescent="0.2">
      <c r="A38" s="306">
        <v>43</v>
      </c>
      <c r="B38" s="307" t="s">
        <v>257</v>
      </c>
      <c r="C38" s="308"/>
      <c r="D38" s="113">
        <v>0.90829503173560955</v>
      </c>
      <c r="E38" s="115">
        <v>166</v>
      </c>
      <c r="F38" s="114">
        <v>198</v>
      </c>
      <c r="G38" s="114">
        <v>184</v>
      </c>
      <c r="H38" s="114">
        <v>166</v>
      </c>
      <c r="I38" s="140">
        <v>176</v>
      </c>
      <c r="J38" s="115">
        <v>-10</v>
      </c>
      <c r="K38" s="116">
        <v>-5.6818181818181817</v>
      </c>
    </row>
    <row r="39" spans="1:11" ht="14.1" customHeight="1" x14ac:dyDescent="0.2">
      <c r="A39" s="306">
        <v>51</v>
      </c>
      <c r="B39" s="307" t="s">
        <v>258</v>
      </c>
      <c r="C39" s="308"/>
      <c r="D39" s="113">
        <v>4.8643029109214266</v>
      </c>
      <c r="E39" s="115">
        <v>889</v>
      </c>
      <c r="F39" s="114">
        <v>984</v>
      </c>
      <c r="G39" s="114">
        <v>1056</v>
      </c>
      <c r="H39" s="114">
        <v>772</v>
      </c>
      <c r="I39" s="140">
        <v>967</v>
      </c>
      <c r="J39" s="115">
        <v>-78</v>
      </c>
      <c r="K39" s="116">
        <v>-8.0661840744570839</v>
      </c>
    </row>
    <row r="40" spans="1:11" ht="14.1" customHeight="1" x14ac:dyDescent="0.2">
      <c r="A40" s="306" t="s">
        <v>259</v>
      </c>
      <c r="B40" s="307" t="s">
        <v>260</v>
      </c>
      <c r="C40" s="308"/>
      <c r="D40" s="113">
        <v>4.2788356314291969</v>
      </c>
      <c r="E40" s="115">
        <v>782</v>
      </c>
      <c r="F40" s="114">
        <v>852</v>
      </c>
      <c r="G40" s="114">
        <v>945</v>
      </c>
      <c r="H40" s="114">
        <v>689</v>
      </c>
      <c r="I40" s="140">
        <v>869</v>
      </c>
      <c r="J40" s="115">
        <v>-87</v>
      </c>
      <c r="K40" s="116">
        <v>-10.01150747986191</v>
      </c>
    </row>
    <row r="41" spans="1:11" ht="14.1" customHeight="1" x14ac:dyDescent="0.2">
      <c r="A41" s="306"/>
      <c r="B41" s="307" t="s">
        <v>261</v>
      </c>
      <c r="C41" s="308"/>
      <c r="D41" s="113">
        <v>3.4799737360472753</v>
      </c>
      <c r="E41" s="115">
        <v>636</v>
      </c>
      <c r="F41" s="114">
        <v>727</v>
      </c>
      <c r="G41" s="114">
        <v>709</v>
      </c>
      <c r="H41" s="114">
        <v>553</v>
      </c>
      <c r="I41" s="140">
        <v>690</v>
      </c>
      <c r="J41" s="115">
        <v>-54</v>
      </c>
      <c r="K41" s="116">
        <v>-7.8260869565217392</v>
      </c>
    </row>
    <row r="42" spans="1:11" ht="14.1" customHeight="1" x14ac:dyDescent="0.2">
      <c r="A42" s="306">
        <v>52</v>
      </c>
      <c r="B42" s="307" t="s">
        <v>262</v>
      </c>
      <c r="C42" s="308"/>
      <c r="D42" s="113">
        <v>4.4812869336835197</v>
      </c>
      <c r="E42" s="115">
        <v>819</v>
      </c>
      <c r="F42" s="114">
        <v>693</v>
      </c>
      <c r="G42" s="114">
        <v>509</v>
      </c>
      <c r="H42" s="114">
        <v>546</v>
      </c>
      <c r="I42" s="140">
        <v>654</v>
      </c>
      <c r="J42" s="115">
        <v>165</v>
      </c>
      <c r="K42" s="116">
        <v>25.229357798165136</v>
      </c>
    </row>
    <row r="43" spans="1:11" ht="14.1" customHeight="1" x14ac:dyDescent="0.2">
      <c r="A43" s="306" t="s">
        <v>263</v>
      </c>
      <c r="B43" s="307" t="s">
        <v>264</v>
      </c>
      <c r="C43" s="308"/>
      <c r="D43" s="113">
        <v>3.6495950973954914</v>
      </c>
      <c r="E43" s="115">
        <v>667</v>
      </c>
      <c r="F43" s="114">
        <v>583</v>
      </c>
      <c r="G43" s="114">
        <v>427</v>
      </c>
      <c r="H43" s="114">
        <v>414</v>
      </c>
      <c r="I43" s="140">
        <v>540</v>
      </c>
      <c r="J43" s="115">
        <v>127</v>
      </c>
      <c r="K43" s="116">
        <v>23.518518518518519</v>
      </c>
    </row>
    <row r="44" spans="1:11" ht="14.1" customHeight="1" x14ac:dyDescent="0.2">
      <c r="A44" s="306">
        <v>53</v>
      </c>
      <c r="B44" s="307" t="s">
        <v>265</v>
      </c>
      <c r="C44" s="308"/>
      <c r="D44" s="113">
        <v>0.45414751586780477</v>
      </c>
      <c r="E44" s="115">
        <v>83</v>
      </c>
      <c r="F44" s="114">
        <v>100</v>
      </c>
      <c r="G44" s="114">
        <v>143</v>
      </c>
      <c r="H44" s="114">
        <v>101</v>
      </c>
      <c r="I44" s="140">
        <v>144</v>
      </c>
      <c r="J44" s="115">
        <v>-61</v>
      </c>
      <c r="K44" s="116">
        <v>-42.361111111111114</v>
      </c>
    </row>
    <row r="45" spans="1:11" ht="14.1" customHeight="1" x14ac:dyDescent="0.2">
      <c r="A45" s="306" t="s">
        <v>266</v>
      </c>
      <c r="B45" s="307" t="s">
        <v>267</v>
      </c>
      <c r="C45" s="308"/>
      <c r="D45" s="113">
        <v>0.44320420223243601</v>
      </c>
      <c r="E45" s="115">
        <v>81</v>
      </c>
      <c r="F45" s="114">
        <v>96</v>
      </c>
      <c r="G45" s="114">
        <v>139</v>
      </c>
      <c r="H45" s="114">
        <v>100</v>
      </c>
      <c r="I45" s="140">
        <v>138</v>
      </c>
      <c r="J45" s="115">
        <v>-57</v>
      </c>
      <c r="K45" s="116">
        <v>-41.304347826086953</v>
      </c>
    </row>
    <row r="46" spans="1:11" ht="14.1" customHeight="1" x14ac:dyDescent="0.2">
      <c r="A46" s="306">
        <v>54</v>
      </c>
      <c r="B46" s="307" t="s">
        <v>268</v>
      </c>
      <c r="C46" s="308"/>
      <c r="D46" s="113">
        <v>4.1201575837163489</v>
      </c>
      <c r="E46" s="115">
        <v>753</v>
      </c>
      <c r="F46" s="114">
        <v>527</v>
      </c>
      <c r="G46" s="114">
        <v>553</v>
      </c>
      <c r="H46" s="114">
        <v>526</v>
      </c>
      <c r="I46" s="140">
        <v>531</v>
      </c>
      <c r="J46" s="115">
        <v>222</v>
      </c>
      <c r="K46" s="116">
        <v>41.807909604519772</v>
      </c>
    </row>
    <row r="47" spans="1:11" ht="14.1" customHeight="1" x14ac:dyDescent="0.2">
      <c r="A47" s="306">
        <v>61</v>
      </c>
      <c r="B47" s="307" t="s">
        <v>269</v>
      </c>
      <c r="C47" s="308"/>
      <c r="D47" s="113">
        <v>2.2269643247975486</v>
      </c>
      <c r="E47" s="115">
        <v>407</v>
      </c>
      <c r="F47" s="114">
        <v>347</v>
      </c>
      <c r="G47" s="114">
        <v>373</v>
      </c>
      <c r="H47" s="114">
        <v>361</v>
      </c>
      <c r="I47" s="140">
        <v>434</v>
      </c>
      <c r="J47" s="115">
        <v>-27</v>
      </c>
      <c r="K47" s="116">
        <v>-6.2211981566820276</v>
      </c>
    </row>
    <row r="48" spans="1:11" ht="14.1" customHeight="1" x14ac:dyDescent="0.2">
      <c r="A48" s="306">
        <v>62</v>
      </c>
      <c r="B48" s="307" t="s">
        <v>270</v>
      </c>
      <c r="C48" s="308"/>
      <c r="D48" s="113">
        <v>8.2129568833442761</v>
      </c>
      <c r="E48" s="115">
        <v>1501</v>
      </c>
      <c r="F48" s="114">
        <v>1334</v>
      </c>
      <c r="G48" s="114">
        <v>1574</v>
      </c>
      <c r="H48" s="114">
        <v>1278</v>
      </c>
      <c r="I48" s="140">
        <v>1440</v>
      </c>
      <c r="J48" s="115">
        <v>61</v>
      </c>
      <c r="K48" s="116">
        <v>4.2361111111111107</v>
      </c>
    </row>
    <row r="49" spans="1:11" ht="14.1" customHeight="1" x14ac:dyDescent="0.2">
      <c r="A49" s="306">
        <v>63</v>
      </c>
      <c r="B49" s="307" t="s">
        <v>271</v>
      </c>
      <c r="C49" s="308"/>
      <c r="D49" s="113">
        <v>8.3059750492449105</v>
      </c>
      <c r="E49" s="115">
        <v>1518</v>
      </c>
      <c r="F49" s="114">
        <v>1564</v>
      </c>
      <c r="G49" s="114">
        <v>1471</v>
      </c>
      <c r="H49" s="114">
        <v>1041</v>
      </c>
      <c r="I49" s="140">
        <v>1218</v>
      </c>
      <c r="J49" s="115">
        <v>300</v>
      </c>
      <c r="K49" s="116">
        <v>24.630541871921181</v>
      </c>
    </row>
    <row r="50" spans="1:11" ht="14.1" customHeight="1" x14ac:dyDescent="0.2">
      <c r="A50" s="306" t="s">
        <v>272</v>
      </c>
      <c r="B50" s="307" t="s">
        <v>273</v>
      </c>
      <c r="C50" s="308"/>
      <c r="D50" s="113">
        <v>2.287152549792077</v>
      </c>
      <c r="E50" s="115">
        <v>418</v>
      </c>
      <c r="F50" s="114">
        <v>407</v>
      </c>
      <c r="G50" s="114">
        <v>320</v>
      </c>
      <c r="H50" s="114">
        <v>272</v>
      </c>
      <c r="I50" s="140">
        <v>319</v>
      </c>
      <c r="J50" s="115">
        <v>99</v>
      </c>
      <c r="K50" s="116">
        <v>31.03448275862069</v>
      </c>
    </row>
    <row r="51" spans="1:11" ht="14.1" customHeight="1" x14ac:dyDescent="0.2">
      <c r="A51" s="306" t="s">
        <v>274</v>
      </c>
      <c r="B51" s="307" t="s">
        <v>275</v>
      </c>
      <c r="C51" s="308"/>
      <c r="D51" s="113">
        <v>5.695994747209455</v>
      </c>
      <c r="E51" s="115">
        <v>1041</v>
      </c>
      <c r="F51" s="114">
        <v>1086</v>
      </c>
      <c r="G51" s="114">
        <v>1085</v>
      </c>
      <c r="H51" s="114">
        <v>719</v>
      </c>
      <c r="I51" s="140">
        <v>828</v>
      </c>
      <c r="J51" s="115">
        <v>213</v>
      </c>
      <c r="K51" s="116">
        <v>25.724637681159422</v>
      </c>
    </row>
    <row r="52" spans="1:11" ht="14.1" customHeight="1" x14ac:dyDescent="0.2">
      <c r="A52" s="306">
        <v>71</v>
      </c>
      <c r="B52" s="307" t="s">
        <v>276</v>
      </c>
      <c r="C52" s="308"/>
      <c r="D52" s="113">
        <v>8.45370978332239</v>
      </c>
      <c r="E52" s="115">
        <v>1545</v>
      </c>
      <c r="F52" s="114">
        <v>1253</v>
      </c>
      <c r="G52" s="114">
        <v>1315</v>
      </c>
      <c r="H52" s="114">
        <v>1180</v>
      </c>
      <c r="I52" s="140">
        <v>1501</v>
      </c>
      <c r="J52" s="115">
        <v>44</v>
      </c>
      <c r="K52" s="116">
        <v>2.9313790806129245</v>
      </c>
    </row>
    <row r="53" spans="1:11" ht="14.1" customHeight="1" x14ac:dyDescent="0.2">
      <c r="A53" s="306" t="s">
        <v>277</v>
      </c>
      <c r="B53" s="307" t="s">
        <v>278</v>
      </c>
      <c r="C53" s="308"/>
      <c r="D53" s="113">
        <v>2.2379076384329175</v>
      </c>
      <c r="E53" s="115">
        <v>409</v>
      </c>
      <c r="F53" s="114">
        <v>400</v>
      </c>
      <c r="G53" s="114">
        <v>387</v>
      </c>
      <c r="H53" s="114">
        <v>331</v>
      </c>
      <c r="I53" s="140">
        <v>385</v>
      </c>
      <c r="J53" s="115">
        <v>24</v>
      </c>
      <c r="K53" s="116">
        <v>6.2337662337662341</v>
      </c>
    </row>
    <row r="54" spans="1:11" ht="14.1" customHeight="1" x14ac:dyDescent="0.2">
      <c r="A54" s="306" t="s">
        <v>279</v>
      </c>
      <c r="B54" s="307" t="s">
        <v>280</v>
      </c>
      <c r="C54" s="308"/>
      <c r="D54" s="113">
        <v>5.2090172904355443</v>
      </c>
      <c r="E54" s="115">
        <v>952</v>
      </c>
      <c r="F54" s="114">
        <v>699</v>
      </c>
      <c r="G54" s="114">
        <v>772</v>
      </c>
      <c r="H54" s="114">
        <v>701</v>
      </c>
      <c r="I54" s="140">
        <v>930</v>
      </c>
      <c r="J54" s="115">
        <v>22</v>
      </c>
      <c r="K54" s="116">
        <v>2.3655913978494625</v>
      </c>
    </row>
    <row r="55" spans="1:11" ht="14.1" customHeight="1" x14ac:dyDescent="0.2">
      <c r="A55" s="306">
        <v>72</v>
      </c>
      <c r="B55" s="307" t="s">
        <v>281</v>
      </c>
      <c r="C55" s="308"/>
      <c r="D55" s="113">
        <v>2.5443204202232437</v>
      </c>
      <c r="E55" s="115">
        <v>465</v>
      </c>
      <c r="F55" s="114">
        <v>359</v>
      </c>
      <c r="G55" s="114">
        <v>433</v>
      </c>
      <c r="H55" s="114">
        <v>338</v>
      </c>
      <c r="I55" s="140">
        <v>501</v>
      </c>
      <c r="J55" s="115">
        <v>-36</v>
      </c>
      <c r="K55" s="116">
        <v>-7.1856287425149699</v>
      </c>
    </row>
    <row r="56" spans="1:11" ht="14.1" customHeight="1" x14ac:dyDescent="0.2">
      <c r="A56" s="306" t="s">
        <v>282</v>
      </c>
      <c r="B56" s="307" t="s">
        <v>283</v>
      </c>
      <c r="C56" s="308"/>
      <c r="D56" s="113">
        <v>0.95753994309476909</v>
      </c>
      <c r="E56" s="115">
        <v>175</v>
      </c>
      <c r="F56" s="114">
        <v>122</v>
      </c>
      <c r="G56" s="114">
        <v>169</v>
      </c>
      <c r="H56" s="114">
        <v>154</v>
      </c>
      <c r="I56" s="140">
        <v>219</v>
      </c>
      <c r="J56" s="115">
        <v>-44</v>
      </c>
      <c r="K56" s="116">
        <v>-20.091324200913242</v>
      </c>
    </row>
    <row r="57" spans="1:11" ht="14.1" customHeight="1" x14ac:dyDescent="0.2">
      <c r="A57" s="306" t="s">
        <v>284</v>
      </c>
      <c r="B57" s="307" t="s">
        <v>285</v>
      </c>
      <c r="C57" s="308"/>
      <c r="D57" s="113">
        <v>0.96848325673013791</v>
      </c>
      <c r="E57" s="115">
        <v>177</v>
      </c>
      <c r="F57" s="114">
        <v>191</v>
      </c>
      <c r="G57" s="114">
        <v>133</v>
      </c>
      <c r="H57" s="114">
        <v>120</v>
      </c>
      <c r="I57" s="140">
        <v>150</v>
      </c>
      <c r="J57" s="115">
        <v>27</v>
      </c>
      <c r="K57" s="116">
        <v>18</v>
      </c>
    </row>
    <row r="58" spans="1:11" ht="14.1" customHeight="1" x14ac:dyDescent="0.2">
      <c r="A58" s="306">
        <v>73</v>
      </c>
      <c r="B58" s="307" t="s">
        <v>286</v>
      </c>
      <c r="C58" s="308"/>
      <c r="D58" s="113">
        <v>1.3241409498796235</v>
      </c>
      <c r="E58" s="115">
        <v>242</v>
      </c>
      <c r="F58" s="114">
        <v>177</v>
      </c>
      <c r="G58" s="114">
        <v>306</v>
      </c>
      <c r="H58" s="114">
        <v>209</v>
      </c>
      <c r="I58" s="140">
        <v>218</v>
      </c>
      <c r="J58" s="115">
        <v>24</v>
      </c>
      <c r="K58" s="116">
        <v>11.009174311926605</v>
      </c>
    </row>
    <row r="59" spans="1:11" ht="14.1" customHeight="1" x14ac:dyDescent="0.2">
      <c r="A59" s="306" t="s">
        <v>287</v>
      </c>
      <c r="B59" s="307" t="s">
        <v>288</v>
      </c>
      <c r="C59" s="308"/>
      <c r="D59" s="113">
        <v>1.0177281680892973</v>
      </c>
      <c r="E59" s="115">
        <v>186</v>
      </c>
      <c r="F59" s="114">
        <v>138</v>
      </c>
      <c r="G59" s="114">
        <v>228</v>
      </c>
      <c r="H59" s="114">
        <v>150</v>
      </c>
      <c r="I59" s="140">
        <v>176</v>
      </c>
      <c r="J59" s="115">
        <v>10</v>
      </c>
      <c r="K59" s="116">
        <v>5.6818181818181817</v>
      </c>
    </row>
    <row r="60" spans="1:11" ht="14.1" customHeight="1" x14ac:dyDescent="0.2">
      <c r="A60" s="306">
        <v>81</v>
      </c>
      <c r="B60" s="307" t="s">
        <v>289</v>
      </c>
      <c r="C60" s="308"/>
      <c r="D60" s="113">
        <v>7.9339023856423729</v>
      </c>
      <c r="E60" s="115">
        <v>1450</v>
      </c>
      <c r="F60" s="114">
        <v>1179</v>
      </c>
      <c r="G60" s="114">
        <v>1511</v>
      </c>
      <c r="H60" s="114">
        <v>1214</v>
      </c>
      <c r="I60" s="140">
        <v>1253</v>
      </c>
      <c r="J60" s="115">
        <v>197</v>
      </c>
      <c r="K60" s="116">
        <v>15.722266560255386</v>
      </c>
    </row>
    <row r="61" spans="1:11" ht="14.1" customHeight="1" x14ac:dyDescent="0.2">
      <c r="A61" s="306" t="s">
        <v>290</v>
      </c>
      <c r="B61" s="307" t="s">
        <v>291</v>
      </c>
      <c r="C61" s="308"/>
      <c r="D61" s="113">
        <v>2.1284745020792295</v>
      </c>
      <c r="E61" s="115">
        <v>389</v>
      </c>
      <c r="F61" s="114">
        <v>263</v>
      </c>
      <c r="G61" s="114">
        <v>452</v>
      </c>
      <c r="H61" s="114">
        <v>284</v>
      </c>
      <c r="I61" s="140">
        <v>361</v>
      </c>
      <c r="J61" s="115">
        <v>28</v>
      </c>
      <c r="K61" s="116">
        <v>7.7562326869806091</v>
      </c>
    </row>
    <row r="62" spans="1:11" ht="14.1" customHeight="1" x14ac:dyDescent="0.2">
      <c r="A62" s="306" t="s">
        <v>292</v>
      </c>
      <c r="B62" s="307" t="s">
        <v>293</v>
      </c>
      <c r="C62" s="308"/>
      <c r="D62" s="113">
        <v>2.6045086452177721</v>
      </c>
      <c r="E62" s="115">
        <v>476</v>
      </c>
      <c r="F62" s="114">
        <v>525</v>
      </c>
      <c r="G62" s="114">
        <v>528</v>
      </c>
      <c r="H62" s="114">
        <v>459</v>
      </c>
      <c r="I62" s="140">
        <v>411</v>
      </c>
      <c r="J62" s="115">
        <v>65</v>
      </c>
      <c r="K62" s="116">
        <v>15.815085158150852</v>
      </c>
    </row>
    <row r="63" spans="1:11" ht="14.1" customHeight="1" x14ac:dyDescent="0.2">
      <c r="A63" s="306"/>
      <c r="B63" s="307" t="s">
        <v>294</v>
      </c>
      <c r="C63" s="308"/>
      <c r="D63" s="113">
        <v>2.3473407747866055</v>
      </c>
      <c r="E63" s="115">
        <v>429</v>
      </c>
      <c r="F63" s="114">
        <v>469</v>
      </c>
      <c r="G63" s="114">
        <v>484</v>
      </c>
      <c r="H63" s="114">
        <v>417</v>
      </c>
      <c r="I63" s="140">
        <v>363</v>
      </c>
      <c r="J63" s="115">
        <v>66</v>
      </c>
      <c r="K63" s="116">
        <v>18.181818181818183</v>
      </c>
    </row>
    <row r="64" spans="1:11" ht="14.1" customHeight="1" x14ac:dyDescent="0.2">
      <c r="A64" s="306" t="s">
        <v>295</v>
      </c>
      <c r="B64" s="307" t="s">
        <v>296</v>
      </c>
      <c r="C64" s="308"/>
      <c r="D64" s="113">
        <v>0.95206828627708473</v>
      </c>
      <c r="E64" s="115">
        <v>174</v>
      </c>
      <c r="F64" s="114">
        <v>129</v>
      </c>
      <c r="G64" s="114">
        <v>189</v>
      </c>
      <c r="H64" s="114">
        <v>165</v>
      </c>
      <c r="I64" s="140">
        <v>168</v>
      </c>
      <c r="J64" s="115">
        <v>6</v>
      </c>
      <c r="K64" s="116">
        <v>3.5714285714285716</v>
      </c>
    </row>
    <row r="65" spans="1:11" ht="14.1" customHeight="1" x14ac:dyDescent="0.2">
      <c r="A65" s="306" t="s">
        <v>297</v>
      </c>
      <c r="B65" s="307" t="s">
        <v>298</v>
      </c>
      <c r="C65" s="308"/>
      <c r="D65" s="113">
        <v>0.93018165900634708</v>
      </c>
      <c r="E65" s="115">
        <v>170</v>
      </c>
      <c r="F65" s="114">
        <v>116</v>
      </c>
      <c r="G65" s="114">
        <v>155</v>
      </c>
      <c r="H65" s="114">
        <v>159</v>
      </c>
      <c r="I65" s="140">
        <v>134</v>
      </c>
      <c r="J65" s="115">
        <v>36</v>
      </c>
      <c r="K65" s="116">
        <v>26.865671641791046</v>
      </c>
    </row>
    <row r="66" spans="1:11" ht="14.1" customHeight="1" x14ac:dyDescent="0.2">
      <c r="A66" s="306">
        <v>82</v>
      </c>
      <c r="B66" s="307" t="s">
        <v>299</v>
      </c>
      <c r="C66" s="308"/>
      <c r="D66" s="113">
        <v>3.2556358065222151</v>
      </c>
      <c r="E66" s="115">
        <v>595</v>
      </c>
      <c r="F66" s="114">
        <v>459</v>
      </c>
      <c r="G66" s="114">
        <v>622</v>
      </c>
      <c r="H66" s="114">
        <v>477</v>
      </c>
      <c r="I66" s="140">
        <v>465</v>
      </c>
      <c r="J66" s="115">
        <v>130</v>
      </c>
      <c r="K66" s="116">
        <v>27.956989247311828</v>
      </c>
    </row>
    <row r="67" spans="1:11" ht="14.1" customHeight="1" x14ac:dyDescent="0.2">
      <c r="A67" s="306" t="s">
        <v>300</v>
      </c>
      <c r="B67" s="307" t="s">
        <v>301</v>
      </c>
      <c r="C67" s="308"/>
      <c r="D67" s="113">
        <v>2.2652659225213396</v>
      </c>
      <c r="E67" s="115">
        <v>414</v>
      </c>
      <c r="F67" s="114">
        <v>318</v>
      </c>
      <c r="G67" s="114">
        <v>405</v>
      </c>
      <c r="H67" s="114">
        <v>318</v>
      </c>
      <c r="I67" s="140">
        <v>267</v>
      </c>
      <c r="J67" s="115">
        <v>147</v>
      </c>
      <c r="K67" s="116">
        <v>55.056179775280896</v>
      </c>
    </row>
    <row r="68" spans="1:11" ht="14.1" customHeight="1" x14ac:dyDescent="0.2">
      <c r="A68" s="306" t="s">
        <v>302</v>
      </c>
      <c r="B68" s="307" t="s">
        <v>303</v>
      </c>
      <c r="C68" s="308"/>
      <c r="D68" s="113">
        <v>0.55810899540380832</v>
      </c>
      <c r="E68" s="115">
        <v>102</v>
      </c>
      <c r="F68" s="114">
        <v>95</v>
      </c>
      <c r="G68" s="114">
        <v>130</v>
      </c>
      <c r="H68" s="114">
        <v>89</v>
      </c>
      <c r="I68" s="140">
        <v>127</v>
      </c>
      <c r="J68" s="115">
        <v>-25</v>
      </c>
      <c r="K68" s="116">
        <v>-19.685039370078741</v>
      </c>
    </row>
    <row r="69" spans="1:11" ht="14.1" customHeight="1" x14ac:dyDescent="0.2">
      <c r="A69" s="306">
        <v>83</v>
      </c>
      <c r="B69" s="307" t="s">
        <v>304</v>
      </c>
      <c r="C69" s="308"/>
      <c r="D69" s="113">
        <v>7.2608885970671917</v>
      </c>
      <c r="E69" s="115">
        <v>1327</v>
      </c>
      <c r="F69" s="114">
        <v>484</v>
      </c>
      <c r="G69" s="114">
        <v>1214</v>
      </c>
      <c r="H69" s="114">
        <v>491</v>
      </c>
      <c r="I69" s="140">
        <v>550</v>
      </c>
      <c r="J69" s="115">
        <v>777</v>
      </c>
      <c r="K69" s="116">
        <v>141.27272727272728</v>
      </c>
    </row>
    <row r="70" spans="1:11" ht="14.1" customHeight="1" x14ac:dyDescent="0.2">
      <c r="A70" s="306" t="s">
        <v>305</v>
      </c>
      <c r="B70" s="307" t="s">
        <v>306</v>
      </c>
      <c r="C70" s="308"/>
      <c r="D70" s="113">
        <v>6.2212738017071567</v>
      </c>
      <c r="E70" s="115">
        <v>1137</v>
      </c>
      <c r="F70" s="114">
        <v>369</v>
      </c>
      <c r="G70" s="114">
        <v>1022</v>
      </c>
      <c r="H70" s="114">
        <v>360</v>
      </c>
      <c r="I70" s="140">
        <v>417</v>
      </c>
      <c r="J70" s="115">
        <v>720</v>
      </c>
      <c r="K70" s="116">
        <v>172.66187050359713</v>
      </c>
    </row>
    <row r="71" spans="1:11" ht="14.1" customHeight="1" x14ac:dyDescent="0.2">
      <c r="A71" s="306"/>
      <c r="B71" s="307" t="s">
        <v>307</v>
      </c>
      <c r="C71" s="308"/>
      <c r="D71" s="113">
        <v>3.2829940906106367</v>
      </c>
      <c r="E71" s="115">
        <v>600</v>
      </c>
      <c r="F71" s="114">
        <v>213</v>
      </c>
      <c r="G71" s="114">
        <v>735</v>
      </c>
      <c r="H71" s="114">
        <v>246</v>
      </c>
      <c r="I71" s="140">
        <v>259</v>
      </c>
      <c r="J71" s="115">
        <v>341</v>
      </c>
      <c r="K71" s="116">
        <v>131.66023166023166</v>
      </c>
    </row>
    <row r="72" spans="1:11" ht="14.1" customHeight="1" x14ac:dyDescent="0.2">
      <c r="A72" s="306">
        <v>84</v>
      </c>
      <c r="B72" s="307" t="s">
        <v>308</v>
      </c>
      <c r="C72" s="308"/>
      <c r="D72" s="113">
        <v>1.0505581089954039</v>
      </c>
      <c r="E72" s="115">
        <v>192</v>
      </c>
      <c r="F72" s="114">
        <v>125</v>
      </c>
      <c r="G72" s="114">
        <v>450</v>
      </c>
      <c r="H72" s="114">
        <v>124</v>
      </c>
      <c r="I72" s="140">
        <v>137</v>
      </c>
      <c r="J72" s="115">
        <v>55</v>
      </c>
      <c r="K72" s="116">
        <v>40.145985401459853</v>
      </c>
    </row>
    <row r="73" spans="1:11" ht="14.1" customHeight="1" x14ac:dyDescent="0.2">
      <c r="A73" s="306" t="s">
        <v>309</v>
      </c>
      <c r="B73" s="307" t="s">
        <v>310</v>
      </c>
      <c r="C73" s="308"/>
      <c r="D73" s="113">
        <v>0.29546946815495734</v>
      </c>
      <c r="E73" s="115">
        <v>54</v>
      </c>
      <c r="F73" s="114">
        <v>22</v>
      </c>
      <c r="G73" s="114">
        <v>239</v>
      </c>
      <c r="H73" s="114">
        <v>21</v>
      </c>
      <c r="I73" s="140">
        <v>31</v>
      </c>
      <c r="J73" s="115">
        <v>23</v>
      </c>
      <c r="K73" s="116">
        <v>74.193548387096769</v>
      </c>
    </row>
    <row r="74" spans="1:11" ht="14.1" customHeight="1" x14ac:dyDescent="0.2">
      <c r="A74" s="306" t="s">
        <v>311</v>
      </c>
      <c r="B74" s="307" t="s">
        <v>312</v>
      </c>
      <c r="C74" s="308"/>
      <c r="D74" s="113">
        <v>9.3018165900634706E-2</v>
      </c>
      <c r="E74" s="115">
        <v>17</v>
      </c>
      <c r="F74" s="114">
        <v>20</v>
      </c>
      <c r="G74" s="114">
        <v>81</v>
      </c>
      <c r="H74" s="114">
        <v>15</v>
      </c>
      <c r="I74" s="140">
        <v>19</v>
      </c>
      <c r="J74" s="115">
        <v>-2</v>
      </c>
      <c r="K74" s="116">
        <v>-10.526315789473685</v>
      </c>
    </row>
    <row r="75" spans="1:11" ht="14.1" customHeight="1" x14ac:dyDescent="0.2">
      <c r="A75" s="306" t="s">
        <v>313</v>
      </c>
      <c r="B75" s="307" t="s">
        <v>314</v>
      </c>
      <c r="C75" s="308"/>
      <c r="D75" s="113">
        <v>0.14226307725979426</v>
      </c>
      <c r="E75" s="115">
        <v>26</v>
      </c>
      <c r="F75" s="114">
        <v>18</v>
      </c>
      <c r="G75" s="114">
        <v>26</v>
      </c>
      <c r="H75" s="114">
        <v>14</v>
      </c>
      <c r="I75" s="140">
        <v>22</v>
      </c>
      <c r="J75" s="115">
        <v>4</v>
      </c>
      <c r="K75" s="116">
        <v>18.181818181818183</v>
      </c>
    </row>
    <row r="76" spans="1:11" ht="14.1" customHeight="1" x14ac:dyDescent="0.2">
      <c r="A76" s="306">
        <v>91</v>
      </c>
      <c r="B76" s="307" t="s">
        <v>315</v>
      </c>
      <c r="C76" s="308"/>
      <c r="D76" s="113">
        <v>0.14226307725979426</v>
      </c>
      <c r="E76" s="115">
        <v>26</v>
      </c>
      <c r="F76" s="114">
        <v>21</v>
      </c>
      <c r="G76" s="114">
        <v>61</v>
      </c>
      <c r="H76" s="114">
        <v>16</v>
      </c>
      <c r="I76" s="140" t="s">
        <v>514</v>
      </c>
      <c r="J76" s="115" t="s">
        <v>514</v>
      </c>
      <c r="K76" s="116" t="s">
        <v>514</v>
      </c>
    </row>
    <row r="77" spans="1:11" ht="14.1" customHeight="1" x14ac:dyDescent="0.2">
      <c r="A77" s="306">
        <v>92</v>
      </c>
      <c r="B77" s="307" t="s">
        <v>316</v>
      </c>
      <c r="C77" s="308"/>
      <c r="D77" s="113">
        <v>0.99584154081855991</v>
      </c>
      <c r="E77" s="115">
        <v>182</v>
      </c>
      <c r="F77" s="114">
        <v>171</v>
      </c>
      <c r="G77" s="114">
        <v>206</v>
      </c>
      <c r="H77" s="114">
        <v>179</v>
      </c>
      <c r="I77" s="140">
        <v>206</v>
      </c>
      <c r="J77" s="115">
        <v>-24</v>
      </c>
      <c r="K77" s="116">
        <v>-11.650485436893204</v>
      </c>
    </row>
    <row r="78" spans="1:11" ht="14.1" customHeight="1" x14ac:dyDescent="0.2">
      <c r="A78" s="306">
        <v>93</v>
      </c>
      <c r="B78" s="307" t="s">
        <v>317</v>
      </c>
      <c r="C78" s="308"/>
      <c r="D78" s="113">
        <v>0.25716787043116657</v>
      </c>
      <c r="E78" s="115">
        <v>47</v>
      </c>
      <c r="F78" s="114">
        <v>37</v>
      </c>
      <c r="G78" s="114">
        <v>43</v>
      </c>
      <c r="H78" s="114">
        <v>35</v>
      </c>
      <c r="I78" s="140">
        <v>47</v>
      </c>
      <c r="J78" s="115">
        <v>0</v>
      </c>
      <c r="K78" s="116">
        <v>0</v>
      </c>
    </row>
    <row r="79" spans="1:11" ht="14.1" customHeight="1" x14ac:dyDescent="0.2">
      <c r="A79" s="306">
        <v>94</v>
      </c>
      <c r="B79" s="307" t="s">
        <v>318</v>
      </c>
      <c r="C79" s="308"/>
      <c r="D79" s="113">
        <v>0.65112716130444304</v>
      </c>
      <c r="E79" s="115">
        <v>119</v>
      </c>
      <c r="F79" s="114">
        <v>60</v>
      </c>
      <c r="G79" s="114">
        <v>104</v>
      </c>
      <c r="H79" s="114">
        <v>122</v>
      </c>
      <c r="I79" s="140">
        <v>106</v>
      </c>
      <c r="J79" s="115">
        <v>13</v>
      </c>
      <c r="K79" s="116">
        <v>12.264150943396226</v>
      </c>
    </row>
    <row r="80" spans="1:11" ht="14.1" customHeight="1" x14ac:dyDescent="0.2">
      <c r="A80" s="306" t="s">
        <v>319</v>
      </c>
      <c r="B80" s="307" t="s">
        <v>320</v>
      </c>
      <c r="C80" s="308"/>
      <c r="D80" s="113" t="s">
        <v>514</v>
      </c>
      <c r="E80" s="115" t="s">
        <v>514</v>
      </c>
      <c r="F80" s="114">
        <v>0</v>
      </c>
      <c r="G80" s="114">
        <v>0</v>
      </c>
      <c r="H80" s="114">
        <v>3</v>
      </c>
      <c r="I80" s="140" t="s">
        <v>514</v>
      </c>
      <c r="J80" s="115" t="s">
        <v>514</v>
      </c>
      <c r="K80" s="116" t="s">
        <v>514</v>
      </c>
    </row>
    <row r="81" spans="1:11" ht="14.1" customHeight="1" x14ac:dyDescent="0.2">
      <c r="A81" s="310" t="s">
        <v>321</v>
      </c>
      <c r="B81" s="311" t="s">
        <v>334</v>
      </c>
      <c r="C81" s="312"/>
      <c r="D81" s="125">
        <v>8.2074852265265924E-2</v>
      </c>
      <c r="E81" s="143">
        <v>15</v>
      </c>
      <c r="F81" s="144">
        <v>10</v>
      </c>
      <c r="G81" s="144">
        <v>28</v>
      </c>
      <c r="H81" s="144">
        <v>8</v>
      </c>
      <c r="I81" s="145">
        <v>20</v>
      </c>
      <c r="J81" s="143">
        <v>-5</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153808</v>
      </c>
      <c r="C10" s="114">
        <v>77447</v>
      </c>
      <c r="D10" s="114">
        <v>76361</v>
      </c>
      <c r="E10" s="114">
        <v>119209</v>
      </c>
      <c r="F10" s="114">
        <v>33122</v>
      </c>
      <c r="G10" s="114">
        <v>23977</v>
      </c>
      <c r="H10" s="114">
        <v>36133</v>
      </c>
      <c r="I10" s="115">
        <v>50998</v>
      </c>
      <c r="J10" s="114">
        <v>32524</v>
      </c>
      <c r="K10" s="114">
        <v>18474</v>
      </c>
      <c r="L10" s="423">
        <v>12488</v>
      </c>
      <c r="M10" s="424">
        <v>13059</v>
      </c>
    </row>
    <row r="11" spans="1:13" ht="11.1" customHeight="1" x14ac:dyDescent="0.2">
      <c r="A11" s="422" t="s">
        <v>388</v>
      </c>
      <c r="B11" s="115">
        <v>156840</v>
      </c>
      <c r="C11" s="114">
        <v>79619</v>
      </c>
      <c r="D11" s="114">
        <v>77221</v>
      </c>
      <c r="E11" s="114">
        <v>121791</v>
      </c>
      <c r="F11" s="114">
        <v>33567</v>
      </c>
      <c r="G11" s="114">
        <v>23821</v>
      </c>
      <c r="H11" s="114">
        <v>37265</v>
      </c>
      <c r="I11" s="115">
        <v>52160</v>
      </c>
      <c r="J11" s="114">
        <v>32885</v>
      </c>
      <c r="K11" s="114">
        <v>19275</v>
      </c>
      <c r="L11" s="423">
        <v>12427</v>
      </c>
      <c r="M11" s="424">
        <v>9719</v>
      </c>
    </row>
    <row r="12" spans="1:13" ht="11.1" customHeight="1" x14ac:dyDescent="0.2">
      <c r="A12" s="422" t="s">
        <v>389</v>
      </c>
      <c r="B12" s="115">
        <v>159868</v>
      </c>
      <c r="C12" s="114">
        <v>81380</v>
      </c>
      <c r="D12" s="114">
        <v>78488</v>
      </c>
      <c r="E12" s="114">
        <v>124452</v>
      </c>
      <c r="F12" s="114">
        <v>33895</v>
      </c>
      <c r="G12" s="114">
        <v>25824</v>
      </c>
      <c r="H12" s="114">
        <v>37815</v>
      </c>
      <c r="I12" s="115">
        <v>52565</v>
      </c>
      <c r="J12" s="114">
        <v>32886</v>
      </c>
      <c r="K12" s="114">
        <v>19679</v>
      </c>
      <c r="L12" s="423">
        <v>16776</v>
      </c>
      <c r="M12" s="424">
        <v>14224</v>
      </c>
    </row>
    <row r="13" spans="1:13" s="110" customFormat="1" ht="11.1" customHeight="1" x14ac:dyDescent="0.2">
      <c r="A13" s="422" t="s">
        <v>390</v>
      </c>
      <c r="B13" s="115">
        <v>157606</v>
      </c>
      <c r="C13" s="114">
        <v>79300</v>
      </c>
      <c r="D13" s="114">
        <v>78306</v>
      </c>
      <c r="E13" s="114">
        <v>121846</v>
      </c>
      <c r="F13" s="114">
        <v>34237</v>
      </c>
      <c r="G13" s="114">
        <v>24779</v>
      </c>
      <c r="H13" s="114">
        <v>38031</v>
      </c>
      <c r="I13" s="115">
        <v>52337</v>
      </c>
      <c r="J13" s="114">
        <v>32819</v>
      </c>
      <c r="K13" s="114">
        <v>19518</v>
      </c>
      <c r="L13" s="423">
        <v>9909</v>
      </c>
      <c r="M13" s="424">
        <v>12419</v>
      </c>
    </row>
    <row r="14" spans="1:13" ht="15" customHeight="1" x14ac:dyDescent="0.2">
      <c r="A14" s="422" t="s">
        <v>391</v>
      </c>
      <c r="B14" s="115">
        <v>158394</v>
      </c>
      <c r="C14" s="114">
        <v>79775</v>
      </c>
      <c r="D14" s="114">
        <v>78619</v>
      </c>
      <c r="E14" s="114">
        <v>117636</v>
      </c>
      <c r="F14" s="114">
        <v>39380</v>
      </c>
      <c r="G14" s="114">
        <v>24166</v>
      </c>
      <c r="H14" s="114">
        <v>38669</v>
      </c>
      <c r="I14" s="115">
        <v>52058</v>
      </c>
      <c r="J14" s="114">
        <v>32557</v>
      </c>
      <c r="K14" s="114">
        <v>19501</v>
      </c>
      <c r="L14" s="423">
        <v>13540</v>
      </c>
      <c r="M14" s="424">
        <v>13072</v>
      </c>
    </row>
    <row r="15" spans="1:13" ht="11.1" customHeight="1" x14ac:dyDescent="0.2">
      <c r="A15" s="422" t="s">
        <v>388</v>
      </c>
      <c r="B15" s="115">
        <v>161694</v>
      </c>
      <c r="C15" s="114">
        <v>82117</v>
      </c>
      <c r="D15" s="114">
        <v>79577</v>
      </c>
      <c r="E15" s="114">
        <v>119456</v>
      </c>
      <c r="F15" s="114">
        <v>40906</v>
      </c>
      <c r="G15" s="114">
        <v>24146</v>
      </c>
      <c r="H15" s="114">
        <v>39835</v>
      </c>
      <c r="I15" s="115">
        <v>53096</v>
      </c>
      <c r="J15" s="114">
        <v>32830</v>
      </c>
      <c r="K15" s="114">
        <v>20266</v>
      </c>
      <c r="L15" s="423">
        <v>13049</v>
      </c>
      <c r="M15" s="424">
        <v>10116</v>
      </c>
    </row>
    <row r="16" spans="1:13" ht="11.1" customHeight="1" x14ac:dyDescent="0.2">
      <c r="A16" s="422" t="s">
        <v>389</v>
      </c>
      <c r="B16" s="115">
        <v>165519</v>
      </c>
      <c r="C16" s="114">
        <v>84052</v>
      </c>
      <c r="D16" s="114">
        <v>81467</v>
      </c>
      <c r="E16" s="114">
        <v>123388</v>
      </c>
      <c r="F16" s="114">
        <v>41849</v>
      </c>
      <c r="G16" s="114">
        <v>26364</v>
      </c>
      <c r="H16" s="114">
        <v>40538</v>
      </c>
      <c r="I16" s="115">
        <v>53519</v>
      </c>
      <c r="J16" s="114">
        <v>32578</v>
      </c>
      <c r="K16" s="114">
        <v>20941</v>
      </c>
      <c r="L16" s="423">
        <v>18668</v>
      </c>
      <c r="M16" s="424">
        <v>15481</v>
      </c>
    </row>
    <row r="17" spans="1:13" s="110" customFormat="1" ht="11.1" customHeight="1" x14ac:dyDescent="0.2">
      <c r="A17" s="422" t="s">
        <v>390</v>
      </c>
      <c r="B17" s="115">
        <v>163411</v>
      </c>
      <c r="C17" s="114">
        <v>82198</v>
      </c>
      <c r="D17" s="114">
        <v>81213</v>
      </c>
      <c r="E17" s="114">
        <v>121707</v>
      </c>
      <c r="F17" s="114">
        <v>41551</v>
      </c>
      <c r="G17" s="114">
        <v>25381</v>
      </c>
      <c r="H17" s="114">
        <v>40708</v>
      </c>
      <c r="I17" s="115">
        <v>53225</v>
      </c>
      <c r="J17" s="114">
        <v>32470</v>
      </c>
      <c r="K17" s="114">
        <v>20755</v>
      </c>
      <c r="L17" s="423">
        <v>10653</v>
      </c>
      <c r="M17" s="424">
        <v>13092</v>
      </c>
    </row>
    <row r="18" spans="1:13" ht="15" customHeight="1" x14ac:dyDescent="0.2">
      <c r="A18" s="422" t="s">
        <v>392</v>
      </c>
      <c r="B18" s="115">
        <v>163750</v>
      </c>
      <c r="C18" s="114">
        <v>82370</v>
      </c>
      <c r="D18" s="114">
        <v>81380</v>
      </c>
      <c r="E18" s="114">
        <v>120634</v>
      </c>
      <c r="F18" s="114">
        <v>42939</v>
      </c>
      <c r="G18" s="114">
        <v>24787</v>
      </c>
      <c r="H18" s="114">
        <v>41282</v>
      </c>
      <c r="I18" s="115">
        <v>52800</v>
      </c>
      <c r="J18" s="114">
        <v>32188</v>
      </c>
      <c r="K18" s="114">
        <v>20612</v>
      </c>
      <c r="L18" s="423">
        <v>13752</v>
      </c>
      <c r="M18" s="424">
        <v>13643</v>
      </c>
    </row>
    <row r="19" spans="1:13" ht="11.1" customHeight="1" x14ac:dyDescent="0.2">
      <c r="A19" s="422" t="s">
        <v>388</v>
      </c>
      <c r="B19" s="115">
        <v>166424</v>
      </c>
      <c r="C19" s="114">
        <v>84215</v>
      </c>
      <c r="D19" s="114">
        <v>82209</v>
      </c>
      <c r="E19" s="114">
        <v>122257</v>
      </c>
      <c r="F19" s="114">
        <v>44004</v>
      </c>
      <c r="G19" s="114">
        <v>24542</v>
      </c>
      <c r="H19" s="114">
        <v>42558</v>
      </c>
      <c r="I19" s="115">
        <v>54181</v>
      </c>
      <c r="J19" s="114">
        <v>32743</v>
      </c>
      <c r="K19" s="114">
        <v>21438</v>
      </c>
      <c r="L19" s="423">
        <v>13061</v>
      </c>
      <c r="M19" s="424">
        <v>10570</v>
      </c>
    </row>
    <row r="20" spans="1:13" ht="11.1" customHeight="1" x14ac:dyDescent="0.2">
      <c r="A20" s="422" t="s">
        <v>389</v>
      </c>
      <c r="B20" s="115">
        <v>169577</v>
      </c>
      <c r="C20" s="114">
        <v>85970</v>
      </c>
      <c r="D20" s="114">
        <v>83607</v>
      </c>
      <c r="E20" s="114">
        <v>125010</v>
      </c>
      <c r="F20" s="114">
        <v>44475</v>
      </c>
      <c r="G20" s="114">
        <v>26450</v>
      </c>
      <c r="H20" s="114">
        <v>43355</v>
      </c>
      <c r="I20" s="115">
        <v>54689</v>
      </c>
      <c r="J20" s="114">
        <v>32763</v>
      </c>
      <c r="K20" s="114">
        <v>21926</v>
      </c>
      <c r="L20" s="423">
        <v>17868</v>
      </c>
      <c r="M20" s="424">
        <v>15203</v>
      </c>
    </row>
    <row r="21" spans="1:13" s="110" customFormat="1" ht="11.1" customHeight="1" x14ac:dyDescent="0.2">
      <c r="A21" s="422" t="s">
        <v>390</v>
      </c>
      <c r="B21" s="115">
        <v>167173</v>
      </c>
      <c r="C21" s="114">
        <v>84025</v>
      </c>
      <c r="D21" s="114">
        <v>83148</v>
      </c>
      <c r="E21" s="114">
        <v>122987</v>
      </c>
      <c r="F21" s="114">
        <v>44150</v>
      </c>
      <c r="G21" s="114">
        <v>25404</v>
      </c>
      <c r="H21" s="114">
        <v>43382</v>
      </c>
      <c r="I21" s="115">
        <v>54947</v>
      </c>
      <c r="J21" s="114">
        <v>32999</v>
      </c>
      <c r="K21" s="114">
        <v>21948</v>
      </c>
      <c r="L21" s="423">
        <v>9638</v>
      </c>
      <c r="M21" s="424">
        <v>12496</v>
      </c>
    </row>
    <row r="22" spans="1:13" ht="15" customHeight="1" x14ac:dyDescent="0.2">
      <c r="A22" s="422" t="s">
        <v>393</v>
      </c>
      <c r="B22" s="115">
        <v>167105</v>
      </c>
      <c r="C22" s="114">
        <v>83718</v>
      </c>
      <c r="D22" s="114">
        <v>83387</v>
      </c>
      <c r="E22" s="114">
        <v>122522</v>
      </c>
      <c r="F22" s="114">
        <v>44405</v>
      </c>
      <c r="G22" s="114">
        <v>24574</v>
      </c>
      <c r="H22" s="114">
        <v>43871</v>
      </c>
      <c r="I22" s="115">
        <v>54215</v>
      </c>
      <c r="J22" s="114">
        <v>32532</v>
      </c>
      <c r="K22" s="114">
        <v>21683</v>
      </c>
      <c r="L22" s="423">
        <v>13816</v>
      </c>
      <c r="M22" s="424">
        <v>13999</v>
      </c>
    </row>
    <row r="23" spans="1:13" ht="11.1" customHeight="1" x14ac:dyDescent="0.2">
      <c r="A23" s="422" t="s">
        <v>388</v>
      </c>
      <c r="B23" s="115">
        <v>169909</v>
      </c>
      <c r="C23" s="114">
        <v>85745</v>
      </c>
      <c r="D23" s="114">
        <v>84164</v>
      </c>
      <c r="E23" s="114">
        <v>124562</v>
      </c>
      <c r="F23" s="114">
        <v>45138</v>
      </c>
      <c r="G23" s="114">
        <v>24198</v>
      </c>
      <c r="H23" s="114">
        <v>45243</v>
      </c>
      <c r="I23" s="115">
        <v>55164</v>
      </c>
      <c r="J23" s="114">
        <v>32970</v>
      </c>
      <c r="K23" s="114">
        <v>22194</v>
      </c>
      <c r="L23" s="423">
        <v>12786</v>
      </c>
      <c r="M23" s="424">
        <v>10365</v>
      </c>
    </row>
    <row r="24" spans="1:13" ht="11.1" customHeight="1" x14ac:dyDescent="0.2">
      <c r="A24" s="422" t="s">
        <v>389</v>
      </c>
      <c r="B24" s="115">
        <v>173793</v>
      </c>
      <c r="C24" s="114">
        <v>88096</v>
      </c>
      <c r="D24" s="114">
        <v>85697</v>
      </c>
      <c r="E24" s="114">
        <v>126307</v>
      </c>
      <c r="F24" s="114">
        <v>45908</v>
      </c>
      <c r="G24" s="114">
        <v>26253</v>
      </c>
      <c r="H24" s="114">
        <v>46207</v>
      </c>
      <c r="I24" s="115">
        <v>55874</v>
      </c>
      <c r="J24" s="114">
        <v>33016</v>
      </c>
      <c r="K24" s="114">
        <v>22858</v>
      </c>
      <c r="L24" s="423">
        <v>18397</v>
      </c>
      <c r="M24" s="424">
        <v>15352</v>
      </c>
    </row>
    <row r="25" spans="1:13" s="110" customFormat="1" ht="11.1" customHeight="1" x14ac:dyDescent="0.2">
      <c r="A25" s="422" t="s">
        <v>390</v>
      </c>
      <c r="B25" s="115">
        <v>171028</v>
      </c>
      <c r="C25" s="114">
        <v>85970</v>
      </c>
      <c r="D25" s="114">
        <v>85058</v>
      </c>
      <c r="E25" s="114">
        <v>123529</v>
      </c>
      <c r="F25" s="114">
        <v>45920</v>
      </c>
      <c r="G25" s="114">
        <v>25046</v>
      </c>
      <c r="H25" s="114">
        <v>46211</v>
      </c>
      <c r="I25" s="115">
        <v>55470</v>
      </c>
      <c r="J25" s="114">
        <v>32914</v>
      </c>
      <c r="K25" s="114">
        <v>22556</v>
      </c>
      <c r="L25" s="423">
        <v>9817</v>
      </c>
      <c r="M25" s="424">
        <v>12662</v>
      </c>
    </row>
    <row r="26" spans="1:13" ht="15" customHeight="1" x14ac:dyDescent="0.2">
      <c r="A26" s="422" t="s">
        <v>394</v>
      </c>
      <c r="B26" s="115">
        <v>172099</v>
      </c>
      <c r="C26" s="114">
        <v>86700</v>
      </c>
      <c r="D26" s="114">
        <v>85399</v>
      </c>
      <c r="E26" s="114">
        <v>124005</v>
      </c>
      <c r="F26" s="114">
        <v>46525</v>
      </c>
      <c r="G26" s="114">
        <v>24468</v>
      </c>
      <c r="H26" s="114">
        <v>46925</v>
      </c>
      <c r="I26" s="115">
        <v>54997</v>
      </c>
      <c r="J26" s="114">
        <v>32561</v>
      </c>
      <c r="K26" s="114">
        <v>22436</v>
      </c>
      <c r="L26" s="423">
        <v>14429</v>
      </c>
      <c r="M26" s="424">
        <v>13553</v>
      </c>
    </row>
    <row r="27" spans="1:13" ht="11.1" customHeight="1" x14ac:dyDescent="0.2">
      <c r="A27" s="422" t="s">
        <v>388</v>
      </c>
      <c r="B27" s="115">
        <v>174813</v>
      </c>
      <c r="C27" s="114">
        <v>88473</v>
      </c>
      <c r="D27" s="114">
        <v>86340</v>
      </c>
      <c r="E27" s="114">
        <v>125861</v>
      </c>
      <c r="F27" s="114">
        <v>47398</v>
      </c>
      <c r="G27" s="114">
        <v>24254</v>
      </c>
      <c r="H27" s="114">
        <v>48235</v>
      </c>
      <c r="I27" s="115">
        <v>56266</v>
      </c>
      <c r="J27" s="114">
        <v>33078</v>
      </c>
      <c r="K27" s="114">
        <v>23188</v>
      </c>
      <c r="L27" s="423">
        <v>13354</v>
      </c>
      <c r="M27" s="424">
        <v>10620</v>
      </c>
    </row>
    <row r="28" spans="1:13" ht="11.1" customHeight="1" x14ac:dyDescent="0.2">
      <c r="A28" s="422" t="s">
        <v>389</v>
      </c>
      <c r="B28" s="115">
        <v>178518</v>
      </c>
      <c r="C28" s="114">
        <v>90375</v>
      </c>
      <c r="D28" s="114">
        <v>88143</v>
      </c>
      <c r="E28" s="114">
        <v>129965</v>
      </c>
      <c r="F28" s="114">
        <v>48406</v>
      </c>
      <c r="G28" s="114">
        <v>26129</v>
      </c>
      <c r="H28" s="114">
        <v>48895</v>
      </c>
      <c r="I28" s="115">
        <v>57001</v>
      </c>
      <c r="J28" s="114">
        <v>33107</v>
      </c>
      <c r="K28" s="114">
        <v>23894</v>
      </c>
      <c r="L28" s="423">
        <v>18236</v>
      </c>
      <c r="M28" s="424">
        <v>15510</v>
      </c>
    </row>
    <row r="29" spans="1:13" s="110" customFormat="1" ht="11.1" customHeight="1" x14ac:dyDescent="0.2">
      <c r="A29" s="422" t="s">
        <v>390</v>
      </c>
      <c r="B29" s="115">
        <v>175934</v>
      </c>
      <c r="C29" s="114">
        <v>88308</v>
      </c>
      <c r="D29" s="114">
        <v>87626</v>
      </c>
      <c r="E29" s="114">
        <v>127451</v>
      </c>
      <c r="F29" s="114">
        <v>48443</v>
      </c>
      <c r="G29" s="114">
        <v>25044</v>
      </c>
      <c r="H29" s="114">
        <v>48821</v>
      </c>
      <c r="I29" s="115">
        <v>56608</v>
      </c>
      <c r="J29" s="114">
        <v>33112</v>
      </c>
      <c r="K29" s="114">
        <v>23496</v>
      </c>
      <c r="L29" s="423">
        <v>10882</v>
      </c>
      <c r="M29" s="424">
        <v>13547</v>
      </c>
    </row>
    <row r="30" spans="1:13" ht="15" customHeight="1" x14ac:dyDescent="0.2">
      <c r="A30" s="422" t="s">
        <v>395</v>
      </c>
      <c r="B30" s="115">
        <v>176959</v>
      </c>
      <c r="C30" s="114">
        <v>89043</v>
      </c>
      <c r="D30" s="114">
        <v>87916</v>
      </c>
      <c r="E30" s="114">
        <v>127774</v>
      </c>
      <c r="F30" s="114">
        <v>49157</v>
      </c>
      <c r="G30" s="114">
        <v>24318</v>
      </c>
      <c r="H30" s="114">
        <v>49638</v>
      </c>
      <c r="I30" s="115">
        <v>55275</v>
      </c>
      <c r="J30" s="114">
        <v>32188</v>
      </c>
      <c r="K30" s="114">
        <v>23087</v>
      </c>
      <c r="L30" s="423">
        <v>14915</v>
      </c>
      <c r="M30" s="424">
        <v>14057</v>
      </c>
    </row>
    <row r="31" spans="1:13" ht="11.1" customHeight="1" x14ac:dyDescent="0.2">
      <c r="A31" s="422" t="s">
        <v>388</v>
      </c>
      <c r="B31" s="115">
        <v>179988</v>
      </c>
      <c r="C31" s="114">
        <v>91269</v>
      </c>
      <c r="D31" s="114">
        <v>88719</v>
      </c>
      <c r="E31" s="114">
        <v>129806</v>
      </c>
      <c r="F31" s="114">
        <v>50160</v>
      </c>
      <c r="G31" s="114">
        <v>24164</v>
      </c>
      <c r="H31" s="114">
        <v>50930</v>
      </c>
      <c r="I31" s="115">
        <v>56469</v>
      </c>
      <c r="J31" s="114">
        <v>32640</v>
      </c>
      <c r="K31" s="114">
        <v>23829</v>
      </c>
      <c r="L31" s="423">
        <v>13918</v>
      </c>
      <c r="M31" s="424">
        <v>11139</v>
      </c>
    </row>
    <row r="32" spans="1:13" ht="11.1" customHeight="1" x14ac:dyDescent="0.2">
      <c r="A32" s="422" t="s">
        <v>389</v>
      </c>
      <c r="B32" s="115">
        <v>183723</v>
      </c>
      <c r="C32" s="114">
        <v>93409</v>
      </c>
      <c r="D32" s="114">
        <v>90314</v>
      </c>
      <c r="E32" s="114">
        <v>132949</v>
      </c>
      <c r="F32" s="114">
        <v>50763</v>
      </c>
      <c r="G32" s="114">
        <v>26128</v>
      </c>
      <c r="H32" s="114">
        <v>51793</v>
      </c>
      <c r="I32" s="115">
        <v>57019</v>
      </c>
      <c r="J32" s="114">
        <v>32614</v>
      </c>
      <c r="K32" s="114">
        <v>24405</v>
      </c>
      <c r="L32" s="423">
        <v>19110</v>
      </c>
      <c r="M32" s="424">
        <v>15894</v>
      </c>
    </row>
    <row r="33" spans="1:13" s="110" customFormat="1" ht="11.1" customHeight="1" x14ac:dyDescent="0.2">
      <c r="A33" s="422" t="s">
        <v>390</v>
      </c>
      <c r="B33" s="115">
        <v>181516</v>
      </c>
      <c r="C33" s="114">
        <v>91577</v>
      </c>
      <c r="D33" s="114">
        <v>89939</v>
      </c>
      <c r="E33" s="114">
        <v>130523</v>
      </c>
      <c r="F33" s="114">
        <v>50986</v>
      </c>
      <c r="G33" s="114">
        <v>25133</v>
      </c>
      <c r="H33" s="114">
        <v>51634</v>
      </c>
      <c r="I33" s="115">
        <v>56810</v>
      </c>
      <c r="J33" s="114">
        <v>32718</v>
      </c>
      <c r="K33" s="114">
        <v>24092</v>
      </c>
      <c r="L33" s="423">
        <v>11667</v>
      </c>
      <c r="M33" s="424">
        <v>13873</v>
      </c>
    </row>
    <row r="34" spans="1:13" ht="15" customHeight="1" x14ac:dyDescent="0.2">
      <c r="A34" s="422" t="s">
        <v>396</v>
      </c>
      <c r="B34" s="115">
        <v>182279</v>
      </c>
      <c r="C34" s="114">
        <v>91989</v>
      </c>
      <c r="D34" s="114">
        <v>90290</v>
      </c>
      <c r="E34" s="114">
        <v>130594</v>
      </c>
      <c r="F34" s="114">
        <v>51682</v>
      </c>
      <c r="G34" s="114">
        <v>24486</v>
      </c>
      <c r="H34" s="114">
        <v>52418</v>
      </c>
      <c r="I34" s="115">
        <v>56728</v>
      </c>
      <c r="J34" s="114">
        <v>32473</v>
      </c>
      <c r="K34" s="114">
        <v>24255</v>
      </c>
      <c r="L34" s="423">
        <v>15360</v>
      </c>
      <c r="M34" s="424">
        <v>14554</v>
      </c>
    </row>
    <row r="35" spans="1:13" ht="11.1" customHeight="1" x14ac:dyDescent="0.2">
      <c r="A35" s="422" t="s">
        <v>388</v>
      </c>
      <c r="B35" s="115">
        <v>183907</v>
      </c>
      <c r="C35" s="114">
        <v>93038</v>
      </c>
      <c r="D35" s="114">
        <v>90869</v>
      </c>
      <c r="E35" s="114">
        <v>131411</v>
      </c>
      <c r="F35" s="114">
        <v>52493</v>
      </c>
      <c r="G35" s="114">
        <v>24070</v>
      </c>
      <c r="H35" s="114">
        <v>53513</v>
      </c>
      <c r="I35" s="115">
        <v>57954</v>
      </c>
      <c r="J35" s="114">
        <v>32988</v>
      </c>
      <c r="K35" s="114">
        <v>24966</v>
      </c>
      <c r="L35" s="423">
        <v>14109</v>
      </c>
      <c r="M35" s="424">
        <v>12471</v>
      </c>
    </row>
    <row r="36" spans="1:13" ht="11.1" customHeight="1" x14ac:dyDescent="0.2">
      <c r="A36" s="422" t="s">
        <v>389</v>
      </c>
      <c r="B36" s="115">
        <v>187352</v>
      </c>
      <c r="C36" s="114">
        <v>95056</v>
      </c>
      <c r="D36" s="114">
        <v>92296</v>
      </c>
      <c r="E36" s="114">
        <v>134178</v>
      </c>
      <c r="F36" s="114">
        <v>53171</v>
      </c>
      <c r="G36" s="114">
        <v>26261</v>
      </c>
      <c r="H36" s="114">
        <v>54463</v>
      </c>
      <c r="I36" s="115">
        <v>58323</v>
      </c>
      <c r="J36" s="114">
        <v>32702</v>
      </c>
      <c r="K36" s="114">
        <v>25621</v>
      </c>
      <c r="L36" s="423">
        <v>19501</v>
      </c>
      <c r="M36" s="424">
        <v>16611</v>
      </c>
    </row>
    <row r="37" spans="1:13" s="110" customFormat="1" ht="11.1" customHeight="1" x14ac:dyDescent="0.2">
      <c r="A37" s="422" t="s">
        <v>390</v>
      </c>
      <c r="B37" s="115">
        <v>185117</v>
      </c>
      <c r="C37" s="114">
        <v>93173</v>
      </c>
      <c r="D37" s="114">
        <v>91944</v>
      </c>
      <c r="E37" s="114">
        <v>131793</v>
      </c>
      <c r="F37" s="114">
        <v>53324</v>
      </c>
      <c r="G37" s="114">
        <v>25358</v>
      </c>
      <c r="H37" s="114">
        <v>54559</v>
      </c>
      <c r="I37" s="115">
        <v>57868</v>
      </c>
      <c r="J37" s="114">
        <v>32566</v>
      </c>
      <c r="K37" s="114">
        <v>25302</v>
      </c>
      <c r="L37" s="423">
        <v>11558</v>
      </c>
      <c r="M37" s="424">
        <v>13837</v>
      </c>
    </row>
    <row r="38" spans="1:13" ht="15" customHeight="1" x14ac:dyDescent="0.2">
      <c r="A38" s="425" t="s">
        <v>397</v>
      </c>
      <c r="B38" s="115">
        <v>186299</v>
      </c>
      <c r="C38" s="114">
        <v>93923</v>
      </c>
      <c r="D38" s="114">
        <v>92376</v>
      </c>
      <c r="E38" s="114">
        <v>132224</v>
      </c>
      <c r="F38" s="114">
        <v>54075</v>
      </c>
      <c r="G38" s="114">
        <v>24771</v>
      </c>
      <c r="H38" s="114">
        <v>55543</v>
      </c>
      <c r="I38" s="115">
        <v>57400</v>
      </c>
      <c r="J38" s="114">
        <v>32108</v>
      </c>
      <c r="K38" s="114">
        <v>25292</v>
      </c>
      <c r="L38" s="423">
        <v>16755</v>
      </c>
      <c r="M38" s="424">
        <v>16138</v>
      </c>
    </row>
    <row r="39" spans="1:13" ht="11.1" customHeight="1" x14ac:dyDescent="0.2">
      <c r="A39" s="422" t="s">
        <v>388</v>
      </c>
      <c r="B39" s="115">
        <v>188582</v>
      </c>
      <c r="C39" s="114">
        <v>95490</v>
      </c>
      <c r="D39" s="114">
        <v>93092</v>
      </c>
      <c r="E39" s="114">
        <v>133618</v>
      </c>
      <c r="F39" s="114">
        <v>54964</v>
      </c>
      <c r="G39" s="114">
        <v>24546</v>
      </c>
      <c r="H39" s="114">
        <v>56882</v>
      </c>
      <c r="I39" s="115">
        <v>58812</v>
      </c>
      <c r="J39" s="114">
        <v>32533</v>
      </c>
      <c r="K39" s="114">
        <v>26279</v>
      </c>
      <c r="L39" s="423">
        <v>13916</v>
      </c>
      <c r="M39" s="424">
        <v>12067</v>
      </c>
    </row>
    <row r="40" spans="1:13" ht="11.1" customHeight="1" x14ac:dyDescent="0.2">
      <c r="A40" s="425" t="s">
        <v>389</v>
      </c>
      <c r="B40" s="115">
        <v>191806</v>
      </c>
      <c r="C40" s="114">
        <v>97497</v>
      </c>
      <c r="D40" s="114">
        <v>94309</v>
      </c>
      <c r="E40" s="114">
        <v>136140</v>
      </c>
      <c r="F40" s="114">
        <v>55666</v>
      </c>
      <c r="G40" s="114">
        <v>26532</v>
      </c>
      <c r="H40" s="114">
        <v>57760</v>
      </c>
      <c r="I40" s="115">
        <v>58914</v>
      </c>
      <c r="J40" s="114">
        <v>32164</v>
      </c>
      <c r="K40" s="114">
        <v>26750</v>
      </c>
      <c r="L40" s="423">
        <v>20292</v>
      </c>
      <c r="M40" s="424">
        <v>17522</v>
      </c>
    </row>
    <row r="41" spans="1:13" s="110" customFormat="1" ht="11.1" customHeight="1" x14ac:dyDescent="0.2">
      <c r="A41" s="422" t="s">
        <v>390</v>
      </c>
      <c r="B41" s="115">
        <v>189784</v>
      </c>
      <c r="C41" s="114">
        <v>95761</v>
      </c>
      <c r="D41" s="114">
        <v>94023</v>
      </c>
      <c r="E41" s="114">
        <v>134021</v>
      </c>
      <c r="F41" s="114">
        <v>55763</v>
      </c>
      <c r="G41" s="114">
        <v>25646</v>
      </c>
      <c r="H41" s="114">
        <v>57873</v>
      </c>
      <c r="I41" s="115">
        <v>58642</v>
      </c>
      <c r="J41" s="114">
        <v>32059</v>
      </c>
      <c r="K41" s="114">
        <v>26583</v>
      </c>
      <c r="L41" s="423">
        <v>12606</v>
      </c>
      <c r="M41" s="424">
        <v>14702</v>
      </c>
    </row>
    <row r="42" spans="1:13" ht="15" customHeight="1" x14ac:dyDescent="0.2">
      <c r="A42" s="422" t="s">
        <v>398</v>
      </c>
      <c r="B42" s="115">
        <v>190586</v>
      </c>
      <c r="C42" s="114">
        <v>96267</v>
      </c>
      <c r="D42" s="114">
        <v>94319</v>
      </c>
      <c r="E42" s="114">
        <v>134335</v>
      </c>
      <c r="F42" s="114">
        <v>56251</v>
      </c>
      <c r="G42" s="114">
        <v>24923</v>
      </c>
      <c r="H42" s="114">
        <v>58600</v>
      </c>
      <c r="I42" s="115">
        <v>58377</v>
      </c>
      <c r="J42" s="114">
        <v>31871</v>
      </c>
      <c r="K42" s="114">
        <v>26506</v>
      </c>
      <c r="L42" s="423">
        <v>16410</v>
      </c>
      <c r="M42" s="424">
        <v>15759</v>
      </c>
    </row>
    <row r="43" spans="1:13" ht="11.1" customHeight="1" x14ac:dyDescent="0.2">
      <c r="A43" s="422" t="s">
        <v>388</v>
      </c>
      <c r="B43" s="115">
        <v>192798</v>
      </c>
      <c r="C43" s="114">
        <v>98029</v>
      </c>
      <c r="D43" s="114">
        <v>94769</v>
      </c>
      <c r="E43" s="114">
        <v>135969</v>
      </c>
      <c r="F43" s="114">
        <v>56829</v>
      </c>
      <c r="G43" s="114">
        <v>24757</v>
      </c>
      <c r="H43" s="114">
        <v>59869</v>
      </c>
      <c r="I43" s="115">
        <v>59697</v>
      </c>
      <c r="J43" s="114">
        <v>32245</v>
      </c>
      <c r="K43" s="114">
        <v>27452</v>
      </c>
      <c r="L43" s="423">
        <v>15099</v>
      </c>
      <c r="M43" s="424">
        <v>13001</v>
      </c>
    </row>
    <row r="44" spans="1:13" ht="11.1" customHeight="1" x14ac:dyDescent="0.2">
      <c r="A44" s="422" t="s">
        <v>389</v>
      </c>
      <c r="B44" s="115">
        <v>195998</v>
      </c>
      <c r="C44" s="114">
        <v>99850</v>
      </c>
      <c r="D44" s="114">
        <v>96148</v>
      </c>
      <c r="E44" s="114">
        <v>138496</v>
      </c>
      <c r="F44" s="114">
        <v>57502</v>
      </c>
      <c r="G44" s="114">
        <v>26760</v>
      </c>
      <c r="H44" s="114">
        <v>60600</v>
      </c>
      <c r="I44" s="115">
        <v>59906</v>
      </c>
      <c r="J44" s="114">
        <v>31790</v>
      </c>
      <c r="K44" s="114">
        <v>28116</v>
      </c>
      <c r="L44" s="423">
        <v>20144</v>
      </c>
      <c r="M44" s="424">
        <v>17481</v>
      </c>
    </row>
    <row r="45" spans="1:13" s="110" customFormat="1" ht="11.1" customHeight="1" x14ac:dyDescent="0.2">
      <c r="A45" s="422" t="s">
        <v>390</v>
      </c>
      <c r="B45" s="115">
        <v>194316</v>
      </c>
      <c r="C45" s="114">
        <v>98457</v>
      </c>
      <c r="D45" s="114">
        <v>95859</v>
      </c>
      <c r="E45" s="114">
        <v>136538</v>
      </c>
      <c r="F45" s="114">
        <v>57778</v>
      </c>
      <c r="G45" s="114">
        <v>25988</v>
      </c>
      <c r="H45" s="114">
        <v>60567</v>
      </c>
      <c r="I45" s="115">
        <v>59521</v>
      </c>
      <c r="J45" s="114">
        <v>31693</v>
      </c>
      <c r="K45" s="114">
        <v>27828</v>
      </c>
      <c r="L45" s="423">
        <v>13193</v>
      </c>
      <c r="M45" s="424">
        <v>14919</v>
      </c>
    </row>
    <row r="46" spans="1:13" ht="15" customHeight="1" x14ac:dyDescent="0.2">
      <c r="A46" s="422" t="s">
        <v>399</v>
      </c>
      <c r="B46" s="115">
        <v>194907</v>
      </c>
      <c r="C46" s="114">
        <v>98797</v>
      </c>
      <c r="D46" s="114">
        <v>96110</v>
      </c>
      <c r="E46" s="114">
        <v>136483</v>
      </c>
      <c r="F46" s="114">
        <v>58424</v>
      </c>
      <c r="G46" s="114">
        <v>25294</v>
      </c>
      <c r="H46" s="114">
        <v>61343</v>
      </c>
      <c r="I46" s="115">
        <v>59226</v>
      </c>
      <c r="J46" s="114">
        <v>31364</v>
      </c>
      <c r="K46" s="114">
        <v>27862</v>
      </c>
      <c r="L46" s="423">
        <v>16505</v>
      </c>
      <c r="M46" s="424">
        <v>16174</v>
      </c>
    </row>
    <row r="47" spans="1:13" ht="11.1" customHeight="1" x14ac:dyDescent="0.2">
      <c r="A47" s="422" t="s">
        <v>388</v>
      </c>
      <c r="B47" s="115">
        <v>196592</v>
      </c>
      <c r="C47" s="114">
        <v>99865</v>
      </c>
      <c r="D47" s="114">
        <v>96727</v>
      </c>
      <c r="E47" s="114">
        <v>137377</v>
      </c>
      <c r="F47" s="114">
        <v>59215</v>
      </c>
      <c r="G47" s="114">
        <v>24879</v>
      </c>
      <c r="H47" s="114">
        <v>62420</v>
      </c>
      <c r="I47" s="115">
        <v>60435</v>
      </c>
      <c r="J47" s="114">
        <v>31715</v>
      </c>
      <c r="K47" s="114">
        <v>28720</v>
      </c>
      <c r="L47" s="423">
        <v>14568</v>
      </c>
      <c r="M47" s="424">
        <v>13351</v>
      </c>
    </row>
    <row r="48" spans="1:13" ht="11.1" customHeight="1" x14ac:dyDescent="0.2">
      <c r="A48" s="422" t="s">
        <v>389</v>
      </c>
      <c r="B48" s="115">
        <v>198718</v>
      </c>
      <c r="C48" s="114">
        <v>101086</v>
      </c>
      <c r="D48" s="114">
        <v>97632</v>
      </c>
      <c r="E48" s="114">
        <v>138796</v>
      </c>
      <c r="F48" s="114">
        <v>59922</v>
      </c>
      <c r="G48" s="114">
        <v>26474</v>
      </c>
      <c r="H48" s="114">
        <v>62948</v>
      </c>
      <c r="I48" s="115">
        <v>60366</v>
      </c>
      <c r="J48" s="114">
        <v>31118</v>
      </c>
      <c r="K48" s="114">
        <v>29248</v>
      </c>
      <c r="L48" s="423">
        <v>19338</v>
      </c>
      <c r="M48" s="424">
        <v>17715</v>
      </c>
    </row>
    <row r="49" spans="1:17" s="110" customFormat="1" ht="11.1" customHeight="1" x14ac:dyDescent="0.2">
      <c r="A49" s="422" t="s">
        <v>390</v>
      </c>
      <c r="B49" s="115">
        <v>196654</v>
      </c>
      <c r="C49" s="114">
        <v>99307</v>
      </c>
      <c r="D49" s="114">
        <v>97347</v>
      </c>
      <c r="E49" s="114">
        <v>136658</v>
      </c>
      <c r="F49" s="114">
        <v>59996</v>
      </c>
      <c r="G49" s="114">
        <v>25550</v>
      </c>
      <c r="H49" s="114">
        <v>62888</v>
      </c>
      <c r="I49" s="115">
        <v>59955</v>
      </c>
      <c r="J49" s="114">
        <v>31101</v>
      </c>
      <c r="K49" s="114">
        <v>28854</v>
      </c>
      <c r="L49" s="423">
        <v>13456</v>
      </c>
      <c r="M49" s="424">
        <v>15803</v>
      </c>
    </row>
    <row r="50" spans="1:17" ht="15" customHeight="1" x14ac:dyDescent="0.2">
      <c r="A50" s="422" t="s">
        <v>400</v>
      </c>
      <c r="B50" s="143">
        <v>196621</v>
      </c>
      <c r="C50" s="144">
        <v>99426</v>
      </c>
      <c r="D50" s="144">
        <v>97195</v>
      </c>
      <c r="E50" s="144">
        <v>136346</v>
      </c>
      <c r="F50" s="144">
        <v>60275</v>
      </c>
      <c r="G50" s="144">
        <v>24787</v>
      </c>
      <c r="H50" s="144">
        <v>63216</v>
      </c>
      <c r="I50" s="143">
        <v>57634</v>
      </c>
      <c r="J50" s="144">
        <v>29966</v>
      </c>
      <c r="K50" s="144">
        <v>27668</v>
      </c>
      <c r="L50" s="426">
        <v>17812</v>
      </c>
      <c r="M50" s="427">
        <v>18276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0.87939376215323206</v>
      </c>
      <c r="C6" s="480">
        <f>'Tabelle 3.3'!J11</f>
        <v>-2.6880086448519229</v>
      </c>
      <c r="D6" s="481">
        <f t="shared" ref="D6:E9" si="0">IF(OR(AND(B6&gt;=-50,B6&lt;=50),ISNUMBER(B6)=FALSE),B6,"")</f>
        <v>0.87939376215323206</v>
      </c>
      <c r="E6" s="481">
        <f t="shared" si="0"/>
        <v>-2.6880086448519229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0.87939376215323206</v>
      </c>
      <c r="C14" s="480">
        <f>'Tabelle 3.3'!J11</f>
        <v>-2.6880086448519229</v>
      </c>
      <c r="D14" s="481">
        <f>IF(OR(AND(B14&gt;=-50,B14&lt;=50),ISNUMBER(B14)=FALSE),B14,"")</f>
        <v>0.87939376215323206</v>
      </c>
      <c r="E14" s="481">
        <f>IF(OR(AND(C14&gt;=-50,C14&lt;=50),ISNUMBER(C14)=FALSE),C14,"")</f>
        <v>-2.6880086448519229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-2.9797377830750893</v>
      </c>
      <c r="C15" s="480">
        <f>'Tabelle 3.3'!J12</f>
        <v>3.0303030303030303</v>
      </c>
      <c r="D15" s="481">
        <f t="shared" ref="D15:E45" si="3">IF(OR(AND(B15&gt;=-50,B15&lt;=50),ISNUMBER(B15)=FALSE),B15,"")</f>
        <v>-2.9797377830750893</v>
      </c>
      <c r="E15" s="481">
        <f t="shared" si="3"/>
        <v>3.0303030303030303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2.3797468354430378</v>
      </c>
      <c r="C16" s="480">
        <f>'Tabelle 3.3'!J13</f>
        <v>-1.6587677725118484</v>
      </c>
      <c r="D16" s="481">
        <f t="shared" si="3"/>
        <v>2.3797468354430378</v>
      </c>
      <c r="E16" s="481">
        <f t="shared" si="3"/>
        <v>-1.6587677725118484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-1.134550611593689</v>
      </c>
      <c r="C17" s="480">
        <f>'Tabelle 3.3'!J14</f>
        <v>-4.0273282991729591</v>
      </c>
      <c r="D17" s="481">
        <f t="shared" si="3"/>
        <v>-1.134550611593689</v>
      </c>
      <c r="E17" s="481">
        <f t="shared" si="3"/>
        <v>-4.0273282991729591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-1.3343309639605936</v>
      </c>
      <c r="C18" s="480">
        <f>'Tabelle 3.3'!J15</f>
        <v>-4.922377887163953</v>
      </c>
      <c r="D18" s="481">
        <f t="shared" si="3"/>
        <v>-1.3343309639605936</v>
      </c>
      <c r="E18" s="481">
        <f t="shared" si="3"/>
        <v>-4.922377887163953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-1.8393832943013271</v>
      </c>
      <c r="C19" s="480">
        <f>'Tabelle 3.3'!J16</f>
        <v>-2.7062999112688555</v>
      </c>
      <c r="D19" s="481">
        <f t="shared" si="3"/>
        <v>-1.8393832943013271</v>
      </c>
      <c r="E19" s="481">
        <f t="shared" si="3"/>
        <v>-2.7062999112688555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0.91924598557132886</v>
      </c>
      <c r="C20" s="480">
        <f>'Tabelle 3.3'!J17</f>
        <v>-4.9475262368815596</v>
      </c>
      <c r="D20" s="481">
        <f t="shared" si="3"/>
        <v>0.91924598557132886</v>
      </c>
      <c r="E20" s="481">
        <f t="shared" si="3"/>
        <v>-4.9475262368815596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2.3843826537962829</v>
      </c>
      <c r="C21" s="480">
        <f>'Tabelle 3.3'!J18</f>
        <v>3.6827195467422098</v>
      </c>
      <c r="D21" s="481">
        <f t="shared" si="3"/>
        <v>2.3843826537962829</v>
      </c>
      <c r="E21" s="481">
        <f t="shared" si="3"/>
        <v>3.6827195467422098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0.71608811293732522</v>
      </c>
      <c r="C22" s="480">
        <f>'Tabelle 3.3'!J19</f>
        <v>-0.92795849131909802</v>
      </c>
      <c r="D22" s="481">
        <f t="shared" si="3"/>
        <v>0.71608811293732522</v>
      </c>
      <c r="E22" s="481">
        <f t="shared" si="3"/>
        <v>-0.92795849131909802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-1.1981904878346987</v>
      </c>
      <c r="C23" s="480">
        <f>'Tabelle 3.3'!J20</f>
        <v>-6.4586994727592266</v>
      </c>
      <c r="D23" s="481">
        <f t="shared" si="3"/>
        <v>-1.1981904878346987</v>
      </c>
      <c r="E23" s="481">
        <f t="shared" si="3"/>
        <v>-6.4586994727592266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-3.1995401858415558</v>
      </c>
      <c r="C24" s="480">
        <f>'Tabelle 3.3'!J21</f>
        <v>-10.212201591511937</v>
      </c>
      <c r="D24" s="481">
        <f t="shared" si="3"/>
        <v>-3.1995401858415558</v>
      </c>
      <c r="E24" s="481">
        <f t="shared" si="3"/>
        <v>-10.212201591511937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6.9232756393696722</v>
      </c>
      <c r="C25" s="480">
        <f>'Tabelle 3.3'!J22</f>
        <v>-5.5133079847908748</v>
      </c>
      <c r="D25" s="481">
        <f t="shared" si="3"/>
        <v>6.9232756393696722</v>
      </c>
      <c r="E25" s="481">
        <f t="shared" si="3"/>
        <v>-5.5133079847908748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-1.4593623709025596</v>
      </c>
      <c r="C26" s="480">
        <f>'Tabelle 3.3'!J23</f>
        <v>0.48939641109298532</v>
      </c>
      <c r="D26" s="481">
        <f t="shared" si="3"/>
        <v>-1.4593623709025596</v>
      </c>
      <c r="E26" s="481">
        <f t="shared" si="3"/>
        <v>0.48939641109298532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5.325814536340852</v>
      </c>
      <c r="C27" s="480">
        <f>'Tabelle 3.3'!J24</f>
        <v>1.9398469478554903</v>
      </c>
      <c r="D27" s="481">
        <f t="shared" si="3"/>
        <v>5.325814536340852</v>
      </c>
      <c r="E27" s="481">
        <f t="shared" si="3"/>
        <v>1.9398469478554903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3.2564689315261397</v>
      </c>
      <c r="C28" s="480">
        <f>'Tabelle 3.3'!J25</f>
        <v>0.14929086837521771</v>
      </c>
      <c r="D28" s="481">
        <f t="shared" si="3"/>
        <v>3.2564689315261397</v>
      </c>
      <c r="E28" s="481">
        <f t="shared" si="3"/>
        <v>0.14929086837521771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-15.455746367239101</v>
      </c>
      <c r="C29" s="480">
        <f>'Tabelle 3.3'!J26</f>
        <v>-32.485875706214692</v>
      </c>
      <c r="D29" s="481">
        <f t="shared" si="3"/>
        <v>-15.455746367239101</v>
      </c>
      <c r="E29" s="481">
        <f t="shared" si="3"/>
        <v>-32.485875706214692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2.5357682912643944</v>
      </c>
      <c r="C30" s="480">
        <f>'Tabelle 3.3'!J27</f>
        <v>2.1422450728363325</v>
      </c>
      <c r="D30" s="481">
        <f t="shared" si="3"/>
        <v>2.5357682912643944</v>
      </c>
      <c r="E30" s="481">
        <f t="shared" si="3"/>
        <v>2.1422450728363325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1.4534419421817601</v>
      </c>
      <c r="C31" s="480">
        <f>'Tabelle 3.3'!J28</f>
        <v>-3.1687546057479734</v>
      </c>
      <c r="D31" s="481">
        <f t="shared" si="3"/>
        <v>1.4534419421817601</v>
      </c>
      <c r="E31" s="481">
        <f t="shared" si="3"/>
        <v>-3.1687546057479734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2.8125696456429687</v>
      </c>
      <c r="C32" s="480">
        <f>'Tabelle 3.3'!J29</f>
        <v>-1.4135886912904696</v>
      </c>
      <c r="D32" s="481">
        <f t="shared" si="3"/>
        <v>2.8125696456429687</v>
      </c>
      <c r="E32" s="481">
        <f t="shared" si="3"/>
        <v>-1.4135886912904696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3.1900375298532926</v>
      </c>
      <c r="C33" s="480">
        <f>'Tabelle 3.3'!J30</f>
        <v>0.67596113223489651</v>
      </c>
      <c r="D33" s="481">
        <f t="shared" si="3"/>
        <v>3.1900375298532926</v>
      </c>
      <c r="E33" s="481">
        <f t="shared" si="3"/>
        <v>0.67596113223489651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2.1963989273400588</v>
      </c>
      <c r="C34" s="480">
        <f>'Tabelle 3.3'!J31</f>
        <v>-3.2351661105469316</v>
      </c>
      <c r="D34" s="481">
        <f t="shared" si="3"/>
        <v>2.1963989273400588</v>
      </c>
      <c r="E34" s="481">
        <f t="shared" si="3"/>
        <v>-3.2351661105469316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66.666666666666671</v>
      </c>
      <c r="C35" s="480" t="str">
        <f>'Tabelle 3.3'!J32</f>
        <v>*</v>
      </c>
      <c r="D35" s="481" t="str">
        <f t="shared" si="3"/>
        <v/>
      </c>
      <c r="E35" s="481" t="str">
        <f t="shared" si="3"/>
        <v>*</v>
      </c>
      <c r="F35" s="476" t="str">
        <f t="shared" si="4"/>
        <v>&gt; 50</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-2.9797377830750893</v>
      </c>
      <c r="C37" s="480">
        <f>'Tabelle 3.3'!J34</f>
        <v>3.0303030303030303</v>
      </c>
      <c r="D37" s="481">
        <f t="shared" si="3"/>
        <v>-2.9797377830750893</v>
      </c>
      <c r="E37" s="481">
        <f t="shared" si="3"/>
        <v>3.0303030303030303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-0.21972616217102567</v>
      </c>
      <c r="C38" s="480">
        <f>'Tabelle 3.3'!J35</f>
        <v>-1.2444056325728632</v>
      </c>
      <c r="D38" s="481">
        <f t="shared" si="3"/>
        <v>-0.21972616217102567</v>
      </c>
      <c r="E38" s="481">
        <f t="shared" si="3"/>
        <v>-1.2444056325728632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1.4337459638085011</v>
      </c>
      <c r="C39" s="480">
        <f>'Tabelle 3.3'!J36</f>
        <v>-3.0626563357940335</v>
      </c>
      <c r="D39" s="481">
        <f t="shared" si="3"/>
        <v>1.4337459638085011</v>
      </c>
      <c r="E39" s="481">
        <f t="shared" si="3"/>
        <v>-3.0626563357940335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1.4337459638085011</v>
      </c>
      <c r="C45" s="480">
        <f>'Tabelle 3.3'!J36</f>
        <v>-3.0626563357940335</v>
      </c>
      <c r="D45" s="481">
        <f t="shared" si="3"/>
        <v>1.4337459638085011</v>
      </c>
      <c r="E45" s="481">
        <f t="shared" si="3"/>
        <v>-3.0626563357940335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172099</v>
      </c>
      <c r="C51" s="487">
        <v>32561</v>
      </c>
      <c r="D51" s="487">
        <v>22436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174813</v>
      </c>
      <c r="C52" s="487">
        <v>33078</v>
      </c>
      <c r="D52" s="487">
        <v>23188</v>
      </c>
      <c r="E52" s="488">
        <f t="shared" ref="E52:G70" si="11">IF($A$51=37802,IF(COUNTBLANK(B$51:B$70)&gt;0,#N/A,B52/B$51*100),IF(COUNTBLANK(B$51:B$75)&gt;0,#N/A,B52/B$51*100))</f>
        <v>101.57699928529509</v>
      </c>
      <c r="F52" s="488">
        <f t="shared" si="11"/>
        <v>101.58778907281717</v>
      </c>
      <c r="G52" s="488">
        <f t="shared" si="11"/>
        <v>103.3517561062578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178518</v>
      </c>
      <c r="C53" s="487">
        <v>33107</v>
      </c>
      <c r="D53" s="487">
        <v>23894</v>
      </c>
      <c r="E53" s="488">
        <f t="shared" si="11"/>
        <v>103.72982992347428</v>
      </c>
      <c r="F53" s="488">
        <f t="shared" si="11"/>
        <v>101.67685267651486</v>
      </c>
      <c r="G53" s="488">
        <f t="shared" si="11"/>
        <v>106.49848457835623</v>
      </c>
      <c r="H53" s="489">
        <f>IF(ISERROR(L53)=TRUE,IF(MONTH(A53)=MONTH(MAX(A$51:A$75)),A53,""),"")</f>
        <v>41883</v>
      </c>
      <c r="I53" s="488">
        <f t="shared" si="12"/>
        <v>103.72982992347428</v>
      </c>
      <c r="J53" s="488">
        <f t="shared" si="10"/>
        <v>101.67685267651486</v>
      </c>
      <c r="K53" s="488">
        <f t="shared" si="10"/>
        <v>106.49848457835623</v>
      </c>
      <c r="L53" s="488" t="e">
        <f t="shared" si="13"/>
        <v>#N/A</v>
      </c>
    </row>
    <row r="54" spans="1:14" ht="15" customHeight="1" x14ac:dyDescent="0.2">
      <c r="A54" s="490" t="s">
        <v>463</v>
      </c>
      <c r="B54" s="487">
        <v>175934</v>
      </c>
      <c r="C54" s="487">
        <v>33112</v>
      </c>
      <c r="D54" s="487">
        <v>23496</v>
      </c>
      <c r="E54" s="488">
        <f t="shared" si="11"/>
        <v>102.22836855530828</v>
      </c>
      <c r="F54" s="488">
        <f t="shared" si="11"/>
        <v>101.69220847025582</v>
      </c>
      <c r="G54" s="488">
        <f t="shared" si="11"/>
        <v>104.72454983062936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176959</v>
      </c>
      <c r="C55" s="487">
        <v>32188</v>
      </c>
      <c r="D55" s="487">
        <v>23087</v>
      </c>
      <c r="E55" s="488">
        <f t="shared" si="11"/>
        <v>102.82395597882615</v>
      </c>
      <c r="F55" s="488">
        <f t="shared" si="11"/>
        <v>98.854457786923007</v>
      </c>
      <c r="G55" s="488">
        <f t="shared" si="11"/>
        <v>102.9015867356035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179988</v>
      </c>
      <c r="C56" s="487">
        <v>32640</v>
      </c>
      <c r="D56" s="487">
        <v>23829</v>
      </c>
      <c r="E56" s="488">
        <f t="shared" si="11"/>
        <v>104.58398944793403</v>
      </c>
      <c r="F56" s="488">
        <f t="shared" si="11"/>
        <v>100.24262154110745</v>
      </c>
      <c r="G56" s="488">
        <f t="shared" si="11"/>
        <v>106.20877161704402</v>
      </c>
      <c r="H56" s="489" t="str">
        <f t="shared" si="14"/>
        <v/>
      </c>
      <c r="I56" s="488" t="str">
        <f t="shared" si="12"/>
        <v/>
      </c>
      <c r="J56" s="488" t="str">
        <f t="shared" si="10"/>
        <v/>
      </c>
      <c r="K56" s="488" t="str">
        <f t="shared" si="10"/>
        <v/>
      </c>
      <c r="L56" s="488" t="e">
        <f t="shared" si="13"/>
        <v>#N/A</v>
      </c>
    </row>
    <row r="57" spans="1:14" ht="15" customHeight="1" x14ac:dyDescent="0.2">
      <c r="A57" s="490">
        <v>42248</v>
      </c>
      <c r="B57" s="487">
        <v>183723</v>
      </c>
      <c r="C57" s="487">
        <v>32614</v>
      </c>
      <c r="D57" s="487">
        <v>24405</v>
      </c>
      <c r="E57" s="488">
        <f t="shared" si="11"/>
        <v>106.75425191314301</v>
      </c>
      <c r="F57" s="488">
        <f t="shared" si="11"/>
        <v>100.16277141365437</v>
      </c>
      <c r="G57" s="488">
        <f t="shared" si="11"/>
        <v>108.77607416651809</v>
      </c>
      <c r="H57" s="489">
        <f t="shared" si="14"/>
        <v>42248</v>
      </c>
      <c r="I57" s="488">
        <f t="shared" si="12"/>
        <v>106.75425191314301</v>
      </c>
      <c r="J57" s="488">
        <f t="shared" si="10"/>
        <v>100.16277141365437</v>
      </c>
      <c r="K57" s="488">
        <f t="shared" si="10"/>
        <v>108.77607416651809</v>
      </c>
      <c r="L57" s="488" t="e">
        <f t="shared" si="13"/>
        <v>#N/A</v>
      </c>
    </row>
    <row r="58" spans="1:14" ht="15" customHeight="1" x14ac:dyDescent="0.2">
      <c r="A58" s="490" t="s">
        <v>466</v>
      </c>
      <c r="B58" s="487">
        <v>181516</v>
      </c>
      <c r="C58" s="487">
        <v>32718</v>
      </c>
      <c r="D58" s="487">
        <v>24092</v>
      </c>
      <c r="E58" s="488">
        <f t="shared" si="11"/>
        <v>105.4718505046514</v>
      </c>
      <c r="F58" s="488">
        <f t="shared" si="11"/>
        <v>100.48217192346674</v>
      </c>
      <c r="G58" s="488">
        <f t="shared" si="11"/>
        <v>107.38099482973793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182279</v>
      </c>
      <c r="C59" s="487">
        <v>32473</v>
      </c>
      <c r="D59" s="487">
        <v>24255</v>
      </c>
      <c r="E59" s="488">
        <f t="shared" si="11"/>
        <v>105.91519997210908</v>
      </c>
      <c r="F59" s="488">
        <f t="shared" si="11"/>
        <v>99.729738030158771</v>
      </c>
      <c r="G59" s="488">
        <f t="shared" si="11"/>
        <v>108.10750579425923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183907</v>
      </c>
      <c r="C60" s="487">
        <v>32988</v>
      </c>
      <c r="D60" s="487">
        <v>24966</v>
      </c>
      <c r="E60" s="488">
        <f t="shared" si="11"/>
        <v>106.86116711892572</v>
      </c>
      <c r="F60" s="488">
        <f t="shared" si="11"/>
        <v>101.31138478547956</v>
      </c>
      <c r="G60" s="488">
        <f t="shared" si="11"/>
        <v>111.27651987876628</v>
      </c>
      <c r="H60" s="489" t="str">
        <f t="shared" si="14"/>
        <v/>
      </c>
      <c r="I60" s="488" t="str">
        <f t="shared" si="12"/>
        <v/>
      </c>
      <c r="J60" s="488" t="str">
        <f t="shared" si="10"/>
        <v/>
      </c>
      <c r="K60" s="488" t="str">
        <f t="shared" si="10"/>
        <v/>
      </c>
      <c r="L60" s="488" t="e">
        <f t="shared" si="13"/>
        <v>#N/A</v>
      </c>
    </row>
    <row r="61" spans="1:14" ht="15" customHeight="1" x14ac:dyDescent="0.2">
      <c r="A61" s="490">
        <v>42614</v>
      </c>
      <c r="B61" s="487">
        <v>187352</v>
      </c>
      <c r="C61" s="487">
        <v>32702</v>
      </c>
      <c r="D61" s="487">
        <v>25621</v>
      </c>
      <c r="E61" s="488">
        <f t="shared" si="11"/>
        <v>108.86292192284672</v>
      </c>
      <c r="F61" s="488">
        <f t="shared" si="11"/>
        <v>100.43303338349558</v>
      </c>
      <c r="G61" s="488">
        <f t="shared" si="11"/>
        <v>114.19593510429667</v>
      </c>
      <c r="H61" s="489">
        <f t="shared" si="14"/>
        <v>42614</v>
      </c>
      <c r="I61" s="488">
        <f t="shared" si="12"/>
        <v>108.86292192284672</v>
      </c>
      <c r="J61" s="488">
        <f t="shared" si="10"/>
        <v>100.43303338349558</v>
      </c>
      <c r="K61" s="488">
        <f t="shared" si="10"/>
        <v>114.19593510429667</v>
      </c>
      <c r="L61" s="488" t="e">
        <f t="shared" si="13"/>
        <v>#N/A</v>
      </c>
    </row>
    <row r="62" spans="1:14" ht="15" customHeight="1" x14ac:dyDescent="0.2">
      <c r="A62" s="490" t="s">
        <v>469</v>
      </c>
      <c r="B62" s="487">
        <v>185117</v>
      </c>
      <c r="C62" s="487">
        <v>32566</v>
      </c>
      <c r="D62" s="487">
        <v>25302</v>
      </c>
      <c r="E62" s="488">
        <f t="shared" si="11"/>
        <v>107.5642508091273</v>
      </c>
      <c r="F62" s="488">
        <f t="shared" si="11"/>
        <v>100.01535579374097</v>
      </c>
      <c r="G62" s="488">
        <f t="shared" si="11"/>
        <v>112.77411303262615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186299</v>
      </c>
      <c r="C63" s="487">
        <v>32108</v>
      </c>
      <c r="D63" s="487">
        <v>25292</v>
      </c>
      <c r="E63" s="488">
        <f t="shared" si="11"/>
        <v>108.25106479410107</v>
      </c>
      <c r="F63" s="488">
        <f t="shared" si="11"/>
        <v>98.608765087067354</v>
      </c>
      <c r="G63" s="488">
        <f t="shared" si="11"/>
        <v>112.72954180780887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188582</v>
      </c>
      <c r="C64" s="487">
        <v>32533</v>
      </c>
      <c r="D64" s="487">
        <v>26279</v>
      </c>
      <c r="E64" s="488">
        <f t="shared" si="11"/>
        <v>109.57762683106816</v>
      </c>
      <c r="F64" s="488">
        <f t="shared" si="11"/>
        <v>99.914007555050517</v>
      </c>
      <c r="G64" s="488">
        <f t="shared" si="11"/>
        <v>117.12872169727224</v>
      </c>
      <c r="H64" s="489" t="str">
        <f t="shared" si="14"/>
        <v/>
      </c>
      <c r="I64" s="488" t="str">
        <f t="shared" si="12"/>
        <v/>
      </c>
      <c r="J64" s="488" t="str">
        <f t="shared" si="10"/>
        <v/>
      </c>
      <c r="K64" s="488" t="str">
        <f t="shared" si="10"/>
        <v/>
      </c>
      <c r="L64" s="488" t="e">
        <f t="shared" si="13"/>
        <v>#N/A</v>
      </c>
    </row>
    <row r="65" spans="1:12" ht="15" customHeight="1" x14ac:dyDescent="0.2">
      <c r="A65" s="490">
        <v>42979</v>
      </c>
      <c r="B65" s="487">
        <v>191806</v>
      </c>
      <c r="C65" s="487">
        <v>32164</v>
      </c>
      <c r="D65" s="487">
        <v>26750</v>
      </c>
      <c r="E65" s="488">
        <f t="shared" si="11"/>
        <v>111.45096717586971</v>
      </c>
      <c r="F65" s="488">
        <f t="shared" si="11"/>
        <v>98.780749976966305</v>
      </c>
      <c r="G65" s="488">
        <f t="shared" si="11"/>
        <v>119.2280263861651</v>
      </c>
      <c r="H65" s="489">
        <f t="shared" si="14"/>
        <v>42979</v>
      </c>
      <c r="I65" s="488">
        <f t="shared" si="12"/>
        <v>111.45096717586971</v>
      </c>
      <c r="J65" s="488">
        <f t="shared" si="10"/>
        <v>98.780749976966305</v>
      </c>
      <c r="K65" s="488">
        <f t="shared" si="10"/>
        <v>119.2280263861651</v>
      </c>
      <c r="L65" s="488" t="e">
        <f t="shared" si="13"/>
        <v>#N/A</v>
      </c>
    </row>
    <row r="66" spans="1:12" ht="15" customHeight="1" x14ac:dyDescent="0.2">
      <c r="A66" s="490" t="s">
        <v>472</v>
      </c>
      <c r="B66" s="487">
        <v>189784</v>
      </c>
      <c r="C66" s="487">
        <v>32059</v>
      </c>
      <c r="D66" s="487">
        <v>26583</v>
      </c>
      <c r="E66" s="488">
        <f t="shared" si="11"/>
        <v>110.27606203406179</v>
      </c>
      <c r="F66" s="488">
        <f t="shared" si="11"/>
        <v>98.458278308405767</v>
      </c>
      <c r="G66" s="488">
        <f t="shared" si="11"/>
        <v>118.48368693171689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190586</v>
      </c>
      <c r="C67" s="487">
        <v>31871</v>
      </c>
      <c r="D67" s="487">
        <v>26506</v>
      </c>
      <c r="E67" s="488">
        <f t="shared" si="11"/>
        <v>110.7420728766582</v>
      </c>
      <c r="F67" s="488">
        <f t="shared" si="11"/>
        <v>97.880900463744965</v>
      </c>
      <c r="G67" s="488">
        <f t="shared" si="11"/>
        <v>118.140488500624</v>
      </c>
      <c r="H67" s="489" t="str">
        <f t="shared" si="14"/>
        <v/>
      </c>
      <c r="I67" s="488" t="str">
        <f t="shared" si="12"/>
        <v/>
      </c>
      <c r="J67" s="488" t="str">
        <f t="shared" si="12"/>
        <v/>
      </c>
      <c r="K67" s="488" t="str">
        <f t="shared" si="12"/>
        <v/>
      </c>
      <c r="L67" s="488" t="e">
        <f t="shared" si="13"/>
        <v>#N/A</v>
      </c>
    </row>
    <row r="68" spans="1:12" ht="15" customHeight="1" x14ac:dyDescent="0.2">
      <c r="A68" s="490" t="s">
        <v>474</v>
      </c>
      <c r="B68" s="487">
        <v>192798</v>
      </c>
      <c r="C68" s="487">
        <v>32245</v>
      </c>
      <c r="D68" s="487">
        <v>27452</v>
      </c>
      <c r="E68" s="488">
        <f t="shared" si="11"/>
        <v>112.02737958965479</v>
      </c>
      <c r="F68" s="488">
        <f t="shared" si="11"/>
        <v>99.029513835570157</v>
      </c>
      <c r="G68" s="488">
        <f t="shared" si="11"/>
        <v>122.35692636833659</v>
      </c>
      <c r="H68" s="489" t="str">
        <f t="shared" si="14"/>
        <v/>
      </c>
      <c r="I68" s="488" t="str">
        <f t="shared" si="12"/>
        <v/>
      </c>
      <c r="J68" s="488" t="str">
        <f t="shared" si="12"/>
        <v/>
      </c>
      <c r="K68" s="488" t="str">
        <f t="shared" si="12"/>
        <v/>
      </c>
      <c r="L68" s="488" t="e">
        <f t="shared" si="13"/>
        <v>#N/A</v>
      </c>
    </row>
    <row r="69" spans="1:12" ht="15" customHeight="1" x14ac:dyDescent="0.2">
      <c r="A69" s="490">
        <v>43344</v>
      </c>
      <c r="B69" s="487">
        <v>195998</v>
      </c>
      <c r="C69" s="487">
        <v>31790</v>
      </c>
      <c r="D69" s="487">
        <v>28116</v>
      </c>
      <c r="E69" s="488">
        <f t="shared" si="11"/>
        <v>113.88677447283251</v>
      </c>
      <c r="F69" s="488">
        <f t="shared" si="11"/>
        <v>97.632136605141113</v>
      </c>
      <c r="G69" s="488">
        <f t="shared" si="11"/>
        <v>125.31645569620254</v>
      </c>
      <c r="H69" s="489">
        <f t="shared" si="14"/>
        <v>43344</v>
      </c>
      <c r="I69" s="488">
        <f t="shared" si="12"/>
        <v>113.88677447283251</v>
      </c>
      <c r="J69" s="488">
        <f t="shared" si="12"/>
        <v>97.632136605141113</v>
      </c>
      <c r="K69" s="488">
        <f t="shared" si="12"/>
        <v>125.31645569620254</v>
      </c>
      <c r="L69" s="488" t="e">
        <f t="shared" si="13"/>
        <v>#N/A</v>
      </c>
    </row>
    <row r="70" spans="1:12" ht="15" customHeight="1" x14ac:dyDescent="0.2">
      <c r="A70" s="490" t="s">
        <v>475</v>
      </c>
      <c r="B70" s="487">
        <v>194316</v>
      </c>
      <c r="C70" s="487">
        <v>31693</v>
      </c>
      <c r="D70" s="487">
        <v>27828</v>
      </c>
      <c r="E70" s="488">
        <f t="shared" si="11"/>
        <v>112.90943003736223</v>
      </c>
      <c r="F70" s="488">
        <f t="shared" si="11"/>
        <v>97.334234206566137</v>
      </c>
      <c r="G70" s="488">
        <f t="shared" si="11"/>
        <v>124.0328044214655</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194907</v>
      </c>
      <c r="C71" s="487">
        <v>31364</v>
      </c>
      <c r="D71" s="487">
        <v>27862</v>
      </c>
      <c r="E71" s="491">
        <f t="shared" ref="E71:G75" si="15">IF($A$51=37802,IF(COUNTBLANK(B$51:B$70)&gt;0,#N/A,IF(ISBLANK(B71)=FALSE,B71/B$51*100,#N/A)),IF(COUNTBLANK(B$51:B$75)&gt;0,#N/A,B71/B$51*100))</f>
        <v>113.25283702984909</v>
      </c>
      <c r="F71" s="491">
        <f t="shared" si="15"/>
        <v>96.323822978409751</v>
      </c>
      <c r="G71" s="491">
        <f t="shared" si="15"/>
        <v>124.18434658584418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196592</v>
      </c>
      <c r="C72" s="487">
        <v>31715</v>
      </c>
      <c r="D72" s="487">
        <v>28720</v>
      </c>
      <c r="E72" s="491">
        <f t="shared" si="15"/>
        <v>114.23192464802237</v>
      </c>
      <c r="F72" s="491">
        <f t="shared" si="15"/>
        <v>97.401799699026441</v>
      </c>
      <c r="G72" s="491">
        <f t="shared" si="15"/>
        <v>128.00855767516492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198718</v>
      </c>
      <c r="C73" s="487">
        <v>31118</v>
      </c>
      <c r="D73" s="487">
        <v>29248</v>
      </c>
      <c r="E73" s="491">
        <f t="shared" si="15"/>
        <v>115.46726012353355</v>
      </c>
      <c r="F73" s="491">
        <f t="shared" si="15"/>
        <v>95.568317926353615</v>
      </c>
      <c r="G73" s="491">
        <f t="shared" si="15"/>
        <v>130.36191834551613</v>
      </c>
      <c r="H73" s="492">
        <f>IF(A$51=37802,IF(ISERROR(L73)=TRUE,IF(ISBLANK(A73)=FALSE,IF(MONTH(A73)=MONTH(MAX(A$51:A$75)),A73,""),""),""),IF(ISERROR(L73)=TRUE,IF(MONTH(A73)=MONTH(MAX(A$51:A$75)),A73,""),""))</f>
        <v>43709</v>
      </c>
      <c r="I73" s="488">
        <f t="shared" si="12"/>
        <v>115.46726012353355</v>
      </c>
      <c r="J73" s="488">
        <f t="shared" si="12"/>
        <v>95.568317926353615</v>
      </c>
      <c r="K73" s="488">
        <f t="shared" si="12"/>
        <v>130.36191834551613</v>
      </c>
      <c r="L73" s="488" t="e">
        <f t="shared" si="13"/>
        <v>#N/A</v>
      </c>
    </row>
    <row r="74" spans="1:12" ht="15" customHeight="1" x14ac:dyDescent="0.2">
      <c r="A74" s="490" t="s">
        <v>478</v>
      </c>
      <c r="B74" s="487">
        <v>196654</v>
      </c>
      <c r="C74" s="487">
        <v>31101</v>
      </c>
      <c r="D74" s="487">
        <v>28854</v>
      </c>
      <c r="E74" s="491">
        <f t="shared" si="15"/>
        <v>114.26795042388393</v>
      </c>
      <c r="F74" s="491">
        <f t="shared" si="15"/>
        <v>95.516108227634291</v>
      </c>
      <c r="G74" s="491">
        <f t="shared" si="15"/>
        <v>128.60581208771617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196621</v>
      </c>
      <c r="C75" s="493">
        <v>29966</v>
      </c>
      <c r="D75" s="493">
        <v>27668</v>
      </c>
      <c r="E75" s="491">
        <f t="shared" si="15"/>
        <v>114.24877541415115</v>
      </c>
      <c r="F75" s="491">
        <f t="shared" si="15"/>
        <v>92.030343048432172</v>
      </c>
      <c r="G75" s="491">
        <f t="shared" si="15"/>
        <v>123.31966482438936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115.46726012353355</v>
      </c>
      <c r="J77" s="488">
        <f>IF(J75&lt;&gt;"",J75,IF(J74&lt;&gt;"",J74,IF(J73&lt;&gt;"",J73,IF(J72&lt;&gt;"",J72,IF(J71&lt;&gt;"",J71,IF(J70&lt;&gt;"",J70,""))))))</f>
        <v>95.568317926353615</v>
      </c>
      <c r="K77" s="488">
        <f>IF(K75&lt;&gt;"",K75,IF(K74&lt;&gt;"",K74,IF(K73&lt;&gt;"",K73,IF(K72&lt;&gt;"",K72,IF(K71&lt;&gt;"",K71,IF(K70&lt;&gt;"",K70,""))))))</f>
        <v>130.36191834551613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+15,5%</v>
      </c>
      <c r="J79" s="488" t="str">
        <f>"GeB - ausschließlich: "&amp;IF(J77&gt;100,"+","")&amp;TEXT(J77-100,"0,0")&amp;"%"</f>
        <v>GeB - ausschließlich: -4,4%</v>
      </c>
      <c r="K79" s="488" t="str">
        <f>"GeB - im Nebenjob: "&amp;IF(K77&gt;100,"+","")&amp;TEXT(K77-100,"0,0")&amp;"%"</f>
        <v>GeB - im Nebenjob: +30,4%</v>
      </c>
    </row>
    <row r="81" spans="9:9" ht="15" customHeight="1" x14ac:dyDescent="0.2">
      <c r="I81" s="488" t="str">
        <f>IF(ISERROR(HLOOKUP(1,I$78:K$79,2,FALSE)),"",HLOOKUP(1,I$78:K$79,2,FALSE))</f>
        <v>GeB - im Nebenjob: +30,4%</v>
      </c>
    </row>
    <row r="82" spans="9:9" ht="15" customHeight="1" x14ac:dyDescent="0.2">
      <c r="I82" s="488" t="str">
        <f>IF(ISERROR(HLOOKUP(2,I$78:K$79,2,FALSE)),"",HLOOKUP(2,I$78:K$79,2,FALSE))</f>
        <v>SvB: +15,5%</v>
      </c>
    </row>
    <row r="83" spans="9:9" ht="15" customHeight="1" x14ac:dyDescent="0.2">
      <c r="I83" s="488" t="str">
        <f>IF(ISERROR(HLOOKUP(3,I$78:K$79,2,FALSE)),"",HLOOKUP(3,I$78:K$79,2,FALSE))</f>
        <v>GeB - ausschließlich: -4,4%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196621</v>
      </c>
      <c r="E12" s="114">
        <v>196654</v>
      </c>
      <c r="F12" s="114">
        <v>198718</v>
      </c>
      <c r="G12" s="114">
        <v>196592</v>
      </c>
      <c r="H12" s="114">
        <v>194907</v>
      </c>
      <c r="I12" s="115">
        <v>1714</v>
      </c>
      <c r="J12" s="116">
        <v>0.87939376215323206</v>
      </c>
      <c r="N12" s="117"/>
    </row>
    <row r="13" spans="1:15" s="110" customFormat="1" ht="13.5" customHeight="1" x14ac:dyDescent="0.2">
      <c r="A13" s="118" t="s">
        <v>105</v>
      </c>
      <c r="B13" s="119" t="s">
        <v>106</v>
      </c>
      <c r="C13" s="113">
        <v>50.567335126970164</v>
      </c>
      <c r="D13" s="114">
        <v>99426</v>
      </c>
      <c r="E13" s="114">
        <v>99307</v>
      </c>
      <c r="F13" s="114">
        <v>101086</v>
      </c>
      <c r="G13" s="114">
        <v>99865</v>
      </c>
      <c r="H13" s="114">
        <v>98797</v>
      </c>
      <c r="I13" s="115">
        <v>629</v>
      </c>
      <c r="J13" s="116">
        <v>0.63665900786461127</v>
      </c>
    </row>
    <row r="14" spans="1:15" s="110" customFormat="1" ht="13.5" customHeight="1" x14ac:dyDescent="0.2">
      <c r="A14" s="120"/>
      <c r="B14" s="119" t="s">
        <v>107</v>
      </c>
      <c r="C14" s="113">
        <v>49.432664873029836</v>
      </c>
      <c r="D14" s="114">
        <v>97195</v>
      </c>
      <c r="E14" s="114">
        <v>97347</v>
      </c>
      <c r="F14" s="114">
        <v>97632</v>
      </c>
      <c r="G14" s="114">
        <v>96727</v>
      </c>
      <c r="H14" s="114">
        <v>96110</v>
      </c>
      <c r="I14" s="115">
        <v>1085</v>
      </c>
      <c r="J14" s="116">
        <v>1.1289147851420247</v>
      </c>
    </row>
    <row r="15" spans="1:15" s="110" customFormat="1" ht="13.5" customHeight="1" x14ac:dyDescent="0.2">
      <c r="A15" s="118" t="s">
        <v>105</v>
      </c>
      <c r="B15" s="121" t="s">
        <v>108</v>
      </c>
      <c r="C15" s="113">
        <v>12.606486590954171</v>
      </c>
      <c r="D15" s="114">
        <v>24787</v>
      </c>
      <c r="E15" s="114">
        <v>25550</v>
      </c>
      <c r="F15" s="114">
        <v>26474</v>
      </c>
      <c r="G15" s="114">
        <v>24879</v>
      </c>
      <c r="H15" s="114">
        <v>25294</v>
      </c>
      <c r="I15" s="115">
        <v>-507</v>
      </c>
      <c r="J15" s="116">
        <v>-2.004427927571756</v>
      </c>
    </row>
    <row r="16" spans="1:15" s="110" customFormat="1" ht="13.5" customHeight="1" x14ac:dyDescent="0.2">
      <c r="A16" s="118"/>
      <c r="B16" s="121" t="s">
        <v>109</v>
      </c>
      <c r="C16" s="113">
        <v>67.198824133739535</v>
      </c>
      <c r="D16" s="114">
        <v>132127</v>
      </c>
      <c r="E16" s="114">
        <v>131869</v>
      </c>
      <c r="F16" s="114">
        <v>133235</v>
      </c>
      <c r="G16" s="114">
        <v>133380</v>
      </c>
      <c r="H16" s="114">
        <v>132257</v>
      </c>
      <c r="I16" s="115">
        <v>-130</v>
      </c>
      <c r="J16" s="116">
        <v>-9.8293474069425443E-2</v>
      </c>
    </row>
    <row r="17" spans="1:10" s="110" customFormat="1" ht="13.5" customHeight="1" x14ac:dyDescent="0.2">
      <c r="A17" s="118"/>
      <c r="B17" s="121" t="s">
        <v>110</v>
      </c>
      <c r="C17" s="113">
        <v>18.767578234267958</v>
      </c>
      <c r="D17" s="114">
        <v>36901</v>
      </c>
      <c r="E17" s="114">
        <v>36448</v>
      </c>
      <c r="F17" s="114">
        <v>36251</v>
      </c>
      <c r="G17" s="114">
        <v>35656</v>
      </c>
      <c r="H17" s="114">
        <v>34792</v>
      </c>
      <c r="I17" s="115">
        <v>2109</v>
      </c>
      <c r="J17" s="116">
        <v>6.0617383306507246</v>
      </c>
    </row>
    <row r="18" spans="1:10" s="110" customFormat="1" ht="13.5" customHeight="1" x14ac:dyDescent="0.2">
      <c r="A18" s="120"/>
      <c r="B18" s="121" t="s">
        <v>111</v>
      </c>
      <c r="C18" s="113">
        <v>1.4271110410383427</v>
      </c>
      <c r="D18" s="114">
        <v>2806</v>
      </c>
      <c r="E18" s="114">
        <v>2787</v>
      </c>
      <c r="F18" s="114">
        <v>2758</v>
      </c>
      <c r="G18" s="114">
        <v>2677</v>
      </c>
      <c r="H18" s="114">
        <v>2564</v>
      </c>
      <c r="I18" s="115">
        <v>242</v>
      </c>
      <c r="J18" s="116">
        <v>9.4383775351014041</v>
      </c>
    </row>
    <row r="19" spans="1:10" s="110" customFormat="1" ht="13.5" customHeight="1" x14ac:dyDescent="0.2">
      <c r="A19" s="120"/>
      <c r="B19" s="121" t="s">
        <v>112</v>
      </c>
      <c r="C19" s="113">
        <v>0.34533442511227186</v>
      </c>
      <c r="D19" s="114">
        <v>679</v>
      </c>
      <c r="E19" s="114">
        <v>646</v>
      </c>
      <c r="F19" s="114">
        <v>674</v>
      </c>
      <c r="G19" s="114">
        <v>596</v>
      </c>
      <c r="H19" s="114">
        <v>549</v>
      </c>
      <c r="I19" s="115">
        <v>130</v>
      </c>
      <c r="J19" s="116">
        <v>23.679417122040071</v>
      </c>
    </row>
    <row r="20" spans="1:10" s="110" customFormat="1" ht="13.5" customHeight="1" x14ac:dyDescent="0.2">
      <c r="A20" s="118" t="s">
        <v>113</v>
      </c>
      <c r="B20" s="122" t="s">
        <v>114</v>
      </c>
      <c r="C20" s="113">
        <v>69.34457662202918</v>
      </c>
      <c r="D20" s="114">
        <v>136346</v>
      </c>
      <c r="E20" s="114">
        <v>136658</v>
      </c>
      <c r="F20" s="114">
        <v>138796</v>
      </c>
      <c r="G20" s="114">
        <v>137377</v>
      </c>
      <c r="H20" s="114">
        <v>136483</v>
      </c>
      <c r="I20" s="115">
        <v>-137</v>
      </c>
      <c r="J20" s="116">
        <v>-0.10037880175552999</v>
      </c>
    </row>
    <row r="21" spans="1:10" s="110" customFormat="1" ht="13.5" customHeight="1" x14ac:dyDescent="0.2">
      <c r="A21" s="120"/>
      <c r="B21" s="122" t="s">
        <v>115</v>
      </c>
      <c r="C21" s="113">
        <v>30.655423377970816</v>
      </c>
      <c r="D21" s="114">
        <v>60275</v>
      </c>
      <c r="E21" s="114">
        <v>59996</v>
      </c>
      <c r="F21" s="114">
        <v>59922</v>
      </c>
      <c r="G21" s="114">
        <v>59215</v>
      </c>
      <c r="H21" s="114">
        <v>58424</v>
      </c>
      <c r="I21" s="115">
        <v>1851</v>
      </c>
      <c r="J21" s="116">
        <v>3.1682185403258933</v>
      </c>
    </row>
    <row r="22" spans="1:10" s="110" customFormat="1" ht="13.5" customHeight="1" x14ac:dyDescent="0.2">
      <c r="A22" s="118" t="s">
        <v>113</v>
      </c>
      <c r="B22" s="122" t="s">
        <v>116</v>
      </c>
      <c r="C22" s="113">
        <v>83.250008900371782</v>
      </c>
      <c r="D22" s="114">
        <v>163687</v>
      </c>
      <c r="E22" s="114">
        <v>164245</v>
      </c>
      <c r="F22" s="114">
        <v>165437</v>
      </c>
      <c r="G22" s="114">
        <v>163862</v>
      </c>
      <c r="H22" s="114">
        <v>163319</v>
      </c>
      <c r="I22" s="115">
        <v>368</v>
      </c>
      <c r="J22" s="116">
        <v>0.22532589594597077</v>
      </c>
    </row>
    <row r="23" spans="1:10" s="110" customFormat="1" ht="13.5" customHeight="1" x14ac:dyDescent="0.2">
      <c r="A23" s="123"/>
      <c r="B23" s="124" t="s">
        <v>117</v>
      </c>
      <c r="C23" s="125">
        <v>16.72710442933359</v>
      </c>
      <c r="D23" s="114">
        <v>32889</v>
      </c>
      <c r="E23" s="114">
        <v>32366</v>
      </c>
      <c r="F23" s="114">
        <v>33241</v>
      </c>
      <c r="G23" s="114">
        <v>32679</v>
      </c>
      <c r="H23" s="114">
        <v>31532</v>
      </c>
      <c r="I23" s="115">
        <v>1357</v>
      </c>
      <c r="J23" s="116">
        <v>4.3035646327540276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57634</v>
      </c>
      <c r="E26" s="114">
        <v>59955</v>
      </c>
      <c r="F26" s="114">
        <v>60366</v>
      </c>
      <c r="G26" s="114">
        <v>60435</v>
      </c>
      <c r="H26" s="140">
        <v>59226</v>
      </c>
      <c r="I26" s="115">
        <v>-1592</v>
      </c>
      <c r="J26" s="116">
        <v>-2.6880086448519229</v>
      </c>
    </row>
    <row r="27" spans="1:10" s="110" customFormat="1" ht="13.5" customHeight="1" x14ac:dyDescent="0.2">
      <c r="A27" s="118" t="s">
        <v>105</v>
      </c>
      <c r="B27" s="119" t="s">
        <v>106</v>
      </c>
      <c r="C27" s="113">
        <v>37.986258111531384</v>
      </c>
      <c r="D27" s="115">
        <v>21893</v>
      </c>
      <c r="E27" s="114">
        <v>22573</v>
      </c>
      <c r="F27" s="114">
        <v>22737</v>
      </c>
      <c r="G27" s="114">
        <v>22688</v>
      </c>
      <c r="H27" s="140">
        <v>22070</v>
      </c>
      <c r="I27" s="115">
        <v>-177</v>
      </c>
      <c r="J27" s="116">
        <v>-0.80199365654734933</v>
      </c>
    </row>
    <row r="28" spans="1:10" s="110" customFormat="1" ht="13.5" customHeight="1" x14ac:dyDescent="0.2">
      <c r="A28" s="120"/>
      <c r="B28" s="119" t="s">
        <v>107</v>
      </c>
      <c r="C28" s="113">
        <v>62.013741888468616</v>
      </c>
      <c r="D28" s="115">
        <v>35741</v>
      </c>
      <c r="E28" s="114">
        <v>37382</v>
      </c>
      <c r="F28" s="114">
        <v>37629</v>
      </c>
      <c r="G28" s="114">
        <v>37747</v>
      </c>
      <c r="H28" s="140">
        <v>37156</v>
      </c>
      <c r="I28" s="115">
        <v>-1415</v>
      </c>
      <c r="J28" s="116">
        <v>-3.8082678436860804</v>
      </c>
    </row>
    <row r="29" spans="1:10" s="110" customFormat="1" ht="13.5" customHeight="1" x14ac:dyDescent="0.2">
      <c r="A29" s="118" t="s">
        <v>105</v>
      </c>
      <c r="B29" s="121" t="s">
        <v>108</v>
      </c>
      <c r="C29" s="113">
        <v>15.220182531144811</v>
      </c>
      <c r="D29" s="115">
        <v>8772</v>
      </c>
      <c r="E29" s="114">
        <v>9376</v>
      </c>
      <c r="F29" s="114">
        <v>9481</v>
      </c>
      <c r="G29" s="114">
        <v>9672</v>
      </c>
      <c r="H29" s="140">
        <v>9258</v>
      </c>
      <c r="I29" s="115">
        <v>-486</v>
      </c>
      <c r="J29" s="116">
        <v>-5.2495139338950096</v>
      </c>
    </row>
    <row r="30" spans="1:10" s="110" customFormat="1" ht="13.5" customHeight="1" x14ac:dyDescent="0.2">
      <c r="A30" s="118"/>
      <c r="B30" s="121" t="s">
        <v>109</v>
      </c>
      <c r="C30" s="113">
        <v>51.441857237047579</v>
      </c>
      <c r="D30" s="115">
        <v>29648</v>
      </c>
      <c r="E30" s="114">
        <v>30899</v>
      </c>
      <c r="F30" s="114">
        <v>31172</v>
      </c>
      <c r="G30" s="114">
        <v>31201</v>
      </c>
      <c r="H30" s="140">
        <v>30819</v>
      </c>
      <c r="I30" s="115">
        <v>-1171</v>
      </c>
      <c r="J30" s="116">
        <v>-3.7996041403030598</v>
      </c>
    </row>
    <row r="31" spans="1:10" s="110" customFormat="1" ht="13.5" customHeight="1" x14ac:dyDescent="0.2">
      <c r="A31" s="118"/>
      <c r="B31" s="121" t="s">
        <v>110</v>
      </c>
      <c r="C31" s="113">
        <v>17.550404275254191</v>
      </c>
      <c r="D31" s="115">
        <v>10115</v>
      </c>
      <c r="E31" s="114">
        <v>10282</v>
      </c>
      <c r="F31" s="114">
        <v>10302</v>
      </c>
      <c r="G31" s="114">
        <v>10202</v>
      </c>
      <c r="H31" s="140">
        <v>10034</v>
      </c>
      <c r="I31" s="115">
        <v>81</v>
      </c>
      <c r="J31" s="116">
        <v>0.80725533187163645</v>
      </c>
    </row>
    <row r="32" spans="1:10" s="110" customFormat="1" ht="13.5" customHeight="1" x14ac:dyDescent="0.2">
      <c r="A32" s="120"/>
      <c r="B32" s="121" t="s">
        <v>111</v>
      </c>
      <c r="C32" s="113">
        <v>15.787555956553422</v>
      </c>
      <c r="D32" s="115">
        <v>9099</v>
      </c>
      <c r="E32" s="114">
        <v>9398</v>
      </c>
      <c r="F32" s="114">
        <v>9411</v>
      </c>
      <c r="G32" s="114">
        <v>9360</v>
      </c>
      <c r="H32" s="140">
        <v>9115</v>
      </c>
      <c r="I32" s="115">
        <v>-16</v>
      </c>
      <c r="J32" s="116">
        <v>-0.17553483269336259</v>
      </c>
    </row>
    <row r="33" spans="1:10" s="110" customFormat="1" ht="13.5" customHeight="1" x14ac:dyDescent="0.2">
      <c r="A33" s="120"/>
      <c r="B33" s="121" t="s">
        <v>112</v>
      </c>
      <c r="C33" s="113">
        <v>1.3047853697470244</v>
      </c>
      <c r="D33" s="115">
        <v>752</v>
      </c>
      <c r="E33" s="114">
        <v>791</v>
      </c>
      <c r="F33" s="114">
        <v>812</v>
      </c>
      <c r="G33" s="114">
        <v>690</v>
      </c>
      <c r="H33" s="140">
        <v>641</v>
      </c>
      <c r="I33" s="115">
        <v>111</v>
      </c>
      <c r="J33" s="116">
        <v>17.316692667706707</v>
      </c>
    </row>
    <row r="34" spans="1:10" s="110" customFormat="1" ht="13.5" customHeight="1" x14ac:dyDescent="0.2">
      <c r="A34" s="118" t="s">
        <v>113</v>
      </c>
      <c r="B34" s="122" t="s">
        <v>116</v>
      </c>
      <c r="C34" s="113">
        <v>86.358746573203319</v>
      </c>
      <c r="D34" s="115">
        <v>49772</v>
      </c>
      <c r="E34" s="114">
        <v>51796</v>
      </c>
      <c r="F34" s="114">
        <v>52129</v>
      </c>
      <c r="G34" s="114">
        <v>52238</v>
      </c>
      <c r="H34" s="140">
        <v>51347</v>
      </c>
      <c r="I34" s="115">
        <v>-1575</v>
      </c>
      <c r="J34" s="116">
        <v>-3.0673651819970007</v>
      </c>
    </row>
    <row r="35" spans="1:10" s="110" customFormat="1" ht="13.5" customHeight="1" x14ac:dyDescent="0.2">
      <c r="A35" s="118"/>
      <c r="B35" s="119" t="s">
        <v>117</v>
      </c>
      <c r="C35" s="113">
        <v>13.545823645764653</v>
      </c>
      <c r="D35" s="115">
        <v>7807</v>
      </c>
      <c r="E35" s="114">
        <v>8095</v>
      </c>
      <c r="F35" s="114">
        <v>8173</v>
      </c>
      <c r="G35" s="114">
        <v>8141</v>
      </c>
      <c r="H35" s="140">
        <v>7821</v>
      </c>
      <c r="I35" s="115">
        <v>-14</v>
      </c>
      <c r="J35" s="116">
        <v>-0.17900524229638154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29966</v>
      </c>
      <c r="E37" s="114">
        <v>31101</v>
      </c>
      <c r="F37" s="114">
        <v>31118</v>
      </c>
      <c r="G37" s="114">
        <v>31715</v>
      </c>
      <c r="H37" s="140">
        <v>31364</v>
      </c>
      <c r="I37" s="115">
        <v>-1398</v>
      </c>
      <c r="J37" s="116">
        <v>-4.4573396250478252</v>
      </c>
    </row>
    <row r="38" spans="1:10" s="110" customFormat="1" ht="13.5" customHeight="1" x14ac:dyDescent="0.2">
      <c r="A38" s="118" t="s">
        <v>105</v>
      </c>
      <c r="B38" s="119" t="s">
        <v>106</v>
      </c>
      <c r="C38" s="113">
        <v>35.560301675231926</v>
      </c>
      <c r="D38" s="115">
        <v>10656</v>
      </c>
      <c r="E38" s="114">
        <v>10932</v>
      </c>
      <c r="F38" s="114">
        <v>10818</v>
      </c>
      <c r="G38" s="114">
        <v>11092</v>
      </c>
      <c r="H38" s="140">
        <v>10914</v>
      </c>
      <c r="I38" s="115">
        <v>-258</v>
      </c>
      <c r="J38" s="116">
        <v>-2.3639362286970864</v>
      </c>
    </row>
    <row r="39" spans="1:10" s="110" customFormat="1" ht="13.5" customHeight="1" x14ac:dyDescent="0.2">
      <c r="A39" s="120"/>
      <c r="B39" s="119" t="s">
        <v>107</v>
      </c>
      <c r="C39" s="113">
        <v>64.439698324768074</v>
      </c>
      <c r="D39" s="115">
        <v>19310</v>
      </c>
      <c r="E39" s="114">
        <v>20169</v>
      </c>
      <c r="F39" s="114">
        <v>20300</v>
      </c>
      <c r="G39" s="114">
        <v>20623</v>
      </c>
      <c r="H39" s="140">
        <v>20450</v>
      </c>
      <c r="I39" s="115">
        <v>-1140</v>
      </c>
      <c r="J39" s="116">
        <v>-5.5745721271393647</v>
      </c>
    </row>
    <row r="40" spans="1:10" s="110" customFormat="1" ht="13.5" customHeight="1" x14ac:dyDescent="0.2">
      <c r="A40" s="118" t="s">
        <v>105</v>
      </c>
      <c r="B40" s="121" t="s">
        <v>108</v>
      </c>
      <c r="C40" s="113">
        <v>18.017086030834946</v>
      </c>
      <c r="D40" s="115">
        <v>5399</v>
      </c>
      <c r="E40" s="114">
        <v>5635</v>
      </c>
      <c r="F40" s="114">
        <v>5668</v>
      </c>
      <c r="G40" s="114">
        <v>6065</v>
      </c>
      <c r="H40" s="140">
        <v>5747</v>
      </c>
      <c r="I40" s="115">
        <v>-348</v>
      </c>
      <c r="J40" s="116">
        <v>-6.055333217330781</v>
      </c>
    </row>
    <row r="41" spans="1:10" s="110" customFormat="1" ht="13.5" customHeight="1" x14ac:dyDescent="0.2">
      <c r="A41" s="118"/>
      <c r="B41" s="121" t="s">
        <v>109</v>
      </c>
      <c r="C41" s="113">
        <v>33.88840686110926</v>
      </c>
      <c r="D41" s="115">
        <v>10155</v>
      </c>
      <c r="E41" s="114">
        <v>10649</v>
      </c>
      <c r="F41" s="114">
        <v>10562</v>
      </c>
      <c r="G41" s="114">
        <v>10770</v>
      </c>
      <c r="H41" s="140">
        <v>10991</v>
      </c>
      <c r="I41" s="115">
        <v>-836</v>
      </c>
      <c r="J41" s="116">
        <v>-7.6062232735874806</v>
      </c>
    </row>
    <row r="42" spans="1:10" s="110" customFormat="1" ht="13.5" customHeight="1" x14ac:dyDescent="0.2">
      <c r="A42" s="118"/>
      <c r="B42" s="121" t="s">
        <v>110</v>
      </c>
      <c r="C42" s="113">
        <v>18.804645264633251</v>
      </c>
      <c r="D42" s="115">
        <v>5635</v>
      </c>
      <c r="E42" s="114">
        <v>5744</v>
      </c>
      <c r="F42" s="114">
        <v>5800</v>
      </c>
      <c r="G42" s="114">
        <v>5829</v>
      </c>
      <c r="H42" s="140">
        <v>5795</v>
      </c>
      <c r="I42" s="115">
        <v>-160</v>
      </c>
      <c r="J42" s="116">
        <v>-2.7610008628127698</v>
      </c>
    </row>
    <row r="43" spans="1:10" s="110" customFormat="1" ht="13.5" customHeight="1" x14ac:dyDescent="0.2">
      <c r="A43" s="120"/>
      <c r="B43" s="121" t="s">
        <v>111</v>
      </c>
      <c r="C43" s="113">
        <v>29.289861843422546</v>
      </c>
      <c r="D43" s="115">
        <v>8777</v>
      </c>
      <c r="E43" s="114">
        <v>9073</v>
      </c>
      <c r="F43" s="114">
        <v>9088</v>
      </c>
      <c r="G43" s="114">
        <v>9051</v>
      </c>
      <c r="H43" s="140">
        <v>8831</v>
      </c>
      <c r="I43" s="115">
        <v>-54</v>
      </c>
      <c r="J43" s="116">
        <v>-0.6114822783376741</v>
      </c>
    </row>
    <row r="44" spans="1:10" s="110" customFormat="1" ht="13.5" customHeight="1" x14ac:dyDescent="0.2">
      <c r="A44" s="120"/>
      <c r="B44" s="121" t="s">
        <v>112</v>
      </c>
      <c r="C44" s="113">
        <v>2.2058332777147434</v>
      </c>
      <c r="D44" s="115">
        <v>661</v>
      </c>
      <c r="E44" s="114">
        <v>704</v>
      </c>
      <c r="F44" s="114">
        <v>725</v>
      </c>
      <c r="G44" s="114">
        <v>610</v>
      </c>
      <c r="H44" s="140">
        <v>568</v>
      </c>
      <c r="I44" s="115">
        <v>93</v>
      </c>
      <c r="J44" s="116">
        <v>16.37323943661972</v>
      </c>
    </row>
    <row r="45" spans="1:10" s="110" customFormat="1" ht="13.5" customHeight="1" x14ac:dyDescent="0.2">
      <c r="A45" s="118" t="s">
        <v>113</v>
      </c>
      <c r="B45" s="122" t="s">
        <v>116</v>
      </c>
      <c r="C45" s="113">
        <v>89.234465727824869</v>
      </c>
      <c r="D45" s="115">
        <v>26740</v>
      </c>
      <c r="E45" s="114">
        <v>27729</v>
      </c>
      <c r="F45" s="114">
        <v>27771</v>
      </c>
      <c r="G45" s="114">
        <v>28318</v>
      </c>
      <c r="H45" s="140">
        <v>27976</v>
      </c>
      <c r="I45" s="115">
        <v>-1236</v>
      </c>
      <c r="J45" s="116">
        <v>-4.418072633686017</v>
      </c>
    </row>
    <row r="46" spans="1:10" s="110" customFormat="1" ht="13.5" customHeight="1" x14ac:dyDescent="0.2">
      <c r="A46" s="118"/>
      <c r="B46" s="119" t="s">
        <v>117</v>
      </c>
      <c r="C46" s="113">
        <v>10.581992925315358</v>
      </c>
      <c r="D46" s="115">
        <v>3171</v>
      </c>
      <c r="E46" s="114">
        <v>3309</v>
      </c>
      <c r="F46" s="114">
        <v>3284</v>
      </c>
      <c r="G46" s="114">
        <v>3345</v>
      </c>
      <c r="H46" s="140">
        <v>3334</v>
      </c>
      <c r="I46" s="115">
        <v>-163</v>
      </c>
      <c r="J46" s="116">
        <v>-4.8890221955608881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27668</v>
      </c>
      <c r="E48" s="114">
        <v>28854</v>
      </c>
      <c r="F48" s="114">
        <v>29248</v>
      </c>
      <c r="G48" s="114">
        <v>28720</v>
      </c>
      <c r="H48" s="140">
        <v>27862</v>
      </c>
      <c r="I48" s="115">
        <v>-194</v>
      </c>
      <c r="J48" s="116">
        <v>-0.69628885220012926</v>
      </c>
    </row>
    <row r="49" spans="1:12" s="110" customFormat="1" ht="13.5" customHeight="1" x14ac:dyDescent="0.2">
      <c r="A49" s="118" t="s">
        <v>105</v>
      </c>
      <c r="B49" s="119" t="s">
        <v>106</v>
      </c>
      <c r="C49" s="113">
        <v>40.613705363596935</v>
      </c>
      <c r="D49" s="115">
        <v>11237</v>
      </c>
      <c r="E49" s="114">
        <v>11641</v>
      </c>
      <c r="F49" s="114">
        <v>11919</v>
      </c>
      <c r="G49" s="114">
        <v>11596</v>
      </c>
      <c r="H49" s="140">
        <v>11156</v>
      </c>
      <c r="I49" s="115">
        <v>81</v>
      </c>
      <c r="J49" s="116">
        <v>0.72606669057009676</v>
      </c>
    </row>
    <row r="50" spans="1:12" s="110" customFormat="1" ht="13.5" customHeight="1" x14ac:dyDescent="0.2">
      <c r="A50" s="120"/>
      <c r="B50" s="119" t="s">
        <v>107</v>
      </c>
      <c r="C50" s="113">
        <v>59.386294636403065</v>
      </c>
      <c r="D50" s="115">
        <v>16431</v>
      </c>
      <c r="E50" s="114">
        <v>17213</v>
      </c>
      <c r="F50" s="114">
        <v>17329</v>
      </c>
      <c r="G50" s="114">
        <v>17124</v>
      </c>
      <c r="H50" s="140">
        <v>16706</v>
      </c>
      <c r="I50" s="115">
        <v>-275</v>
      </c>
      <c r="J50" s="116">
        <v>-1.6461151682030408</v>
      </c>
    </row>
    <row r="51" spans="1:12" s="110" customFormat="1" ht="13.5" customHeight="1" x14ac:dyDescent="0.2">
      <c r="A51" s="118" t="s">
        <v>105</v>
      </c>
      <c r="B51" s="121" t="s">
        <v>108</v>
      </c>
      <c r="C51" s="113">
        <v>12.190978748012144</v>
      </c>
      <c r="D51" s="115">
        <v>3373</v>
      </c>
      <c r="E51" s="114">
        <v>3741</v>
      </c>
      <c r="F51" s="114">
        <v>3813</v>
      </c>
      <c r="G51" s="114">
        <v>3607</v>
      </c>
      <c r="H51" s="140">
        <v>3511</v>
      </c>
      <c r="I51" s="115">
        <v>-138</v>
      </c>
      <c r="J51" s="116">
        <v>-3.9305041298775278</v>
      </c>
    </row>
    <row r="52" spans="1:12" s="110" customFormat="1" ht="13.5" customHeight="1" x14ac:dyDescent="0.2">
      <c r="A52" s="118"/>
      <c r="B52" s="121" t="s">
        <v>109</v>
      </c>
      <c r="C52" s="113">
        <v>70.453231169582182</v>
      </c>
      <c r="D52" s="115">
        <v>19493</v>
      </c>
      <c r="E52" s="114">
        <v>20250</v>
      </c>
      <c r="F52" s="114">
        <v>20610</v>
      </c>
      <c r="G52" s="114">
        <v>20431</v>
      </c>
      <c r="H52" s="140">
        <v>19828</v>
      </c>
      <c r="I52" s="115">
        <v>-335</v>
      </c>
      <c r="J52" s="116">
        <v>-1.6895299576356668</v>
      </c>
    </row>
    <row r="53" spans="1:12" s="110" customFormat="1" ht="13.5" customHeight="1" x14ac:dyDescent="0.2">
      <c r="A53" s="118"/>
      <c r="B53" s="121" t="s">
        <v>110</v>
      </c>
      <c r="C53" s="113">
        <v>16.191990747433859</v>
      </c>
      <c r="D53" s="115">
        <v>4480</v>
      </c>
      <c r="E53" s="114">
        <v>4538</v>
      </c>
      <c r="F53" s="114">
        <v>4502</v>
      </c>
      <c r="G53" s="114">
        <v>4373</v>
      </c>
      <c r="H53" s="140">
        <v>4239</v>
      </c>
      <c r="I53" s="115">
        <v>241</v>
      </c>
      <c r="J53" s="116">
        <v>5.6853031375324372</v>
      </c>
    </row>
    <row r="54" spans="1:12" s="110" customFormat="1" ht="13.5" customHeight="1" x14ac:dyDescent="0.2">
      <c r="A54" s="120"/>
      <c r="B54" s="121" t="s">
        <v>111</v>
      </c>
      <c r="C54" s="113">
        <v>1.1637993349718085</v>
      </c>
      <c r="D54" s="115">
        <v>322</v>
      </c>
      <c r="E54" s="114">
        <v>325</v>
      </c>
      <c r="F54" s="114">
        <v>323</v>
      </c>
      <c r="G54" s="114">
        <v>309</v>
      </c>
      <c r="H54" s="140">
        <v>284</v>
      </c>
      <c r="I54" s="115">
        <v>38</v>
      </c>
      <c r="J54" s="116">
        <v>13.380281690140846</v>
      </c>
    </row>
    <row r="55" spans="1:12" s="110" customFormat="1" ht="13.5" customHeight="1" x14ac:dyDescent="0.2">
      <c r="A55" s="120"/>
      <c r="B55" s="121" t="s">
        <v>112</v>
      </c>
      <c r="C55" s="113">
        <v>0.32889981205725027</v>
      </c>
      <c r="D55" s="115">
        <v>91</v>
      </c>
      <c r="E55" s="114">
        <v>87</v>
      </c>
      <c r="F55" s="114">
        <v>87</v>
      </c>
      <c r="G55" s="114">
        <v>80</v>
      </c>
      <c r="H55" s="140">
        <v>73</v>
      </c>
      <c r="I55" s="115">
        <v>18</v>
      </c>
      <c r="J55" s="116">
        <v>24.657534246575342</v>
      </c>
    </row>
    <row r="56" spans="1:12" s="110" customFormat="1" ht="13.5" customHeight="1" x14ac:dyDescent="0.2">
      <c r="A56" s="118" t="s">
        <v>113</v>
      </c>
      <c r="B56" s="122" t="s">
        <v>116</v>
      </c>
      <c r="C56" s="113">
        <v>83.244181003325139</v>
      </c>
      <c r="D56" s="115">
        <v>23032</v>
      </c>
      <c r="E56" s="114">
        <v>24067</v>
      </c>
      <c r="F56" s="114">
        <v>24358</v>
      </c>
      <c r="G56" s="114">
        <v>23920</v>
      </c>
      <c r="H56" s="140">
        <v>23371</v>
      </c>
      <c r="I56" s="115">
        <v>-339</v>
      </c>
      <c r="J56" s="116">
        <v>-1.4505155962517651</v>
      </c>
    </row>
    <row r="57" spans="1:12" s="110" customFormat="1" ht="13.5" customHeight="1" x14ac:dyDescent="0.2">
      <c r="A57" s="142"/>
      <c r="B57" s="124" t="s">
        <v>117</v>
      </c>
      <c r="C57" s="125">
        <v>16.755818996674858</v>
      </c>
      <c r="D57" s="143">
        <v>4636</v>
      </c>
      <c r="E57" s="144">
        <v>4786</v>
      </c>
      <c r="F57" s="144">
        <v>4889</v>
      </c>
      <c r="G57" s="144">
        <v>4796</v>
      </c>
      <c r="H57" s="145">
        <v>4487</v>
      </c>
      <c r="I57" s="143">
        <v>149</v>
      </c>
      <c r="J57" s="146">
        <v>3.3207042567416982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196621</v>
      </c>
      <c r="E12" s="236">
        <v>196654</v>
      </c>
      <c r="F12" s="114">
        <v>198718</v>
      </c>
      <c r="G12" s="114">
        <v>196592</v>
      </c>
      <c r="H12" s="140">
        <v>194907</v>
      </c>
      <c r="I12" s="115">
        <v>1714</v>
      </c>
      <c r="J12" s="116">
        <v>0.87939376215323206</v>
      </c>
    </row>
    <row r="13" spans="1:15" s="110" customFormat="1" ht="12" customHeight="1" x14ac:dyDescent="0.2">
      <c r="A13" s="118" t="s">
        <v>105</v>
      </c>
      <c r="B13" s="119" t="s">
        <v>106</v>
      </c>
      <c r="C13" s="113">
        <v>50.567335126970164</v>
      </c>
      <c r="D13" s="115">
        <v>99426</v>
      </c>
      <c r="E13" s="114">
        <v>99307</v>
      </c>
      <c r="F13" s="114">
        <v>101086</v>
      </c>
      <c r="G13" s="114">
        <v>99865</v>
      </c>
      <c r="H13" s="140">
        <v>98797</v>
      </c>
      <c r="I13" s="115">
        <v>629</v>
      </c>
      <c r="J13" s="116">
        <v>0.63665900786461127</v>
      </c>
    </row>
    <row r="14" spans="1:15" s="110" customFormat="1" ht="12" customHeight="1" x14ac:dyDescent="0.2">
      <c r="A14" s="118"/>
      <c r="B14" s="119" t="s">
        <v>107</v>
      </c>
      <c r="C14" s="113">
        <v>49.432664873029836</v>
      </c>
      <c r="D14" s="115">
        <v>97195</v>
      </c>
      <c r="E14" s="114">
        <v>97347</v>
      </c>
      <c r="F14" s="114">
        <v>97632</v>
      </c>
      <c r="G14" s="114">
        <v>96727</v>
      </c>
      <c r="H14" s="140">
        <v>96110</v>
      </c>
      <c r="I14" s="115">
        <v>1085</v>
      </c>
      <c r="J14" s="116">
        <v>1.1289147851420247</v>
      </c>
    </row>
    <row r="15" spans="1:15" s="110" customFormat="1" ht="12" customHeight="1" x14ac:dyDescent="0.2">
      <c r="A15" s="118" t="s">
        <v>105</v>
      </c>
      <c r="B15" s="121" t="s">
        <v>108</v>
      </c>
      <c r="C15" s="113">
        <v>12.606486590954171</v>
      </c>
      <c r="D15" s="115">
        <v>24787</v>
      </c>
      <c r="E15" s="114">
        <v>25550</v>
      </c>
      <c r="F15" s="114">
        <v>26474</v>
      </c>
      <c r="G15" s="114">
        <v>24879</v>
      </c>
      <c r="H15" s="140">
        <v>25294</v>
      </c>
      <c r="I15" s="115">
        <v>-507</v>
      </c>
      <c r="J15" s="116">
        <v>-2.004427927571756</v>
      </c>
    </row>
    <row r="16" spans="1:15" s="110" customFormat="1" ht="12" customHeight="1" x14ac:dyDescent="0.2">
      <c r="A16" s="118"/>
      <c r="B16" s="121" t="s">
        <v>109</v>
      </c>
      <c r="C16" s="113">
        <v>67.198824133739535</v>
      </c>
      <c r="D16" s="115">
        <v>132127</v>
      </c>
      <c r="E16" s="114">
        <v>131869</v>
      </c>
      <c r="F16" s="114">
        <v>133235</v>
      </c>
      <c r="G16" s="114">
        <v>133380</v>
      </c>
      <c r="H16" s="140">
        <v>132257</v>
      </c>
      <c r="I16" s="115">
        <v>-130</v>
      </c>
      <c r="J16" s="116">
        <v>-9.8293474069425443E-2</v>
      </c>
    </row>
    <row r="17" spans="1:10" s="110" customFormat="1" ht="12" customHeight="1" x14ac:dyDescent="0.2">
      <c r="A17" s="118"/>
      <c r="B17" s="121" t="s">
        <v>110</v>
      </c>
      <c r="C17" s="113">
        <v>18.767578234267958</v>
      </c>
      <c r="D17" s="115">
        <v>36901</v>
      </c>
      <c r="E17" s="114">
        <v>36448</v>
      </c>
      <c r="F17" s="114">
        <v>36251</v>
      </c>
      <c r="G17" s="114">
        <v>35656</v>
      </c>
      <c r="H17" s="140">
        <v>34792</v>
      </c>
      <c r="I17" s="115">
        <v>2109</v>
      </c>
      <c r="J17" s="116">
        <v>6.0617383306507246</v>
      </c>
    </row>
    <row r="18" spans="1:10" s="110" customFormat="1" ht="12" customHeight="1" x14ac:dyDescent="0.2">
      <c r="A18" s="120"/>
      <c r="B18" s="121" t="s">
        <v>111</v>
      </c>
      <c r="C18" s="113">
        <v>1.4271110410383427</v>
      </c>
      <c r="D18" s="115">
        <v>2806</v>
      </c>
      <c r="E18" s="114">
        <v>2787</v>
      </c>
      <c r="F18" s="114">
        <v>2758</v>
      </c>
      <c r="G18" s="114">
        <v>2677</v>
      </c>
      <c r="H18" s="140">
        <v>2564</v>
      </c>
      <c r="I18" s="115">
        <v>242</v>
      </c>
      <c r="J18" s="116">
        <v>9.4383775351014041</v>
      </c>
    </row>
    <row r="19" spans="1:10" s="110" customFormat="1" ht="12" customHeight="1" x14ac:dyDescent="0.2">
      <c r="A19" s="120"/>
      <c r="B19" s="121" t="s">
        <v>112</v>
      </c>
      <c r="C19" s="113">
        <v>0.34533442511227186</v>
      </c>
      <c r="D19" s="115">
        <v>679</v>
      </c>
      <c r="E19" s="114">
        <v>646</v>
      </c>
      <c r="F19" s="114">
        <v>674</v>
      </c>
      <c r="G19" s="114">
        <v>596</v>
      </c>
      <c r="H19" s="140">
        <v>549</v>
      </c>
      <c r="I19" s="115">
        <v>130</v>
      </c>
      <c r="J19" s="116">
        <v>23.679417122040071</v>
      </c>
    </row>
    <row r="20" spans="1:10" s="110" customFormat="1" ht="12" customHeight="1" x14ac:dyDescent="0.2">
      <c r="A20" s="118" t="s">
        <v>113</v>
      </c>
      <c r="B20" s="119" t="s">
        <v>181</v>
      </c>
      <c r="C20" s="113">
        <v>69.34457662202918</v>
      </c>
      <c r="D20" s="115">
        <v>136346</v>
      </c>
      <c r="E20" s="114">
        <v>136658</v>
      </c>
      <c r="F20" s="114">
        <v>138796</v>
      </c>
      <c r="G20" s="114">
        <v>137377</v>
      </c>
      <c r="H20" s="140">
        <v>136483</v>
      </c>
      <c r="I20" s="115">
        <v>-137</v>
      </c>
      <c r="J20" s="116">
        <v>-0.10037880175552999</v>
      </c>
    </row>
    <row r="21" spans="1:10" s="110" customFormat="1" ht="12" customHeight="1" x14ac:dyDescent="0.2">
      <c r="A21" s="118"/>
      <c r="B21" s="119" t="s">
        <v>182</v>
      </c>
      <c r="C21" s="113">
        <v>30.655423377970816</v>
      </c>
      <c r="D21" s="115">
        <v>60275</v>
      </c>
      <c r="E21" s="114">
        <v>59996</v>
      </c>
      <c r="F21" s="114">
        <v>59922</v>
      </c>
      <c r="G21" s="114">
        <v>59215</v>
      </c>
      <c r="H21" s="140">
        <v>58424</v>
      </c>
      <c r="I21" s="115">
        <v>1851</v>
      </c>
      <c r="J21" s="116">
        <v>3.1682185403258933</v>
      </c>
    </row>
    <row r="22" spans="1:10" s="110" customFormat="1" ht="12" customHeight="1" x14ac:dyDescent="0.2">
      <c r="A22" s="118" t="s">
        <v>113</v>
      </c>
      <c r="B22" s="119" t="s">
        <v>116</v>
      </c>
      <c r="C22" s="113">
        <v>83.250008900371782</v>
      </c>
      <c r="D22" s="115">
        <v>163687</v>
      </c>
      <c r="E22" s="114">
        <v>164245</v>
      </c>
      <c r="F22" s="114">
        <v>165437</v>
      </c>
      <c r="G22" s="114">
        <v>163862</v>
      </c>
      <c r="H22" s="140">
        <v>163319</v>
      </c>
      <c r="I22" s="115">
        <v>368</v>
      </c>
      <c r="J22" s="116">
        <v>0.22532589594597077</v>
      </c>
    </row>
    <row r="23" spans="1:10" s="110" customFormat="1" ht="12" customHeight="1" x14ac:dyDescent="0.2">
      <c r="A23" s="118"/>
      <c r="B23" s="119" t="s">
        <v>117</v>
      </c>
      <c r="C23" s="113">
        <v>16.72710442933359</v>
      </c>
      <c r="D23" s="115">
        <v>32889</v>
      </c>
      <c r="E23" s="114">
        <v>32366</v>
      </c>
      <c r="F23" s="114">
        <v>33241</v>
      </c>
      <c r="G23" s="114">
        <v>32679</v>
      </c>
      <c r="H23" s="140">
        <v>31532</v>
      </c>
      <c r="I23" s="115">
        <v>1357</v>
      </c>
      <c r="J23" s="116">
        <v>4.3035646327540276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224435</v>
      </c>
      <c r="E64" s="236">
        <v>224379</v>
      </c>
      <c r="F64" s="236">
        <v>226075</v>
      </c>
      <c r="G64" s="236">
        <v>222901</v>
      </c>
      <c r="H64" s="140">
        <v>221416</v>
      </c>
      <c r="I64" s="115">
        <v>3019</v>
      </c>
      <c r="J64" s="116">
        <v>1.3634967662680204</v>
      </c>
    </row>
    <row r="65" spans="1:12" s="110" customFormat="1" ht="12" customHeight="1" x14ac:dyDescent="0.2">
      <c r="A65" s="118" t="s">
        <v>105</v>
      </c>
      <c r="B65" s="119" t="s">
        <v>106</v>
      </c>
      <c r="C65" s="113">
        <v>51.844854857753916</v>
      </c>
      <c r="D65" s="235">
        <v>116358</v>
      </c>
      <c r="E65" s="236">
        <v>116150</v>
      </c>
      <c r="F65" s="236">
        <v>117719</v>
      </c>
      <c r="G65" s="236">
        <v>115986</v>
      </c>
      <c r="H65" s="140">
        <v>114991</v>
      </c>
      <c r="I65" s="115">
        <v>1367</v>
      </c>
      <c r="J65" s="116">
        <v>1.1887886878103504</v>
      </c>
    </row>
    <row r="66" spans="1:12" s="110" customFormat="1" ht="12" customHeight="1" x14ac:dyDescent="0.2">
      <c r="A66" s="118"/>
      <c r="B66" s="119" t="s">
        <v>107</v>
      </c>
      <c r="C66" s="113">
        <v>48.155145142246084</v>
      </c>
      <c r="D66" s="235">
        <v>108077</v>
      </c>
      <c r="E66" s="236">
        <v>108229</v>
      </c>
      <c r="F66" s="236">
        <v>108356</v>
      </c>
      <c r="G66" s="236">
        <v>106915</v>
      </c>
      <c r="H66" s="140">
        <v>106425</v>
      </c>
      <c r="I66" s="115">
        <v>1652</v>
      </c>
      <c r="J66" s="116">
        <v>1.5522668545924361</v>
      </c>
    </row>
    <row r="67" spans="1:12" s="110" customFormat="1" ht="12" customHeight="1" x14ac:dyDescent="0.2">
      <c r="A67" s="118" t="s">
        <v>105</v>
      </c>
      <c r="B67" s="121" t="s">
        <v>108</v>
      </c>
      <c r="C67" s="113">
        <v>12.155858043531534</v>
      </c>
      <c r="D67" s="235">
        <v>27282</v>
      </c>
      <c r="E67" s="236">
        <v>28146</v>
      </c>
      <c r="F67" s="236">
        <v>28981</v>
      </c>
      <c r="G67" s="236">
        <v>27080</v>
      </c>
      <c r="H67" s="140">
        <v>27563</v>
      </c>
      <c r="I67" s="115">
        <v>-281</v>
      </c>
      <c r="J67" s="116">
        <v>-1.0194826397707071</v>
      </c>
    </row>
    <row r="68" spans="1:12" s="110" customFormat="1" ht="12" customHeight="1" x14ac:dyDescent="0.2">
      <c r="A68" s="118"/>
      <c r="B68" s="121" t="s">
        <v>109</v>
      </c>
      <c r="C68" s="113">
        <v>67.158865595829525</v>
      </c>
      <c r="D68" s="235">
        <v>150728</v>
      </c>
      <c r="E68" s="236">
        <v>150408</v>
      </c>
      <c r="F68" s="236">
        <v>151671</v>
      </c>
      <c r="G68" s="236">
        <v>151286</v>
      </c>
      <c r="H68" s="140">
        <v>150408</v>
      </c>
      <c r="I68" s="115">
        <v>320</v>
      </c>
      <c r="J68" s="116">
        <v>0.21275464071060049</v>
      </c>
    </row>
    <row r="69" spans="1:12" s="110" customFormat="1" ht="12" customHeight="1" x14ac:dyDescent="0.2">
      <c r="A69" s="118"/>
      <c r="B69" s="121" t="s">
        <v>110</v>
      </c>
      <c r="C69" s="113">
        <v>19.276405195268119</v>
      </c>
      <c r="D69" s="235">
        <v>43263</v>
      </c>
      <c r="E69" s="236">
        <v>42698</v>
      </c>
      <c r="F69" s="236">
        <v>42337</v>
      </c>
      <c r="G69" s="236">
        <v>41549</v>
      </c>
      <c r="H69" s="140">
        <v>40584</v>
      </c>
      <c r="I69" s="115">
        <v>2679</v>
      </c>
      <c r="J69" s="116">
        <v>6.6011235955056176</v>
      </c>
    </row>
    <row r="70" spans="1:12" s="110" customFormat="1" ht="12" customHeight="1" x14ac:dyDescent="0.2">
      <c r="A70" s="120"/>
      <c r="B70" s="121" t="s">
        <v>111</v>
      </c>
      <c r="C70" s="113">
        <v>1.4088711653708201</v>
      </c>
      <c r="D70" s="235">
        <v>3162</v>
      </c>
      <c r="E70" s="236">
        <v>3127</v>
      </c>
      <c r="F70" s="236">
        <v>3086</v>
      </c>
      <c r="G70" s="236">
        <v>2986</v>
      </c>
      <c r="H70" s="140">
        <v>2861</v>
      </c>
      <c r="I70" s="115">
        <v>301</v>
      </c>
      <c r="J70" s="116">
        <v>10.520796924152394</v>
      </c>
    </row>
    <row r="71" spans="1:12" s="110" customFormat="1" ht="12" customHeight="1" x14ac:dyDescent="0.2">
      <c r="A71" s="120"/>
      <c r="B71" s="121" t="s">
        <v>112</v>
      </c>
      <c r="C71" s="113">
        <v>0.35912402254550313</v>
      </c>
      <c r="D71" s="235">
        <v>806</v>
      </c>
      <c r="E71" s="236">
        <v>769</v>
      </c>
      <c r="F71" s="236">
        <v>783</v>
      </c>
      <c r="G71" s="236">
        <v>689</v>
      </c>
      <c r="H71" s="140">
        <v>631</v>
      </c>
      <c r="I71" s="115">
        <v>175</v>
      </c>
      <c r="J71" s="116">
        <v>27.733755942947703</v>
      </c>
    </row>
    <row r="72" spans="1:12" s="110" customFormat="1" ht="12" customHeight="1" x14ac:dyDescent="0.2">
      <c r="A72" s="118" t="s">
        <v>113</v>
      </c>
      <c r="B72" s="119" t="s">
        <v>181</v>
      </c>
      <c r="C72" s="113">
        <v>70.306324771091852</v>
      </c>
      <c r="D72" s="235">
        <v>157792</v>
      </c>
      <c r="E72" s="236">
        <v>158000</v>
      </c>
      <c r="F72" s="236">
        <v>159956</v>
      </c>
      <c r="G72" s="236">
        <v>157636</v>
      </c>
      <c r="H72" s="140">
        <v>156904</v>
      </c>
      <c r="I72" s="115">
        <v>888</v>
      </c>
      <c r="J72" s="116">
        <v>0.56595115484627545</v>
      </c>
    </row>
    <row r="73" spans="1:12" s="110" customFormat="1" ht="12" customHeight="1" x14ac:dyDescent="0.2">
      <c r="A73" s="118"/>
      <c r="B73" s="119" t="s">
        <v>182</v>
      </c>
      <c r="C73" s="113">
        <v>29.693675228908148</v>
      </c>
      <c r="D73" s="115">
        <v>66643</v>
      </c>
      <c r="E73" s="114">
        <v>66379</v>
      </c>
      <c r="F73" s="114">
        <v>66119</v>
      </c>
      <c r="G73" s="114">
        <v>65265</v>
      </c>
      <c r="H73" s="140">
        <v>64512</v>
      </c>
      <c r="I73" s="115">
        <v>2131</v>
      </c>
      <c r="J73" s="116">
        <v>3.3032614087301586</v>
      </c>
    </row>
    <row r="74" spans="1:12" s="110" customFormat="1" ht="12" customHeight="1" x14ac:dyDescent="0.2">
      <c r="A74" s="118" t="s">
        <v>113</v>
      </c>
      <c r="B74" s="119" t="s">
        <v>116</v>
      </c>
      <c r="C74" s="113">
        <v>85.034419765188133</v>
      </c>
      <c r="D74" s="115">
        <v>190847</v>
      </c>
      <c r="E74" s="114">
        <v>191323</v>
      </c>
      <c r="F74" s="114">
        <v>192312</v>
      </c>
      <c r="G74" s="114">
        <v>189853</v>
      </c>
      <c r="H74" s="140">
        <v>189543</v>
      </c>
      <c r="I74" s="115">
        <v>1304</v>
      </c>
      <c r="J74" s="116">
        <v>0.68797053966646093</v>
      </c>
    </row>
    <row r="75" spans="1:12" s="110" customFormat="1" ht="12" customHeight="1" x14ac:dyDescent="0.2">
      <c r="A75" s="142"/>
      <c r="B75" s="124" t="s">
        <v>117</v>
      </c>
      <c r="C75" s="125">
        <v>14.940183126517701</v>
      </c>
      <c r="D75" s="143">
        <v>33531</v>
      </c>
      <c r="E75" s="144">
        <v>33000</v>
      </c>
      <c r="F75" s="144">
        <v>33706</v>
      </c>
      <c r="G75" s="144">
        <v>32984</v>
      </c>
      <c r="H75" s="145">
        <v>31810</v>
      </c>
      <c r="I75" s="143">
        <v>1721</v>
      </c>
      <c r="J75" s="146">
        <v>5.4102483495756051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196621</v>
      </c>
      <c r="G11" s="114">
        <v>196654</v>
      </c>
      <c r="H11" s="114">
        <v>198718</v>
      </c>
      <c r="I11" s="114">
        <v>196592</v>
      </c>
      <c r="J11" s="140">
        <v>194907</v>
      </c>
      <c r="K11" s="114">
        <v>1714</v>
      </c>
      <c r="L11" s="116">
        <v>0.87939376215323206</v>
      </c>
    </row>
    <row r="12" spans="1:17" s="110" customFormat="1" ht="24.95" customHeight="1" x14ac:dyDescent="0.2">
      <c r="A12" s="604" t="s">
        <v>185</v>
      </c>
      <c r="B12" s="605"/>
      <c r="C12" s="605"/>
      <c r="D12" s="606"/>
      <c r="E12" s="113">
        <v>50.567335126970164</v>
      </c>
      <c r="F12" s="115">
        <v>99426</v>
      </c>
      <c r="G12" s="114">
        <v>99307</v>
      </c>
      <c r="H12" s="114">
        <v>101086</v>
      </c>
      <c r="I12" s="114">
        <v>99865</v>
      </c>
      <c r="J12" s="140">
        <v>98797</v>
      </c>
      <c r="K12" s="114">
        <v>629</v>
      </c>
      <c r="L12" s="116">
        <v>0.63665900786461127</v>
      </c>
    </row>
    <row r="13" spans="1:17" s="110" customFormat="1" ht="15" customHeight="1" x14ac:dyDescent="0.2">
      <c r="A13" s="120"/>
      <c r="B13" s="612" t="s">
        <v>107</v>
      </c>
      <c r="C13" s="612"/>
      <c r="E13" s="113">
        <v>49.432664873029836</v>
      </c>
      <c r="F13" s="115">
        <v>97195</v>
      </c>
      <c r="G13" s="114">
        <v>97347</v>
      </c>
      <c r="H13" s="114">
        <v>97632</v>
      </c>
      <c r="I13" s="114">
        <v>96727</v>
      </c>
      <c r="J13" s="140">
        <v>96110</v>
      </c>
      <c r="K13" s="114">
        <v>1085</v>
      </c>
      <c r="L13" s="116">
        <v>1.1289147851420247</v>
      </c>
    </row>
    <row r="14" spans="1:17" s="110" customFormat="1" ht="24.95" customHeight="1" x14ac:dyDescent="0.2">
      <c r="A14" s="604" t="s">
        <v>186</v>
      </c>
      <c r="B14" s="605"/>
      <c r="C14" s="605"/>
      <c r="D14" s="606"/>
      <c r="E14" s="113">
        <v>12.606486590954171</v>
      </c>
      <c r="F14" s="115">
        <v>24787</v>
      </c>
      <c r="G14" s="114">
        <v>25550</v>
      </c>
      <c r="H14" s="114">
        <v>26474</v>
      </c>
      <c r="I14" s="114">
        <v>24879</v>
      </c>
      <c r="J14" s="140">
        <v>25294</v>
      </c>
      <c r="K14" s="114">
        <v>-507</v>
      </c>
      <c r="L14" s="116">
        <v>-2.004427927571756</v>
      </c>
    </row>
    <row r="15" spans="1:17" s="110" customFormat="1" ht="15" customHeight="1" x14ac:dyDescent="0.2">
      <c r="A15" s="120"/>
      <c r="B15" s="119"/>
      <c r="C15" s="258" t="s">
        <v>106</v>
      </c>
      <c r="E15" s="113">
        <v>56.481219994351875</v>
      </c>
      <c r="F15" s="115">
        <v>14000</v>
      </c>
      <c r="G15" s="114">
        <v>14413</v>
      </c>
      <c r="H15" s="114">
        <v>14993</v>
      </c>
      <c r="I15" s="114">
        <v>13981</v>
      </c>
      <c r="J15" s="140">
        <v>14233</v>
      </c>
      <c r="K15" s="114">
        <v>-233</v>
      </c>
      <c r="L15" s="116">
        <v>-1.6370406801096045</v>
      </c>
    </row>
    <row r="16" spans="1:17" s="110" customFormat="1" ht="15" customHeight="1" x14ac:dyDescent="0.2">
      <c r="A16" s="120"/>
      <c r="B16" s="119"/>
      <c r="C16" s="258" t="s">
        <v>107</v>
      </c>
      <c r="E16" s="113">
        <v>43.518780005648125</v>
      </c>
      <c r="F16" s="115">
        <v>10787</v>
      </c>
      <c r="G16" s="114">
        <v>11137</v>
      </c>
      <c r="H16" s="114">
        <v>11481</v>
      </c>
      <c r="I16" s="114">
        <v>10898</v>
      </c>
      <c r="J16" s="140">
        <v>11061</v>
      </c>
      <c r="K16" s="114">
        <v>-274</v>
      </c>
      <c r="L16" s="116">
        <v>-2.4771720459271314</v>
      </c>
    </row>
    <row r="17" spans="1:12" s="110" customFormat="1" ht="15" customHeight="1" x14ac:dyDescent="0.2">
      <c r="A17" s="120"/>
      <c r="B17" s="121" t="s">
        <v>109</v>
      </c>
      <c r="C17" s="258"/>
      <c r="E17" s="113">
        <v>67.198824133739535</v>
      </c>
      <c r="F17" s="115">
        <v>132127</v>
      </c>
      <c r="G17" s="114">
        <v>131869</v>
      </c>
      <c r="H17" s="114">
        <v>133235</v>
      </c>
      <c r="I17" s="114">
        <v>133380</v>
      </c>
      <c r="J17" s="140">
        <v>132257</v>
      </c>
      <c r="K17" s="114">
        <v>-130</v>
      </c>
      <c r="L17" s="116">
        <v>-9.8293474069425443E-2</v>
      </c>
    </row>
    <row r="18" spans="1:12" s="110" customFormat="1" ht="15" customHeight="1" x14ac:dyDescent="0.2">
      <c r="A18" s="120"/>
      <c r="B18" s="119"/>
      <c r="C18" s="258" t="s">
        <v>106</v>
      </c>
      <c r="E18" s="113">
        <v>50.491572502213778</v>
      </c>
      <c r="F18" s="115">
        <v>66713</v>
      </c>
      <c r="G18" s="114">
        <v>66437</v>
      </c>
      <c r="H18" s="114">
        <v>67606</v>
      </c>
      <c r="I18" s="114">
        <v>67668</v>
      </c>
      <c r="J18" s="140">
        <v>66825</v>
      </c>
      <c r="K18" s="114">
        <v>-112</v>
      </c>
      <c r="L18" s="116">
        <v>-0.16760194537972314</v>
      </c>
    </row>
    <row r="19" spans="1:12" s="110" customFormat="1" ht="15" customHeight="1" x14ac:dyDescent="0.2">
      <c r="A19" s="120"/>
      <c r="B19" s="119"/>
      <c r="C19" s="258" t="s">
        <v>107</v>
      </c>
      <c r="E19" s="113">
        <v>49.508427497786222</v>
      </c>
      <c r="F19" s="115">
        <v>65414</v>
      </c>
      <c r="G19" s="114">
        <v>65432</v>
      </c>
      <c r="H19" s="114">
        <v>65629</v>
      </c>
      <c r="I19" s="114">
        <v>65712</v>
      </c>
      <c r="J19" s="140">
        <v>65432</v>
      </c>
      <c r="K19" s="114">
        <v>-18</v>
      </c>
      <c r="L19" s="116">
        <v>-2.7509475486000735E-2</v>
      </c>
    </row>
    <row r="20" spans="1:12" s="110" customFormat="1" ht="15" customHeight="1" x14ac:dyDescent="0.2">
      <c r="A20" s="120"/>
      <c r="B20" s="121" t="s">
        <v>110</v>
      </c>
      <c r="C20" s="258"/>
      <c r="E20" s="113">
        <v>18.767578234267958</v>
      </c>
      <c r="F20" s="115">
        <v>36901</v>
      </c>
      <c r="G20" s="114">
        <v>36448</v>
      </c>
      <c r="H20" s="114">
        <v>36251</v>
      </c>
      <c r="I20" s="114">
        <v>35656</v>
      </c>
      <c r="J20" s="140">
        <v>34792</v>
      </c>
      <c r="K20" s="114">
        <v>2109</v>
      </c>
      <c r="L20" s="116">
        <v>6.0617383306507246</v>
      </c>
    </row>
    <row r="21" spans="1:12" s="110" customFormat="1" ht="15" customHeight="1" x14ac:dyDescent="0.2">
      <c r="A21" s="120"/>
      <c r="B21" s="119"/>
      <c r="C21" s="258" t="s">
        <v>106</v>
      </c>
      <c r="E21" s="113">
        <v>46.594943226470825</v>
      </c>
      <c r="F21" s="115">
        <v>17194</v>
      </c>
      <c r="G21" s="114">
        <v>16954</v>
      </c>
      <c r="H21" s="114">
        <v>16989</v>
      </c>
      <c r="I21" s="114">
        <v>16748</v>
      </c>
      <c r="J21" s="140">
        <v>16335</v>
      </c>
      <c r="K21" s="114">
        <v>859</v>
      </c>
      <c r="L21" s="116">
        <v>5.2586470768288951</v>
      </c>
    </row>
    <row r="22" spans="1:12" s="110" customFormat="1" ht="15" customHeight="1" x14ac:dyDescent="0.2">
      <c r="A22" s="120"/>
      <c r="B22" s="119"/>
      <c r="C22" s="258" t="s">
        <v>107</v>
      </c>
      <c r="E22" s="113">
        <v>53.405056773529175</v>
      </c>
      <c r="F22" s="115">
        <v>19707</v>
      </c>
      <c r="G22" s="114">
        <v>19494</v>
      </c>
      <c r="H22" s="114">
        <v>19262</v>
      </c>
      <c r="I22" s="114">
        <v>18908</v>
      </c>
      <c r="J22" s="140">
        <v>18457</v>
      </c>
      <c r="K22" s="114">
        <v>1250</v>
      </c>
      <c r="L22" s="116">
        <v>6.7724982391504582</v>
      </c>
    </row>
    <row r="23" spans="1:12" s="110" customFormat="1" ht="15" customHeight="1" x14ac:dyDescent="0.2">
      <c r="A23" s="120"/>
      <c r="B23" s="121" t="s">
        <v>111</v>
      </c>
      <c r="C23" s="258"/>
      <c r="E23" s="113">
        <v>1.4271110410383427</v>
      </c>
      <c r="F23" s="115">
        <v>2806</v>
      </c>
      <c r="G23" s="114">
        <v>2787</v>
      </c>
      <c r="H23" s="114">
        <v>2758</v>
      </c>
      <c r="I23" s="114">
        <v>2677</v>
      </c>
      <c r="J23" s="140">
        <v>2564</v>
      </c>
      <c r="K23" s="114">
        <v>242</v>
      </c>
      <c r="L23" s="116">
        <v>9.4383775351014041</v>
      </c>
    </row>
    <row r="24" spans="1:12" s="110" customFormat="1" ht="15" customHeight="1" x14ac:dyDescent="0.2">
      <c r="A24" s="120"/>
      <c r="B24" s="119"/>
      <c r="C24" s="258" t="s">
        <v>106</v>
      </c>
      <c r="E24" s="113">
        <v>54.13399857448325</v>
      </c>
      <c r="F24" s="115">
        <v>1519</v>
      </c>
      <c r="G24" s="114">
        <v>1503</v>
      </c>
      <c r="H24" s="114">
        <v>1498</v>
      </c>
      <c r="I24" s="114">
        <v>1468</v>
      </c>
      <c r="J24" s="140">
        <v>1404</v>
      </c>
      <c r="K24" s="114">
        <v>115</v>
      </c>
      <c r="L24" s="116">
        <v>8.1908831908831914</v>
      </c>
    </row>
    <row r="25" spans="1:12" s="110" customFormat="1" ht="15" customHeight="1" x14ac:dyDescent="0.2">
      <c r="A25" s="120"/>
      <c r="B25" s="119"/>
      <c r="C25" s="258" t="s">
        <v>107</v>
      </c>
      <c r="E25" s="113">
        <v>45.86600142551675</v>
      </c>
      <c r="F25" s="115">
        <v>1287</v>
      </c>
      <c r="G25" s="114">
        <v>1284</v>
      </c>
      <c r="H25" s="114">
        <v>1260</v>
      </c>
      <c r="I25" s="114">
        <v>1209</v>
      </c>
      <c r="J25" s="140">
        <v>1160</v>
      </c>
      <c r="K25" s="114">
        <v>127</v>
      </c>
      <c r="L25" s="116">
        <v>10.948275862068966</v>
      </c>
    </row>
    <row r="26" spans="1:12" s="110" customFormat="1" ht="15" customHeight="1" x14ac:dyDescent="0.2">
      <c r="A26" s="120"/>
      <c r="C26" s="121" t="s">
        <v>187</v>
      </c>
      <c r="D26" s="110" t="s">
        <v>188</v>
      </c>
      <c r="E26" s="113">
        <v>0.34533442511227186</v>
      </c>
      <c r="F26" s="115">
        <v>679</v>
      </c>
      <c r="G26" s="114">
        <v>646</v>
      </c>
      <c r="H26" s="114">
        <v>674</v>
      </c>
      <c r="I26" s="114">
        <v>596</v>
      </c>
      <c r="J26" s="140">
        <v>549</v>
      </c>
      <c r="K26" s="114">
        <v>130</v>
      </c>
      <c r="L26" s="116">
        <v>23.679417122040071</v>
      </c>
    </row>
    <row r="27" spans="1:12" s="110" customFormat="1" ht="15" customHeight="1" x14ac:dyDescent="0.2">
      <c r="A27" s="120"/>
      <c r="B27" s="119"/>
      <c r="D27" s="259" t="s">
        <v>106</v>
      </c>
      <c r="E27" s="113">
        <v>44.771723122238583</v>
      </c>
      <c r="F27" s="115">
        <v>304</v>
      </c>
      <c r="G27" s="114">
        <v>284</v>
      </c>
      <c r="H27" s="114">
        <v>304</v>
      </c>
      <c r="I27" s="114">
        <v>277</v>
      </c>
      <c r="J27" s="140">
        <v>252</v>
      </c>
      <c r="K27" s="114">
        <v>52</v>
      </c>
      <c r="L27" s="116">
        <v>20.634920634920636</v>
      </c>
    </row>
    <row r="28" spans="1:12" s="110" customFormat="1" ht="15" customHeight="1" x14ac:dyDescent="0.2">
      <c r="A28" s="120"/>
      <c r="B28" s="119"/>
      <c r="D28" s="259" t="s">
        <v>107</v>
      </c>
      <c r="E28" s="113">
        <v>55.228276877761417</v>
      </c>
      <c r="F28" s="115">
        <v>375</v>
      </c>
      <c r="G28" s="114">
        <v>362</v>
      </c>
      <c r="H28" s="114">
        <v>370</v>
      </c>
      <c r="I28" s="114">
        <v>319</v>
      </c>
      <c r="J28" s="140">
        <v>297</v>
      </c>
      <c r="K28" s="114">
        <v>78</v>
      </c>
      <c r="L28" s="116">
        <v>26.262626262626263</v>
      </c>
    </row>
    <row r="29" spans="1:12" s="110" customFormat="1" ht="24.95" customHeight="1" x14ac:dyDescent="0.2">
      <c r="A29" s="604" t="s">
        <v>189</v>
      </c>
      <c r="B29" s="605"/>
      <c r="C29" s="605"/>
      <c r="D29" s="606"/>
      <c r="E29" s="113">
        <v>83.250008900371782</v>
      </c>
      <c r="F29" s="115">
        <v>163687</v>
      </c>
      <c r="G29" s="114">
        <v>164245</v>
      </c>
      <c r="H29" s="114">
        <v>165437</v>
      </c>
      <c r="I29" s="114">
        <v>163862</v>
      </c>
      <c r="J29" s="140">
        <v>163319</v>
      </c>
      <c r="K29" s="114">
        <v>368</v>
      </c>
      <c r="L29" s="116">
        <v>0.22532589594597077</v>
      </c>
    </row>
    <row r="30" spans="1:12" s="110" customFormat="1" ht="15" customHeight="1" x14ac:dyDescent="0.2">
      <c r="A30" s="120"/>
      <c r="B30" s="119"/>
      <c r="C30" s="258" t="s">
        <v>106</v>
      </c>
      <c r="E30" s="113">
        <v>48.915307874174495</v>
      </c>
      <c r="F30" s="115">
        <v>80068</v>
      </c>
      <c r="G30" s="114">
        <v>80423</v>
      </c>
      <c r="H30" s="114">
        <v>81410</v>
      </c>
      <c r="I30" s="114">
        <v>80527</v>
      </c>
      <c r="J30" s="140">
        <v>80234</v>
      </c>
      <c r="K30" s="114">
        <v>-166</v>
      </c>
      <c r="L30" s="116">
        <v>-0.20689483261460229</v>
      </c>
    </row>
    <row r="31" spans="1:12" s="110" customFormat="1" ht="15" customHeight="1" x14ac:dyDescent="0.2">
      <c r="A31" s="120"/>
      <c r="B31" s="119"/>
      <c r="C31" s="258" t="s">
        <v>107</v>
      </c>
      <c r="E31" s="113">
        <v>51.084692125825505</v>
      </c>
      <c r="F31" s="115">
        <v>83619</v>
      </c>
      <c r="G31" s="114">
        <v>83822</v>
      </c>
      <c r="H31" s="114">
        <v>84027</v>
      </c>
      <c r="I31" s="114">
        <v>83335</v>
      </c>
      <c r="J31" s="140">
        <v>83085</v>
      </c>
      <c r="K31" s="114">
        <v>534</v>
      </c>
      <c r="L31" s="116">
        <v>0.6427152915688753</v>
      </c>
    </row>
    <row r="32" spans="1:12" s="110" customFormat="1" ht="15" customHeight="1" x14ac:dyDescent="0.2">
      <c r="A32" s="120"/>
      <c r="B32" s="119" t="s">
        <v>117</v>
      </c>
      <c r="C32" s="258"/>
      <c r="E32" s="113">
        <v>16.72710442933359</v>
      </c>
      <c r="F32" s="115">
        <v>32889</v>
      </c>
      <c r="G32" s="114">
        <v>32366</v>
      </c>
      <c r="H32" s="114">
        <v>33241</v>
      </c>
      <c r="I32" s="114">
        <v>32679</v>
      </c>
      <c r="J32" s="140">
        <v>31532</v>
      </c>
      <c r="K32" s="114">
        <v>1357</v>
      </c>
      <c r="L32" s="116">
        <v>4.3035646327540276</v>
      </c>
    </row>
    <row r="33" spans="1:12" s="110" customFormat="1" ht="15" customHeight="1" x14ac:dyDescent="0.2">
      <c r="A33" s="120"/>
      <c r="B33" s="119"/>
      <c r="C33" s="258" t="s">
        <v>106</v>
      </c>
      <c r="E33" s="113">
        <v>58.76128796862173</v>
      </c>
      <c r="F33" s="115">
        <v>19326</v>
      </c>
      <c r="G33" s="114">
        <v>18855</v>
      </c>
      <c r="H33" s="114">
        <v>19648</v>
      </c>
      <c r="I33" s="114">
        <v>19306</v>
      </c>
      <c r="J33" s="140">
        <v>18530</v>
      </c>
      <c r="K33" s="114">
        <v>796</v>
      </c>
      <c r="L33" s="116">
        <v>4.2957366432811659</v>
      </c>
    </row>
    <row r="34" spans="1:12" s="110" customFormat="1" ht="15" customHeight="1" x14ac:dyDescent="0.2">
      <c r="A34" s="120"/>
      <c r="B34" s="119"/>
      <c r="C34" s="258" t="s">
        <v>107</v>
      </c>
      <c r="E34" s="113">
        <v>41.23871203137827</v>
      </c>
      <c r="F34" s="115">
        <v>13563</v>
      </c>
      <c r="G34" s="114">
        <v>13511</v>
      </c>
      <c r="H34" s="114">
        <v>13593</v>
      </c>
      <c r="I34" s="114">
        <v>13373</v>
      </c>
      <c r="J34" s="140">
        <v>13002</v>
      </c>
      <c r="K34" s="114">
        <v>561</v>
      </c>
      <c r="L34" s="116">
        <v>4.3147208121827409</v>
      </c>
    </row>
    <row r="35" spans="1:12" s="110" customFormat="1" ht="24.95" customHeight="1" x14ac:dyDescent="0.2">
      <c r="A35" s="604" t="s">
        <v>190</v>
      </c>
      <c r="B35" s="605"/>
      <c r="C35" s="605"/>
      <c r="D35" s="606"/>
      <c r="E35" s="113">
        <v>69.34457662202918</v>
      </c>
      <c r="F35" s="115">
        <v>136346</v>
      </c>
      <c r="G35" s="114">
        <v>136658</v>
      </c>
      <c r="H35" s="114">
        <v>138796</v>
      </c>
      <c r="I35" s="114">
        <v>137377</v>
      </c>
      <c r="J35" s="140">
        <v>136483</v>
      </c>
      <c r="K35" s="114">
        <v>-137</v>
      </c>
      <c r="L35" s="116">
        <v>-0.10037880175552999</v>
      </c>
    </row>
    <row r="36" spans="1:12" s="110" customFormat="1" ht="15" customHeight="1" x14ac:dyDescent="0.2">
      <c r="A36" s="120"/>
      <c r="B36" s="119"/>
      <c r="C36" s="258" t="s">
        <v>106</v>
      </c>
      <c r="E36" s="113">
        <v>64.755841755533709</v>
      </c>
      <c r="F36" s="115">
        <v>88292</v>
      </c>
      <c r="G36" s="114">
        <v>88267</v>
      </c>
      <c r="H36" s="114">
        <v>89899</v>
      </c>
      <c r="I36" s="114">
        <v>88872</v>
      </c>
      <c r="J36" s="140">
        <v>88120</v>
      </c>
      <c r="K36" s="114">
        <v>172</v>
      </c>
      <c r="L36" s="116">
        <v>0.19518837948252382</v>
      </c>
    </row>
    <row r="37" spans="1:12" s="110" customFormat="1" ht="15" customHeight="1" x14ac:dyDescent="0.2">
      <c r="A37" s="120"/>
      <c r="B37" s="119"/>
      <c r="C37" s="258" t="s">
        <v>107</v>
      </c>
      <c r="E37" s="113">
        <v>35.244158244466284</v>
      </c>
      <c r="F37" s="115">
        <v>48054</v>
      </c>
      <c r="G37" s="114">
        <v>48391</v>
      </c>
      <c r="H37" s="114">
        <v>48897</v>
      </c>
      <c r="I37" s="114">
        <v>48505</v>
      </c>
      <c r="J37" s="140">
        <v>48363</v>
      </c>
      <c r="K37" s="114">
        <v>-309</v>
      </c>
      <c r="L37" s="116">
        <v>-0.63891818125426458</v>
      </c>
    </row>
    <row r="38" spans="1:12" s="110" customFormat="1" ht="15" customHeight="1" x14ac:dyDescent="0.2">
      <c r="A38" s="120"/>
      <c r="B38" s="119" t="s">
        <v>182</v>
      </c>
      <c r="C38" s="258"/>
      <c r="E38" s="113">
        <v>30.655423377970816</v>
      </c>
      <c r="F38" s="115">
        <v>60275</v>
      </c>
      <c r="G38" s="114">
        <v>59996</v>
      </c>
      <c r="H38" s="114">
        <v>59922</v>
      </c>
      <c r="I38" s="114">
        <v>59215</v>
      </c>
      <c r="J38" s="140">
        <v>58424</v>
      </c>
      <c r="K38" s="114">
        <v>1851</v>
      </c>
      <c r="L38" s="116">
        <v>3.1682185403258933</v>
      </c>
    </row>
    <row r="39" spans="1:12" s="110" customFormat="1" ht="15" customHeight="1" x14ac:dyDescent="0.2">
      <c r="A39" s="120"/>
      <c r="B39" s="119"/>
      <c r="C39" s="258" t="s">
        <v>106</v>
      </c>
      <c r="E39" s="113">
        <v>18.47200331812526</v>
      </c>
      <c r="F39" s="115">
        <v>11134</v>
      </c>
      <c r="G39" s="114">
        <v>11040</v>
      </c>
      <c r="H39" s="114">
        <v>11187</v>
      </c>
      <c r="I39" s="114">
        <v>10993</v>
      </c>
      <c r="J39" s="140">
        <v>10677</v>
      </c>
      <c r="K39" s="114">
        <v>457</v>
      </c>
      <c r="L39" s="116">
        <v>4.2802285286129065</v>
      </c>
    </row>
    <row r="40" spans="1:12" s="110" customFormat="1" ht="15" customHeight="1" x14ac:dyDescent="0.2">
      <c r="A40" s="120"/>
      <c r="B40" s="119"/>
      <c r="C40" s="258" t="s">
        <v>107</v>
      </c>
      <c r="E40" s="113">
        <v>81.52799668187474</v>
      </c>
      <c r="F40" s="115">
        <v>49141</v>
      </c>
      <c r="G40" s="114">
        <v>48956</v>
      </c>
      <c r="H40" s="114">
        <v>48735</v>
      </c>
      <c r="I40" s="114">
        <v>48222</v>
      </c>
      <c r="J40" s="140">
        <v>47747</v>
      </c>
      <c r="K40" s="114">
        <v>1394</v>
      </c>
      <c r="L40" s="116">
        <v>2.919555155297715</v>
      </c>
    </row>
    <row r="41" spans="1:12" s="110" customFormat="1" ht="24.75" customHeight="1" x14ac:dyDescent="0.2">
      <c r="A41" s="604" t="s">
        <v>518</v>
      </c>
      <c r="B41" s="605"/>
      <c r="C41" s="605"/>
      <c r="D41" s="606"/>
      <c r="E41" s="113">
        <v>4.910462259880684</v>
      </c>
      <c r="F41" s="115">
        <v>9655</v>
      </c>
      <c r="G41" s="114">
        <v>10744</v>
      </c>
      <c r="H41" s="114">
        <v>10761</v>
      </c>
      <c r="I41" s="114">
        <v>9358</v>
      </c>
      <c r="J41" s="140">
        <v>9754</v>
      </c>
      <c r="K41" s="114">
        <v>-99</v>
      </c>
      <c r="L41" s="116">
        <v>-1.014968218166906</v>
      </c>
    </row>
    <row r="42" spans="1:12" s="110" customFormat="1" ht="15" customHeight="1" x14ac:dyDescent="0.2">
      <c r="A42" s="120"/>
      <c r="B42" s="119"/>
      <c r="C42" s="258" t="s">
        <v>106</v>
      </c>
      <c r="E42" s="113">
        <v>59.67892283790782</v>
      </c>
      <c r="F42" s="115">
        <v>5762</v>
      </c>
      <c r="G42" s="114">
        <v>6528</v>
      </c>
      <c r="H42" s="114">
        <v>6548</v>
      </c>
      <c r="I42" s="114">
        <v>5588</v>
      </c>
      <c r="J42" s="140">
        <v>5831</v>
      </c>
      <c r="K42" s="114">
        <v>-69</v>
      </c>
      <c r="L42" s="116">
        <v>-1.1833304750471618</v>
      </c>
    </row>
    <row r="43" spans="1:12" s="110" customFormat="1" ht="15" customHeight="1" x14ac:dyDescent="0.2">
      <c r="A43" s="123"/>
      <c r="B43" s="124"/>
      <c r="C43" s="260" t="s">
        <v>107</v>
      </c>
      <c r="D43" s="261"/>
      <c r="E43" s="125">
        <v>40.32107716209218</v>
      </c>
      <c r="F43" s="143">
        <v>3893</v>
      </c>
      <c r="G43" s="144">
        <v>4216</v>
      </c>
      <c r="H43" s="144">
        <v>4213</v>
      </c>
      <c r="I43" s="144">
        <v>3770</v>
      </c>
      <c r="J43" s="145">
        <v>3923</v>
      </c>
      <c r="K43" s="144">
        <v>-30</v>
      </c>
      <c r="L43" s="146">
        <v>-0.76472087687993884</v>
      </c>
    </row>
    <row r="44" spans="1:12" s="110" customFormat="1" ht="45.75" customHeight="1" x14ac:dyDescent="0.2">
      <c r="A44" s="604" t="s">
        <v>191</v>
      </c>
      <c r="B44" s="605"/>
      <c r="C44" s="605"/>
      <c r="D44" s="606"/>
      <c r="E44" s="113">
        <v>0.82646309397266826</v>
      </c>
      <c r="F44" s="115">
        <v>1625</v>
      </c>
      <c r="G44" s="114">
        <v>1648</v>
      </c>
      <c r="H44" s="114">
        <v>1646</v>
      </c>
      <c r="I44" s="114">
        <v>1617</v>
      </c>
      <c r="J44" s="140">
        <v>1625</v>
      </c>
      <c r="K44" s="114">
        <v>0</v>
      </c>
      <c r="L44" s="116">
        <v>0</v>
      </c>
    </row>
    <row r="45" spans="1:12" s="110" customFormat="1" ht="15" customHeight="1" x14ac:dyDescent="0.2">
      <c r="A45" s="120"/>
      <c r="B45" s="119"/>
      <c r="C45" s="258" t="s">
        <v>106</v>
      </c>
      <c r="E45" s="113">
        <v>62.584615384615383</v>
      </c>
      <c r="F45" s="115">
        <v>1017</v>
      </c>
      <c r="G45" s="114">
        <v>1038</v>
      </c>
      <c r="H45" s="114">
        <v>1038</v>
      </c>
      <c r="I45" s="114">
        <v>1012</v>
      </c>
      <c r="J45" s="140">
        <v>1021</v>
      </c>
      <c r="K45" s="114">
        <v>-4</v>
      </c>
      <c r="L45" s="116">
        <v>-0.39177277179236042</v>
      </c>
    </row>
    <row r="46" spans="1:12" s="110" customFormat="1" ht="15" customHeight="1" x14ac:dyDescent="0.2">
      <c r="A46" s="123"/>
      <c r="B46" s="124"/>
      <c r="C46" s="260" t="s">
        <v>107</v>
      </c>
      <c r="D46" s="261"/>
      <c r="E46" s="125">
        <v>37.415384615384617</v>
      </c>
      <c r="F46" s="143">
        <v>608</v>
      </c>
      <c r="G46" s="144">
        <v>610</v>
      </c>
      <c r="H46" s="144">
        <v>608</v>
      </c>
      <c r="I46" s="144">
        <v>605</v>
      </c>
      <c r="J46" s="145">
        <v>604</v>
      </c>
      <c r="K46" s="144">
        <v>4</v>
      </c>
      <c r="L46" s="146">
        <v>0.66225165562913912</v>
      </c>
    </row>
    <row r="47" spans="1:12" s="110" customFormat="1" ht="39" customHeight="1" x14ac:dyDescent="0.2">
      <c r="A47" s="604" t="s">
        <v>519</v>
      </c>
      <c r="B47" s="607"/>
      <c r="C47" s="607"/>
      <c r="D47" s="608"/>
      <c r="E47" s="113">
        <v>0.19326521582130088</v>
      </c>
      <c r="F47" s="115">
        <v>380</v>
      </c>
      <c r="G47" s="114">
        <v>378</v>
      </c>
      <c r="H47" s="114">
        <v>337</v>
      </c>
      <c r="I47" s="114">
        <v>329</v>
      </c>
      <c r="J47" s="140">
        <v>353</v>
      </c>
      <c r="K47" s="114">
        <v>27</v>
      </c>
      <c r="L47" s="116">
        <v>7.6487252124645888</v>
      </c>
    </row>
    <row r="48" spans="1:12" s="110" customFormat="1" ht="15" customHeight="1" x14ac:dyDescent="0.2">
      <c r="A48" s="120"/>
      <c r="B48" s="119"/>
      <c r="C48" s="258" t="s">
        <v>106</v>
      </c>
      <c r="E48" s="113">
        <v>40.526315789473685</v>
      </c>
      <c r="F48" s="115">
        <v>154</v>
      </c>
      <c r="G48" s="114">
        <v>153</v>
      </c>
      <c r="H48" s="114">
        <v>130</v>
      </c>
      <c r="I48" s="114">
        <v>132</v>
      </c>
      <c r="J48" s="140">
        <v>140</v>
      </c>
      <c r="K48" s="114">
        <v>14</v>
      </c>
      <c r="L48" s="116">
        <v>10</v>
      </c>
    </row>
    <row r="49" spans="1:12" s="110" customFormat="1" ht="15" customHeight="1" x14ac:dyDescent="0.2">
      <c r="A49" s="123"/>
      <c r="B49" s="124"/>
      <c r="C49" s="260" t="s">
        <v>107</v>
      </c>
      <c r="D49" s="261"/>
      <c r="E49" s="125">
        <v>59.473684210526315</v>
      </c>
      <c r="F49" s="143">
        <v>226</v>
      </c>
      <c r="G49" s="144">
        <v>225</v>
      </c>
      <c r="H49" s="144">
        <v>207</v>
      </c>
      <c r="I49" s="144">
        <v>197</v>
      </c>
      <c r="J49" s="145">
        <v>213</v>
      </c>
      <c r="K49" s="144">
        <v>13</v>
      </c>
      <c r="L49" s="146">
        <v>6.103286384976526</v>
      </c>
    </row>
    <row r="50" spans="1:12" s="110" customFormat="1" ht="24.95" customHeight="1" x14ac:dyDescent="0.2">
      <c r="A50" s="609" t="s">
        <v>192</v>
      </c>
      <c r="B50" s="610"/>
      <c r="C50" s="610"/>
      <c r="D50" s="611"/>
      <c r="E50" s="262">
        <v>10.919993286576714</v>
      </c>
      <c r="F50" s="263">
        <v>21471</v>
      </c>
      <c r="G50" s="264">
        <v>22339</v>
      </c>
      <c r="H50" s="264">
        <v>22950</v>
      </c>
      <c r="I50" s="264">
        <v>21253</v>
      </c>
      <c r="J50" s="265">
        <v>21466</v>
      </c>
      <c r="K50" s="263">
        <v>5</v>
      </c>
      <c r="L50" s="266">
        <v>2.3292648840026089E-2</v>
      </c>
    </row>
    <row r="51" spans="1:12" s="110" customFormat="1" ht="15" customHeight="1" x14ac:dyDescent="0.2">
      <c r="A51" s="120"/>
      <c r="B51" s="119"/>
      <c r="C51" s="258" t="s">
        <v>106</v>
      </c>
      <c r="E51" s="113">
        <v>56.424945275022125</v>
      </c>
      <c r="F51" s="115">
        <v>12115</v>
      </c>
      <c r="G51" s="114">
        <v>12532</v>
      </c>
      <c r="H51" s="114">
        <v>13091</v>
      </c>
      <c r="I51" s="114">
        <v>12011</v>
      </c>
      <c r="J51" s="140">
        <v>12063</v>
      </c>
      <c r="K51" s="114">
        <v>52</v>
      </c>
      <c r="L51" s="116">
        <v>0.43107021470612616</v>
      </c>
    </row>
    <row r="52" spans="1:12" s="110" customFormat="1" ht="15" customHeight="1" x14ac:dyDescent="0.2">
      <c r="A52" s="120"/>
      <c r="B52" s="119"/>
      <c r="C52" s="258" t="s">
        <v>107</v>
      </c>
      <c r="E52" s="113">
        <v>43.575054724977875</v>
      </c>
      <c r="F52" s="115">
        <v>9356</v>
      </c>
      <c r="G52" s="114">
        <v>9807</v>
      </c>
      <c r="H52" s="114">
        <v>9859</v>
      </c>
      <c r="I52" s="114">
        <v>9242</v>
      </c>
      <c r="J52" s="140">
        <v>9403</v>
      </c>
      <c r="K52" s="114">
        <v>-47</v>
      </c>
      <c r="L52" s="116">
        <v>-0.49984047644368818</v>
      </c>
    </row>
    <row r="53" spans="1:12" s="110" customFormat="1" ht="15" customHeight="1" x14ac:dyDescent="0.2">
      <c r="A53" s="120"/>
      <c r="B53" s="119"/>
      <c r="C53" s="258" t="s">
        <v>187</v>
      </c>
      <c r="D53" s="110" t="s">
        <v>193</v>
      </c>
      <c r="E53" s="113">
        <v>31.8662381817335</v>
      </c>
      <c r="F53" s="115">
        <v>6842</v>
      </c>
      <c r="G53" s="114">
        <v>7992</v>
      </c>
      <c r="H53" s="114">
        <v>8195</v>
      </c>
      <c r="I53" s="114">
        <v>6379</v>
      </c>
      <c r="J53" s="140">
        <v>6889</v>
      </c>
      <c r="K53" s="114">
        <v>-47</v>
      </c>
      <c r="L53" s="116">
        <v>-0.6822470605312817</v>
      </c>
    </row>
    <row r="54" spans="1:12" s="110" customFormat="1" ht="15" customHeight="1" x14ac:dyDescent="0.2">
      <c r="A54" s="120"/>
      <c r="B54" s="119"/>
      <c r="D54" s="267" t="s">
        <v>194</v>
      </c>
      <c r="E54" s="113">
        <v>62.072493422975739</v>
      </c>
      <c r="F54" s="115">
        <v>4247</v>
      </c>
      <c r="G54" s="114">
        <v>4917</v>
      </c>
      <c r="H54" s="114">
        <v>5116</v>
      </c>
      <c r="I54" s="114">
        <v>3957</v>
      </c>
      <c r="J54" s="140">
        <v>4246</v>
      </c>
      <c r="K54" s="114">
        <v>1</v>
      </c>
      <c r="L54" s="116">
        <v>2.3551577955723033E-2</v>
      </c>
    </row>
    <row r="55" spans="1:12" s="110" customFormat="1" ht="15" customHeight="1" x14ac:dyDescent="0.2">
      <c r="A55" s="120"/>
      <c r="B55" s="119"/>
      <c r="D55" s="267" t="s">
        <v>195</v>
      </c>
      <c r="E55" s="113">
        <v>37.927506577024261</v>
      </c>
      <c r="F55" s="115">
        <v>2595</v>
      </c>
      <c r="G55" s="114">
        <v>3075</v>
      </c>
      <c r="H55" s="114">
        <v>3079</v>
      </c>
      <c r="I55" s="114">
        <v>2422</v>
      </c>
      <c r="J55" s="140">
        <v>2643</v>
      </c>
      <c r="K55" s="114">
        <v>-48</v>
      </c>
      <c r="L55" s="116">
        <v>-1.8161180476730987</v>
      </c>
    </row>
    <row r="56" spans="1:12" s="110" customFormat="1" ht="15" customHeight="1" x14ac:dyDescent="0.2">
      <c r="A56" s="120"/>
      <c r="B56" s="119" t="s">
        <v>196</v>
      </c>
      <c r="C56" s="258"/>
      <c r="E56" s="113">
        <v>66.73447902309519</v>
      </c>
      <c r="F56" s="115">
        <v>131214</v>
      </c>
      <c r="G56" s="114">
        <v>130654</v>
      </c>
      <c r="H56" s="114">
        <v>131728</v>
      </c>
      <c r="I56" s="114">
        <v>131351</v>
      </c>
      <c r="J56" s="140">
        <v>130140</v>
      </c>
      <c r="K56" s="114">
        <v>1074</v>
      </c>
      <c r="L56" s="116">
        <v>0.82526509912402024</v>
      </c>
    </row>
    <row r="57" spans="1:12" s="110" customFormat="1" ht="15" customHeight="1" x14ac:dyDescent="0.2">
      <c r="A57" s="120"/>
      <c r="B57" s="119"/>
      <c r="C57" s="258" t="s">
        <v>106</v>
      </c>
      <c r="E57" s="113">
        <v>49.186062462846955</v>
      </c>
      <c r="F57" s="115">
        <v>64539</v>
      </c>
      <c r="G57" s="114">
        <v>64181</v>
      </c>
      <c r="H57" s="114">
        <v>64999</v>
      </c>
      <c r="I57" s="114">
        <v>64931</v>
      </c>
      <c r="J57" s="140">
        <v>64159</v>
      </c>
      <c r="K57" s="114">
        <v>380</v>
      </c>
      <c r="L57" s="116">
        <v>0.59227855795757411</v>
      </c>
    </row>
    <row r="58" spans="1:12" s="110" customFormat="1" ht="15" customHeight="1" x14ac:dyDescent="0.2">
      <c r="A58" s="120"/>
      <c r="B58" s="119"/>
      <c r="C58" s="258" t="s">
        <v>107</v>
      </c>
      <c r="E58" s="113">
        <v>50.813937537153045</v>
      </c>
      <c r="F58" s="115">
        <v>66675</v>
      </c>
      <c r="G58" s="114">
        <v>66473</v>
      </c>
      <c r="H58" s="114">
        <v>66729</v>
      </c>
      <c r="I58" s="114">
        <v>66420</v>
      </c>
      <c r="J58" s="140">
        <v>65981</v>
      </c>
      <c r="K58" s="114">
        <v>694</v>
      </c>
      <c r="L58" s="116">
        <v>1.0518179475909732</v>
      </c>
    </row>
    <row r="59" spans="1:12" s="110" customFormat="1" ht="15" customHeight="1" x14ac:dyDescent="0.2">
      <c r="A59" s="120"/>
      <c r="B59" s="119"/>
      <c r="C59" s="258" t="s">
        <v>105</v>
      </c>
      <c r="D59" s="110" t="s">
        <v>197</v>
      </c>
      <c r="E59" s="113">
        <v>89.978203545353395</v>
      </c>
      <c r="F59" s="115">
        <v>118064</v>
      </c>
      <c r="G59" s="114">
        <v>117573</v>
      </c>
      <c r="H59" s="114">
        <v>118669</v>
      </c>
      <c r="I59" s="114">
        <v>118502</v>
      </c>
      <c r="J59" s="140">
        <v>117461</v>
      </c>
      <c r="K59" s="114">
        <v>603</v>
      </c>
      <c r="L59" s="116">
        <v>0.5133618818160921</v>
      </c>
    </row>
    <row r="60" spans="1:12" s="110" customFormat="1" ht="15" customHeight="1" x14ac:dyDescent="0.2">
      <c r="A60" s="120"/>
      <c r="B60" s="119"/>
      <c r="C60" s="258"/>
      <c r="D60" s="267" t="s">
        <v>198</v>
      </c>
      <c r="E60" s="113">
        <v>47.192200840222249</v>
      </c>
      <c r="F60" s="115">
        <v>55717</v>
      </c>
      <c r="G60" s="114">
        <v>55376</v>
      </c>
      <c r="H60" s="114">
        <v>56196</v>
      </c>
      <c r="I60" s="114">
        <v>56258</v>
      </c>
      <c r="J60" s="140">
        <v>55583</v>
      </c>
      <c r="K60" s="114">
        <v>134</v>
      </c>
      <c r="L60" s="116">
        <v>0.24108090603241999</v>
      </c>
    </row>
    <row r="61" spans="1:12" s="110" customFormat="1" ht="15" customHeight="1" x14ac:dyDescent="0.2">
      <c r="A61" s="120"/>
      <c r="B61" s="119"/>
      <c r="C61" s="258"/>
      <c r="D61" s="267" t="s">
        <v>199</v>
      </c>
      <c r="E61" s="113">
        <v>52.807799159777751</v>
      </c>
      <c r="F61" s="115">
        <v>62347</v>
      </c>
      <c r="G61" s="114">
        <v>62197</v>
      </c>
      <c r="H61" s="114">
        <v>62473</v>
      </c>
      <c r="I61" s="114">
        <v>62244</v>
      </c>
      <c r="J61" s="140">
        <v>61878</v>
      </c>
      <c r="K61" s="114">
        <v>469</v>
      </c>
      <c r="L61" s="116">
        <v>0.75794304922589617</v>
      </c>
    </row>
    <row r="62" spans="1:12" s="110" customFormat="1" ht="15" customHeight="1" x14ac:dyDescent="0.2">
      <c r="A62" s="120"/>
      <c r="B62" s="119"/>
      <c r="C62" s="258"/>
      <c r="D62" s="258" t="s">
        <v>200</v>
      </c>
      <c r="E62" s="113">
        <v>10.021796454646609</v>
      </c>
      <c r="F62" s="115">
        <v>13150</v>
      </c>
      <c r="G62" s="114">
        <v>13081</v>
      </c>
      <c r="H62" s="114">
        <v>13059</v>
      </c>
      <c r="I62" s="114">
        <v>12849</v>
      </c>
      <c r="J62" s="140">
        <v>12679</v>
      </c>
      <c r="K62" s="114">
        <v>471</v>
      </c>
      <c r="L62" s="116">
        <v>3.714804006625128</v>
      </c>
    </row>
    <row r="63" spans="1:12" s="110" customFormat="1" ht="15" customHeight="1" x14ac:dyDescent="0.2">
      <c r="A63" s="120"/>
      <c r="B63" s="119"/>
      <c r="C63" s="258"/>
      <c r="D63" s="267" t="s">
        <v>198</v>
      </c>
      <c r="E63" s="113">
        <v>67.087452471482891</v>
      </c>
      <c r="F63" s="115">
        <v>8822</v>
      </c>
      <c r="G63" s="114">
        <v>8805</v>
      </c>
      <c r="H63" s="114">
        <v>8803</v>
      </c>
      <c r="I63" s="114">
        <v>8673</v>
      </c>
      <c r="J63" s="140">
        <v>8576</v>
      </c>
      <c r="K63" s="114">
        <v>246</v>
      </c>
      <c r="L63" s="116">
        <v>2.8684701492537314</v>
      </c>
    </row>
    <row r="64" spans="1:12" s="110" customFormat="1" ht="15" customHeight="1" x14ac:dyDescent="0.2">
      <c r="A64" s="120"/>
      <c r="B64" s="119"/>
      <c r="C64" s="258"/>
      <c r="D64" s="267" t="s">
        <v>199</v>
      </c>
      <c r="E64" s="113">
        <v>32.912547528517109</v>
      </c>
      <c r="F64" s="115">
        <v>4328</v>
      </c>
      <c r="G64" s="114">
        <v>4276</v>
      </c>
      <c r="H64" s="114">
        <v>4256</v>
      </c>
      <c r="I64" s="114">
        <v>4176</v>
      </c>
      <c r="J64" s="140">
        <v>4103</v>
      </c>
      <c r="K64" s="114">
        <v>225</v>
      </c>
      <c r="L64" s="116">
        <v>5.4837923470631242</v>
      </c>
    </row>
    <row r="65" spans="1:12" s="110" customFormat="1" ht="15" customHeight="1" x14ac:dyDescent="0.2">
      <c r="A65" s="120"/>
      <c r="B65" s="119" t="s">
        <v>201</v>
      </c>
      <c r="C65" s="258"/>
      <c r="E65" s="113">
        <v>13.722338915985576</v>
      </c>
      <c r="F65" s="115">
        <v>26981</v>
      </c>
      <c r="G65" s="114">
        <v>26730</v>
      </c>
      <c r="H65" s="114">
        <v>26449</v>
      </c>
      <c r="I65" s="114">
        <v>26322</v>
      </c>
      <c r="J65" s="140">
        <v>25887</v>
      </c>
      <c r="K65" s="114">
        <v>1094</v>
      </c>
      <c r="L65" s="116">
        <v>4.2260594120601072</v>
      </c>
    </row>
    <row r="66" spans="1:12" s="110" customFormat="1" ht="15" customHeight="1" x14ac:dyDescent="0.2">
      <c r="A66" s="120"/>
      <c r="B66" s="119"/>
      <c r="C66" s="258" t="s">
        <v>106</v>
      </c>
      <c r="E66" s="113">
        <v>47.033097364812278</v>
      </c>
      <c r="F66" s="115">
        <v>12690</v>
      </c>
      <c r="G66" s="114">
        <v>12608</v>
      </c>
      <c r="H66" s="114">
        <v>12516</v>
      </c>
      <c r="I66" s="114">
        <v>12445</v>
      </c>
      <c r="J66" s="140">
        <v>12294</v>
      </c>
      <c r="K66" s="114">
        <v>396</v>
      </c>
      <c r="L66" s="116">
        <v>3.2210834553440701</v>
      </c>
    </row>
    <row r="67" spans="1:12" s="110" customFormat="1" ht="15" customHeight="1" x14ac:dyDescent="0.2">
      <c r="A67" s="120"/>
      <c r="B67" s="119"/>
      <c r="C67" s="258" t="s">
        <v>107</v>
      </c>
      <c r="E67" s="113">
        <v>52.966902635187722</v>
      </c>
      <c r="F67" s="115">
        <v>14291</v>
      </c>
      <c r="G67" s="114">
        <v>14122</v>
      </c>
      <c r="H67" s="114">
        <v>13933</v>
      </c>
      <c r="I67" s="114">
        <v>13877</v>
      </c>
      <c r="J67" s="140">
        <v>13593</v>
      </c>
      <c r="K67" s="114">
        <v>698</v>
      </c>
      <c r="L67" s="116">
        <v>5.1349959537997503</v>
      </c>
    </row>
    <row r="68" spans="1:12" s="110" customFormat="1" ht="15" customHeight="1" x14ac:dyDescent="0.2">
      <c r="A68" s="120"/>
      <c r="B68" s="119"/>
      <c r="C68" s="258" t="s">
        <v>105</v>
      </c>
      <c r="D68" s="110" t="s">
        <v>202</v>
      </c>
      <c r="E68" s="113">
        <v>18.542678180942143</v>
      </c>
      <c r="F68" s="115">
        <v>5003</v>
      </c>
      <c r="G68" s="114">
        <v>4879</v>
      </c>
      <c r="H68" s="114">
        <v>4728</v>
      </c>
      <c r="I68" s="114">
        <v>4633</v>
      </c>
      <c r="J68" s="140">
        <v>4436</v>
      </c>
      <c r="K68" s="114">
        <v>567</v>
      </c>
      <c r="L68" s="116">
        <v>12.781785392245267</v>
      </c>
    </row>
    <row r="69" spans="1:12" s="110" customFormat="1" ht="15" customHeight="1" x14ac:dyDescent="0.2">
      <c r="A69" s="120"/>
      <c r="B69" s="119"/>
      <c r="C69" s="258"/>
      <c r="D69" s="267" t="s">
        <v>198</v>
      </c>
      <c r="E69" s="113">
        <v>46.612032780331802</v>
      </c>
      <c r="F69" s="115">
        <v>2332</v>
      </c>
      <c r="G69" s="114">
        <v>2269</v>
      </c>
      <c r="H69" s="114">
        <v>2197</v>
      </c>
      <c r="I69" s="114">
        <v>2160</v>
      </c>
      <c r="J69" s="140">
        <v>2083</v>
      </c>
      <c r="K69" s="114">
        <v>249</v>
      </c>
      <c r="L69" s="116">
        <v>11.953912626020163</v>
      </c>
    </row>
    <row r="70" spans="1:12" s="110" customFormat="1" ht="15" customHeight="1" x14ac:dyDescent="0.2">
      <c r="A70" s="120"/>
      <c r="B70" s="119"/>
      <c r="C70" s="258"/>
      <c r="D70" s="267" t="s">
        <v>199</v>
      </c>
      <c r="E70" s="113">
        <v>53.387967219668198</v>
      </c>
      <c r="F70" s="115">
        <v>2671</v>
      </c>
      <c r="G70" s="114">
        <v>2610</v>
      </c>
      <c r="H70" s="114">
        <v>2531</v>
      </c>
      <c r="I70" s="114">
        <v>2473</v>
      </c>
      <c r="J70" s="140">
        <v>2353</v>
      </c>
      <c r="K70" s="114">
        <v>318</v>
      </c>
      <c r="L70" s="116">
        <v>13.514662133446663</v>
      </c>
    </row>
    <row r="71" spans="1:12" s="110" customFormat="1" ht="15" customHeight="1" x14ac:dyDescent="0.2">
      <c r="A71" s="120"/>
      <c r="B71" s="119"/>
      <c r="C71" s="258"/>
      <c r="D71" s="110" t="s">
        <v>203</v>
      </c>
      <c r="E71" s="113">
        <v>71.079648641636709</v>
      </c>
      <c r="F71" s="115">
        <v>19178</v>
      </c>
      <c r="G71" s="114">
        <v>19069</v>
      </c>
      <c r="H71" s="114">
        <v>18963</v>
      </c>
      <c r="I71" s="114">
        <v>18996</v>
      </c>
      <c r="J71" s="140">
        <v>18768</v>
      </c>
      <c r="K71" s="114">
        <v>410</v>
      </c>
      <c r="L71" s="116">
        <v>2.1845694799658992</v>
      </c>
    </row>
    <row r="72" spans="1:12" s="110" customFormat="1" ht="15" customHeight="1" x14ac:dyDescent="0.2">
      <c r="A72" s="120"/>
      <c r="B72" s="119"/>
      <c r="C72" s="258"/>
      <c r="D72" s="267" t="s">
        <v>198</v>
      </c>
      <c r="E72" s="113">
        <v>46.480342058608819</v>
      </c>
      <c r="F72" s="115">
        <v>8914</v>
      </c>
      <c r="G72" s="114">
        <v>8900</v>
      </c>
      <c r="H72" s="114">
        <v>8880</v>
      </c>
      <c r="I72" s="114">
        <v>8882</v>
      </c>
      <c r="J72" s="140">
        <v>8814</v>
      </c>
      <c r="K72" s="114">
        <v>100</v>
      </c>
      <c r="L72" s="116">
        <v>1.1345586566825505</v>
      </c>
    </row>
    <row r="73" spans="1:12" s="110" customFormat="1" ht="15" customHeight="1" x14ac:dyDescent="0.2">
      <c r="A73" s="120"/>
      <c r="B73" s="119"/>
      <c r="C73" s="258"/>
      <c r="D73" s="267" t="s">
        <v>199</v>
      </c>
      <c r="E73" s="113">
        <v>53.519657941391181</v>
      </c>
      <c r="F73" s="115">
        <v>10264</v>
      </c>
      <c r="G73" s="114">
        <v>10169</v>
      </c>
      <c r="H73" s="114">
        <v>10083</v>
      </c>
      <c r="I73" s="114">
        <v>10114</v>
      </c>
      <c r="J73" s="140">
        <v>9954</v>
      </c>
      <c r="K73" s="114">
        <v>310</v>
      </c>
      <c r="L73" s="116">
        <v>3.1143258991360256</v>
      </c>
    </row>
    <row r="74" spans="1:12" s="110" customFormat="1" ht="15" customHeight="1" x14ac:dyDescent="0.2">
      <c r="A74" s="120"/>
      <c r="B74" s="119"/>
      <c r="C74" s="258"/>
      <c r="D74" s="110" t="s">
        <v>204</v>
      </c>
      <c r="E74" s="113">
        <v>10.377673177421148</v>
      </c>
      <c r="F74" s="115">
        <v>2800</v>
      </c>
      <c r="G74" s="114">
        <v>2782</v>
      </c>
      <c r="H74" s="114">
        <v>2758</v>
      </c>
      <c r="I74" s="114">
        <v>2693</v>
      </c>
      <c r="J74" s="140">
        <v>2683</v>
      </c>
      <c r="K74" s="114">
        <v>117</v>
      </c>
      <c r="L74" s="116">
        <v>4.3607901602683565</v>
      </c>
    </row>
    <row r="75" spans="1:12" s="110" customFormat="1" ht="15" customHeight="1" x14ac:dyDescent="0.2">
      <c r="A75" s="120"/>
      <c r="B75" s="119"/>
      <c r="C75" s="258"/>
      <c r="D75" s="267" t="s">
        <v>198</v>
      </c>
      <c r="E75" s="113">
        <v>51.571428571428569</v>
      </c>
      <c r="F75" s="115">
        <v>1444</v>
      </c>
      <c r="G75" s="114">
        <v>1439</v>
      </c>
      <c r="H75" s="114">
        <v>1439</v>
      </c>
      <c r="I75" s="114">
        <v>1403</v>
      </c>
      <c r="J75" s="140">
        <v>1397</v>
      </c>
      <c r="K75" s="114">
        <v>47</v>
      </c>
      <c r="L75" s="116">
        <v>3.3643521832498209</v>
      </c>
    </row>
    <row r="76" spans="1:12" s="110" customFormat="1" ht="15" customHeight="1" x14ac:dyDescent="0.2">
      <c r="A76" s="120"/>
      <c r="B76" s="119"/>
      <c r="C76" s="258"/>
      <c r="D76" s="267" t="s">
        <v>199</v>
      </c>
      <c r="E76" s="113">
        <v>48.428571428571431</v>
      </c>
      <c r="F76" s="115">
        <v>1356</v>
      </c>
      <c r="G76" s="114">
        <v>1343</v>
      </c>
      <c r="H76" s="114">
        <v>1319</v>
      </c>
      <c r="I76" s="114">
        <v>1290</v>
      </c>
      <c r="J76" s="140">
        <v>1286</v>
      </c>
      <c r="K76" s="114">
        <v>70</v>
      </c>
      <c r="L76" s="116">
        <v>5.4432348367029553</v>
      </c>
    </row>
    <row r="77" spans="1:12" s="110" customFormat="1" ht="15" customHeight="1" x14ac:dyDescent="0.2">
      <c r="A77" s="534"/>
      <c r="B77" s="119" t="s">
        <v>205</v>
      </c>
      <c r="C77" s="268"/>
      <c r="D77" s="182"/>
      <c r="E77" s="113">
        <v>8.6231887743425162</v>
      </c>
      <c r="F77" s="115">
        <v>16955</v>
      </c>
      <c r="G77" s="114">
        <v>16931</v>
      </c>
      <c r="H77" s="114">
        <v>17591</v>
      </c>
      <c r="I77" s="114">
        <v>17666</v>
      </c>
      <c r="J77" s="140">
        <v>17414</v>
      </c>
      <c r="K77" s="114">
        <v>-459</v>
      </c>
      <c r="L77" s="116">
        <v>-2.6358102676007809</v>
      </c>
    </row>
    <row r="78" spans="1:12" s="110" customFormat="1" ht="15" customHeight="1" x14ac:dyDescent="0.2">
      <c r="A78" s="120"/>
      <c r="B78" s="119"/>
      <c r="C78" s="268" t="s">
        <v>106</v>
      </c>
      <c r="D78" s="182"/>
      <c r="E78" s="113">
        <v>59.463285166617517</v>
      </c>
      <c r="F78" s="115">
        <v>10082</v>
      </c>
      <c r="G78" s="114">
        <v>9986</v>
      </c>
      <c r="H78" s="114">
        <v>10480</v>
      </c>
      <c r="I78" s="114">
        <v>10478</v>
      </c>
      <c r="J78" s="140">
        <v>10281</v>
      </c>
      <c r="K78" s="114">
        <v>-199</v>
      </c>
      <c r="L78" s="116">
        <v>-1.9356093765197937</v>
      </c>
    </row>
    <row r="79" spans="1:12" s="110" customFormat="1" ht="15" customHeight="1" x14ac:dyDescent="0.2">
      <c r="A79" s="123"/>
      <c r="B79" s="124"/>
      <c r="C79" s="260" t="s">
        <v>107</v>
      </c>
      <c r="D79" s="261"/>
      <c r="E79" s="125">
        <v>40.536714833382483</v>
      </c>
      <c r="F79" s="143">
        <v>6873</v>
      </c>
      <c r="G79" s="144">
        <v>6945</v>
      </c>
      <c r="H79" s="144">
        <v>7111</v>
      </c>
      <c r="I79" s="144">
        <v>7188</v>
      </c>
      <c r="J79" s="145">
        <v>7133</v>
      </c>
      <c r="K79" s="144">
        <v>-260</v>
      </c>
      <c r="L79" s="146">
        <v>-3.6450301415954018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196621</v>
      </c>
      <c r="E11" s="114">
        <v>196654</v>
      </c>
      <c r="F11" s="114">
        <v>198718</v>
      </c>
      <c r="G11" s="114">
        <v>196592</v>
      </c>
      <c r="H11" s="140">
        <v>194907</v>
      </c>
      <c r="I11" s="115">
        <v>1714</v>
      </c>
      <c r="J11" s="116">
        <v>0.87939376215323206</v>
      </c>
    </row>
    <row r="12" spans="1:15" s="110" customFormat="1" ht="24.95" customHeight="1" x14ac:dyDescent="0.2">
      <c r="A12" s="193" t="s">
        <v>132</v>
      </c>
      <c r="B12" s="194" t="s">
        <v>133</v>
      </c>
      <c r="C12" s="113">
        <v>0.82798887199231008</v>
      </c>
      <c r="D12" s="115">
        <v>1628</v>
      </c>
      <c r="E12" s="114">
        <v>1596</v>
      </c>
      <c r="F12" s="114">
        <v>1763</v>
      </c>
      <c r="G12" s="114">
        <v>1769</v>
      </c>
      <c r="H12" s="140">
        <v>1678</v>
      </c>
      <c r="I12" s="115">
        <v>-50</v>
      </c>
      <c r="J12" s="116">
        <v>-2.9797377830750893</v>
      </c>
    </row>
    <row r="13" spans="1:15" s="110" customFormat="1" ht="24.95" customHeight="1" x14ac:dyDescent="0.2">
      <c r="A13" s="193" t="s">
        <v>134</v>
      </c>
      <c r="B13" s="199" t="s">
        <v>214</v>
      </c>
      <c r="C13" s="113">
        <v>1.0283743852386062</v>
      </c>
      <c r="D13" s="115">
        <v>2022</v>
      </c>
      <c r="E13" s="114">
        <v>2018</v>
      </c>
      <c r="F13" s="114">
        <v>2011</v>
      </c>
      <c r="G13" s="114">
        <v>2000</v>
      </c>
      <c r="H13" s="140">
        <v>1975</v>
      </c>
      <c r="I13" s="115">
        <v>47</v>
      </c>
      <c r="J13" s="116">
        <v>2.3797468354430378</v>
      </c>
    </row>
    <row r="14" spans="1:15" s="287" customFormat="1" ht="24" customHeight="1" x14ac:dyDescent="0.2">
      <c r="A14" s="193" t="s">
        <v>215</v>
      </c>
      <c r="B14" s="199" t="s">
        <v>137</v>
      </c>
      <c r="C14" s="113">
        <v>22.691370708113578</v>
      </c>
      <c r="D14" s="115">
        <v>44616</v>
      </c>
      <c r="E14" s="114">
        <v>44995</v>
      </c>
      <c r="F14" s="114">
        <v>45435</v>
      </c>
      <c r="G14" s="114">
        <v>45103</v>
      </c>
      <c r="H14" s="140">
        <v>45128</v>
      </c>
      <c r="I14" s="115">
        <v>-512</v>
      </c>
      <c r="J14" s="116">
        <v>-1.134550611593689</v>
      </c>
      <c r="K14" s="110"/>
      <c r="L14" s="110"/>
      <c r="M14" s="110"/>
      <c r="N14" s="110"/>
      <c r="O14" s="110"/>
    </row>
    <row r="15" spans="1:15" s="110" customFormat="1" ht="24.75" customHeight="1" x14ac:dyDescent="0.2">
      <c r="A15" s="193" t="s">
        <v>216</v>
      </c>
      <c r="B15" s="199" t="s">
        <v>217</v>
      </c>
      <c r="C15" s="113">
        <v>8.04797046093754</v>
      </c>
      <c r="D15" s="115">
        <v>15824</v>
      </c>
      <c r="E15" s="114">
        <v>16045</v>
      </c>
      <c r="F15" s="114">
        <v>16132</v>
      </c>
      <c r="G15" s="114">
        <v>16006</v>
      </c>
      <c r="H15" s="140">
        <v>16038</v>
      </c>
      <c r="I15" s="115">
        <v>-214</v>
      </c>
      <c r="J15" s="116">
        <v>-1.3343309639605936</v>
      </c>
    </row>
    <row r="16" spans="1:15" s="287" customFormat="1" ht="24.95" customHeight="1" x14ac:dyDescent="0.2">
      <c r="A16" s="193" t="s">
        <v>218</v>
      </c>
      <c r="B16" s="199" t="s">
        <v>141</v>
      </c>
      <c r="C16" s="113">
        <v>10.232375992391454</v>
      </c>
      <c r="D16" s="115">
        <v>20119</v>
      </c>
      <c r="E16" s="114">
        <v>20312</v>
      </c>
      <c r="F16" s="114">
        <v>20563</v>
      </c>
      <c r="G16" s="114">
        <v>20456</v>
      </c>
      <c r="H16" s="140">
        <v>20496</v>
      </c>
      <c r="I16" s="115">
        <v>-377</v>
      </c>
      <c r="J16" s="116">
        <v>-1.8393832943013271</v>
      </c>
      <c r="K16" s="110"/>
      <c r="L16" s="110"/>
      <c r="M16" s="110"/>
      <c r="N16" s="110"/>
      <c r="O16" s="110"/>
    </row>
    <row r="17" spans="1:15" s="110" customFormat="1" ht="24.95" customHeight="1" x14ac:dyDescent="0.2">
      <c r="A17" s="193" t="s">
        <v>219</v>
      </c>
      <c r="B17" s="199" t="s">
        <v>220</v>
      </c>
      <c r="C17" s="113">
        <v>4.4110242547845857</v>
      </c>
      <c r="D17" s="115">
        <v>8673</v>
      </c>
      <c r="E17" s="114">
        <v>8638</v>
      </c>
      <c r="F17" s="114">
        <v>8740</v>
      </c>
      <c r="G17" s="114">
        <v>8641</v>
      </c>
      <c r="H17" s="140">
        <v>8594</v>
      </c>
      <c r="I17" s="115">
        <v>79</v>
      </c>
      <c r="J17" s="116">
        <v>0.91924598557132886</v>
      </c>
    </row>
    <row r="18" spans="1:15" s="287" customFormat="1" ht="24.95" customHeight="1" x14ac:dyDescent="0.2">
      <c r="A18" s="201" t="s">
        <v>144</v>
      </c>
      <c r="B18" s="202" t="s">
        <v>145</v>
      </c>
      <c r="C18" s="113">
        <v>7.228627664389867</v>
      </c>
      <c r="D18" s="115">
        <v>14213</v>
      </c>
      <c r="E18" s="114">
        <v>14085</v>
      </c>
      <c r="F18" s="114">
        <v>14591</v>
      </c>
      <c r="G18" s="114">
        <v>14240</v>
      </c>
      <c r="H18" s="140">
        <v>13882</v>
      </c>
      <c r="I18" s="115">
        <v>331</v>
      </c>
      <c r="J18" s="116">
        <v>2.3843826537962829</v>
      </c>
      <c r="K18" s="110"/>
      <c r="L18" s="110"/>
      <c r="M18" s="110"/>
      <c r="N18" s="110"/>
      <c r="O18" s="110"/>
    </row>
    <row r="19" spans="1:15" s="110" customFormat="1" ht="24.95" customHeight="1" x14ac:dyDescent="0.2">
      <c r="A19" s="193" t="s">
        <v>146</v>
      </c>
      <c r="B19" s="199" t="s">
        <v>147</v>
      </c>
      <c r="C19" s="113">
        <v>15.021793196047218</v>
      </c>
      <c r="D19" s="115">
        <v>29536</v>
      </c>
      <c r="E19" s="114">
        <v>29564</v>
      </c>
      <c r="F19" s="114">
        <v>29664</v>
      </c>
      <c r="G19" s="114">
        <v>29139</v>
      </c>
      <c r="H19" s="140">
        <v>29326</v>
      </c>
      <c r="I19" s="115">
        <v>210</v>
      </c>
      <c r="J19" s="116">
        <v>0.71608811293732522</v>
      </c>
    </row>
    <row r="20" spans="1:15" s="287" customFormat="1" ht="24.95" customHeight="1" x14ac:dyDescent="0.2">
      <c r="A20" s="193" t="s">
        <v>148</v>
      </c>
      <c r="B20" s="199" t="s">
        <v>149</v>
      </c>
      <c r="C20" s="113">
        <v>4.1099373922419273</v>
      </c>
      <c r="D20" s="115">
        <v>8081</v>
      </c>
      <c r="E20" s="114">
        <v>7969</v>
      </c>
      <c r="F20" s="114">
        <v>8066</v>
      </c>
      <c r="G20" s="114">
        <v>8242</v>
      </c>
      <c r="H20" s="140">
        <v>8179</v>
      </c>
      <c r="I20" s="115">
        <v>-98</v>
      </c>
      <c r="J20" s="116">
        <v>-1.1981904878346987</v>
      </c>
      <c r="K20" s="110"/>
      <c r="L20" s="110"/>
      <c r="M20" s="110"/>
      <c r="N20" s="110"/>
      <c r="O20" s="110"/>
    </row>
    <row r="21" spans="1:15" s="110" customFormat="1" ht="24.95" customHeight="1" x14ac:dyDescent="0.2">
      <c r="A21" s="201" t="s">
        <v>150</v>
      </c>
      <c r="B21" s="202" t="s">
        <v>151</v>
      </c>
      <c r="C21" s="113">
        <v>5.1393289628269612</v>
      </c>
      <c r="D21" s="115">
        <v>10105</v>
      </c>
      <c r="E21" s="114">
        <v>10486</v>
      </c>
      <c r="F21" s="114">
        <v>11180</v>
      </c>
      <c r="G21" s="114">
        <v>11230</v>
      </c>
      <c r="H21" s="140">
        <v>10439</v>
      </c>
      <c r="I21" s="115">
        <v>-334</v>
      </c>
      <c r="J21" s="116">
        <v>-3.1995401858415558</v>
      </c>
    </row>
    <row r="22" spans="1:15" s="110" customFormat="1" ht="24.95" customHeight="1" x14ac:dyDescent="0.2">
      <c r="A22" s="201" t="s">
        <v>152</v>
      </c>
      <c r="B22" s="199" t="s">
        <v>153</v>
      </c>
      <c r="C22" s="113">
        <v>2.1050650744325377</v>
      </c>
      <c r="D22" s="115">
        <v>4139</v>
      </c>
      <c r="E22" s="114">
        <v>4057</v>
      </c>
      <c r="F22" s="114">
        <v>3985</v>
      </c>
      <c r="G22" s="114">
        <v>3932</v>
      </c>
      <c r="H22" s="140">
        <v>3871</v>
      </c>
      <c r="I22" s="115">
        <v>268</v>
      </c>
      <c r="J22" s="116">
        <v>6.9232756393696722</v>
      </c>
    </row>
    <row r="23" spans="1:15" s="110" customFormat="1" ht="24.95" customHeight="1" x14ac:dyDescent="0.2">
      <c r="A23" s="193" t="s">
        <v>154</v>
      </c>
      <c r="B23" s="199" t="s">
        <v>155</v>
      </c>
      <c r="C23" s="113">
        <v>2.2322132427360253</v>
      </c>
      <c r="D23" s="115">
        <v>4389</v>
      </c>
      <c r="E23" s="114">
        <v>4423</v>
      </c>
      <c r="F23" s="114">
        <v>4466</v>
      </c>
      <c r="G23" s="114">
        <v>4419</v>
      </c>
      <c r="H23" s="140">
        <v>4454</v>
      </c>
      <c r="I23" s="115">
        <v>-65</v>
      </c>
      <c r="J23" s="116">
        <v>-1.4593623709025596</v>
      </c>
    </row>
    <row r="24" spans="1:15" s="110" customFormat="1" ht="24.95" customHeight="1" x14ac:dyDescent="0.2">
      <c r="A24" s="193" t="s">
        <v>156</v>
      </c>
      <c r="B24" s="199" t="s">
        <v>221</v>
      </c>
      <c r="C24" s="113">
        <v>5.9846099857085457</v>
      </c>
      <c r="D24" s="115">
        <v>11767</v>
      </c>
      <c r="E24" s="114">
        <v>11660</v>
      </c>
      <c r="F24" s="114">
        <v>11601</v>
      </c>
      <c r="G24" s="114">
        <v>11408</v>
      </c>
      <c r="H24" s="140">
        <v>11172</v>
      </c>
      <c r="I24" s="115">
        <v>595</v>
      </c>
      <c r="J24" s="116">
        <v>5.325814536340852</v>
      </c>
    </row>
    <row r="25" spans="1:15" s="110" customFormat="1" ht="24.95" customHeight="1" x14ac:dyDescent="0.2">
      <c r="A25" s="193" t="s">
        <v>222</v>
      </c>
      <c r="B25" s="204" t="s">
        <v>159</v>
      </c>
      <c r="C25" s="113">
        <v>2.9834046210730287</v>
      </c>
      <c r="D25" s="115">
        <v>5866</v>
      </c>
      <c r="E25" s="114">
        <v>5637</v>
      </c>
      <c r="F25" s="114">
        <v>5920</v>
      </c>
      <c r="G25" s="114">
        <v>5813</v>
      </c>
      <c r="H25" s="140">
        <v>5681</v>
      </c>
      <c r="I25" s="115">
        <v>185</v>
      </c>
      <c r="J25" s="116">
        <v>3.2564689315261397</v>
      </c>
    </row>
    <row r="26" spans="1:15" s="110" customFormat="1" ht="24.95" customHeight="1" x14ac:dyDescent="0.2">
      <c r="A26" s="201">
        <v>782.78300000000002</v>
      </c>
      <c r="B26" s="203" t="s">
        <v>160</v>
      </c>
      <c r="C26" s="113">
        <v>0.97649793257078343</v>
      </c>
      <c r="D26" s="115">
        <v>1920</v>
      </c>
      <c r="E26" s="114">
        <v>1999</v>
      </c>
      <c r="F26" s="114">
        <v>2272</v>
      </c>
      <c r="G26" s="114">
        <v>2373</v>
      </c>
      <c r="H26" s="140">
        <v>2271</v>
      </c>
      <c r="I26" s="115">
        <v>-351</v>
      </c>
      <c r="J26" s="116">
        <v>-15.455746367239101</v>
      </c>
    </row>
    <row r="27" spans="1:15" s="110" customFormat="1" ht="24.95" customHeight="1" x14ac:dyDescent="0.2">
      <c r="A27" s="193" t="s">
        <v>161</v>
      </c>
      <c r="B27" s="199" t="s">
        <v>223</v>
      </c>
      <c r="C27" s="113">
        <v>4.483244414380966</v>
      </c>
      <c r="D27" s="115">
        <v>8815</v>
      </c>
      <c r="E27" s="114">
        <v>8794</v>
      </c>
      <c r="F27" s="114">
        <v>8802</v>
      </c>
      <c r="G27" s="114">
        <v>8653</v>
      </c>
      <c r="H27" s="140">
        <v>8597</v>
      </c>
      <c r="I27" s="115">
        <v>218</v>
      </c>
      <c r="J27" s="116">
        <v>2.5357682912643944</v>
      </c>
    </row>
    <row r="28" spans="1:15" s="110" customFormat="1" ht="24.95" customHeight="1" x14ac:dyDescent="0.2">
      <c r="A28" s="193" t="s">
        <v>163</v>
      </c>
      <c r="B28" s="199" t="s">
        <v>164</v>
      </c>
      <c r="C28" s="113">
        <v>3.2305806602550082</v>
      </c>
      <c r="D28" s="115">
        <v>6352</v>
      </c>
      <c r="E28" s="114">
        <v>6317</v>
      </c>
      <c r="F28" s="114">
        <v>6243</v>
      </c>
      <c r="G28" s="114">
        <v>6235</v>
      </c>
      <c r="H28" s="140">
        <v>6261</v>
      </c>
      <c r="I28" s="115">
        <v>91</v>
      </c>
      <c r="J28" s="116">
        <v>1.4534419421817601</v>
      </c>
    </row>
    <row r="29" spans="1:15" s="110" customFormat="1" ht="24.95" customHeight="1" x14ac:dyDescent="0.2">
      <c r="A29" s="193">
        <v>86</v>
      </c>
      <c r="B29" s="199" t="s">
        <v>165</v>
      </c>
      <c r="C29" s="113">
        <v>11.731198600352963</v>
      </c>
      <c r="D29" s="115">
        <v>23066</v>
      </c>
      <c r="E29" s="114">
        <v>23064</v>
      </c>
      <c r="F29" s="114">
        <v>22811</v>
      </c>
      <c r="G29" s="114">
        <v>22471</v>
      </c>
      <c r="H29" s="140">
        <v>22435</v>
      </c>
      <c r="I29" s="115">
        <v>631</v>
      </c>
      <c r="J29" s="116">
        <v>2.8125696456429687</v>
      </c>
    </row>
    <row r="30" spans="1:15" s="110" customFormat="1" ht="24.95" customHeight="1" x14ac:dyDescent="0.2">
      <c r="A30" s="193">
        <v>87.88</v>
      </c>
      <c r="B30" s="204" t="s">
        <v>166</v>
      </c>
      <c r="C30" s="113">
        <v>6.1529541605423637</v>
      </c>
      <c r="D30" s="115">
        <v>12098</v>
      </c>
      <c r="E30" s="114">
        <v>11974</v>
      </c>
      <c r="F30" s="114">
        <v>11905</v>
      </c>
      <c r="G30" s="114">
        <v>11719</v>
      </c>
      <c r="H30" s="140">
        <v>11724</v>
      </c>
      <c r="I30" s="115">
        <v>374</v>
      </c>
      <c r="J30" s="116">
        <v>3.1900375298532926</v>
      </c>
    </row>
    <row r="31" spans="1:15" s="110" customFormat="1" ht="24.95" customHeight="1" x14ac:dyDescent="0.2">
      <c r="A31" s="193" t="s">
        <v>167</v>
      </c>
      <c r="B31" s="199" t="s">
        <v>168</v>
      </c>
      <c r="C31" s="113">
        <v>4.0702671637312395</v>
      </c>
      <c r="D31" s="115">
        <v>8003</v>
      </c>
      <c r="E31" s="114">
        <v>8012</v>
      </c>
      <c r="F31" s="114">
        <v>7998</v>
      </c>
      <c r="G31" s="114">
        <v>7843</v>
      </c>
      <c r="H31" s="140">
        <v>7831</v>
      </c>
      <c r="I31" s="115">
        <v>172</v>
      </c>
      <c r="J31" s="116">
        <v>2.1963989273400588</v>
      </c>
    </row>
    <row r="32" spans="1:15" s="110" customFormat="1" ht="24.95" customHeight="1" x14ac:dyDescent="0.2">
      <c r="A32" s="193"/>
      <c r="B32" s="288" t="s">
        <v>224</v>
      </c>
      <c r="C32" s="113">
        <v>2.5429633660697484E-3</v>
      </c>
      <c r="D32" s="115">
        <v>5</v>
      </c>
      <c r="E32" s="114">
        <v>4</v>
      </c>
      <c r="F32" s="114">
        <v>5</v>
      </c>
      <c r="G32" s="114">
        <v>3</v>
      </c>
      <c r="H32" s="140">
        <v>3</v>
      </c>
      <c r="I32" s="115">
        <v>2</v>
      </c>
      <c r="J32" s="116">
        <v>66.666666666666671</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0.82798887199231008</v>
      </c>
      <c r="D34" s="115">
        <v>1628</v>
      </c>
      <c r="E34" s="114">
        <v>1596</v>
      </c>
      <c r="F34" s="114">
        <v>1763</v>
      </c>
      <c r="G34" s="114">
        <v>1769</v>
      </c>
      <c r="H34" s="140">
        <v>1678</v>
      </c>
      <c r="I34" s="115">
        <v>-50</v>
      </c>
      <c r="J34" s="116">
        <v>-2.9797377830750893</v>
      </c>
    </row>
    <row r="35" spans="1:10" s="110" customFormat="1" ht="24.95" customHeight="1" x14ac:dyDescent="0.2">
      <c r="A35" s="292" t="s">
        <v>171</v>
      </c>
      <c r="B35" s="293" t="s">
        <v>172</v>
      </c>
      <c r="C35" s="113">
        <v>30.948372757742053</v>
      </c>
      <c r="D35" s="115">
        <v>60851</v>
      </c>
      <c r="E35" s="114">
        <v>61098</v>
      </c>
      <c r="F35" s="114">
        <v>62037</v>
      </c>
      <c r="G35" s="114">
        <v>61343</v>
      </c>
      <c r="H35" s="140">
        <v>60985</v>
      </c>
      <c r="I35" s="115">
        <v>-134</v>
      </c>
      <c r="J35" s="116">
        <v>-0.21972616217102567</v>
      </c>
    </row>
    <row r="36" spans="1:10" s="110" customFormat="1" ht="24.95" customHeight="1" x14ac:dyDescent="0.2">
      <c r="A36" s="294" t="s">
        <v>173</v>
      </c>
      <c r="B36" s="295" t="s">
        <v>174</v>
      </c>
      <c r="C36" s="125">
        <v>68.221095406899565</v>
      </c>
      <c r="D36" s="143">
        <v>134137</v>
      </c>
      <c r="E36" s="144">
        <v>133956</v>
      </c>
      <c r="F36" s="144">
        <v>134913</v>
      </c>
      <c r="G36" s="144">
        <v>133477</v>
      </c>
      <c r="H36" s="145">
        <v>132241</v>
      </c>
      <c r="I36" s="143">
        <v>1896</v>
      </c>
      <c r="J36" s="146">
        <v>1.4337459638085011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2020-09-28T09:08:55Z</dcterms:created>
  <dcterms:modified xsi:type="dcterms:W3CDTF">2020-09-28T10:34:52Z</dcterms:modified>
</cp:coreProperties>
</file>