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13185" windowHeight="93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38" i="24"/>
  <c r="K38" i="24"/>
  <c r="J38" i="24"/>
  <c r="H38" i="24"/>
  <c r="F38" i="24"/>
  <c r="K16" i="24"/>
  <c r="H16" i="24"/>
  <c r="F16" i="24"/>
  <c r="D16" i="24"/>
  <c r="J16" i="24"/>
  <c r="D9" i="24"/>
  <c r="J9" i="24"/>
  <c r="H9" i="24"/>
  <c r="K9" i="24"/>
  <c r="F9" i="24"/>
  <c r="D7" i="24"/>
  <c r="J7" i="24"/>
  <c r="H7" i="24"/>
  <c r="K7" i="24"/>
  <c r="F7" i="24"/>
  <c r="K34" i="24"/>
  <c r="H34" i="24"/>
  <c r="F34" i="24"/>
  <c r="D34" i="24"/>
  <c r="J34" i="24"/>
  <c r="D35" i="24"/>
  <c r="J35" i="24"/>
  <c r="H35" i="24"/>
  <c r="K35" i="24"/>
  <c r="F35" i="24"/>
  <c r="D15" i="24"/>
  <c r="J15" i="24"/>
  <c r="H15" i="24"/>
  <c r="K15" i="24"/>
  <c r="F15" i="24"/>
  <c r="I26" i="24"/>
  <c r="M26" i="24"/>
  <c r="E26" i="24"/>
  <c r="L26" i="24"/>
  <c r="G26" i="24"/>
  <c r="G29" i="24"/>
  <c r="M29" i="24"/>
  <c r="E29" i="24"/>
  <c r="L29" i="24"/>
  <c r="I29" i="24"/>
  <c r="K18" i="24"/>
  <c r="H18" i="24"/>
  <c r="F18" i="24"/>
  <c r="D18" i="24"/>
  <c r="J18" i="24"/>
  <c r="D21" i="24"/>
  <c r="J21" i="24"/>
  <c r="H21" i="24"/>
  <c r="K21" i="24"/>
  <c r="F21" i="24"/>
  <c r="K24" i="24"/>
  <c r="H24" i="24"/>
  <c r="F24" i="24"/>
  <c r="D24" i="24"/>
  <c r="J24" i="24"/>
  <c r="K30" i="24"/>
  <c r="H30" i="24"/>
  <c r="F30" i="24"/>
  <c r="D30" i="24"/>
  <c r="J30" i="24"/>
  <c r="I20" i="24"/>
  <c r="M20" i="24"/>
  <c r="E20" i="24"/>
  <c r="L20" i="24"/>
  <c r="G20" i="24"/>
  <c r="G23" i="24"/>
  <c r="M23" i="24"/>
  <c r="E23" i="24"/>
  <c r="L23" i="24"/>
  <c r="I23" i="24"/>
  <c r="I37" i="24"/>
  <c r="G37" i="24"/>
  <c r="L37" i="24"/>
  <c r="M37" i="24"/>
  <c r="E37" i="24"/>
  <c r="D27" i="24"/>
  <c r="J27" i="24"/>
  <c r="H27" i="24"/>
  <c r="K27" i="24"/>
  <c r="F27" i="24"/>
  <c r="D33" i="24"/>
  <c r="J33" i="24"/>
  <c r="H33" i="24"/>
  <c r="K33" i="24"/>
  <c r="F33" i="24"/>
  <c r="H37" i="24"/>
  <c r="F37" i="24"/>
  <c r="D37" i="24"/>
  <c r="K37" i="24"/>
  <c r="J37" i="24"/>
  <c r="I8" i="24"/>
  <c r="M8" i="24"/>
  <c r="E8" i="24"/>
  <c r="L8" i="24"/>
  <c r="G8" i="24"/>
  <c r="C14" i="24"/>
  <c r="C6" i="24"/>
  <c r="G17" i="24"/>
  <c r="M17" i="24"/>
  <c r="E17" i="24"/>
  <c r="L17" i="24"/>
  <c r="I17" i="24"/>
  <c r="I30" i="24"/>
  <c r="M30" i="24"/>
  <c r="E30" i="24"/>
  <c r="L30" i="24"/>
  <c r="G30" i="24"/>
  <c r="G33" i="24"/>
  <c r="M33" i="24"/>
  <c r="E33" i="24"/>
  <c r="L33" i="24"/>
  <c r="I33" i="24"/>
  <c r="K22" i="24"/>
  <c r="H22" i="24"/>
  <c r="F22" i="24"/>
  <c r="D22" i="24"/>
  <c r="J22" i="24"/>
  <c r="G7" i="24"/>
  <c r="M7" i="24"/>
  <c r="E7" i="24"/>
  <c r="L7" i="24"/>
  <c r="I7" i="24"/>
  <c r="G9" i="24"/>
  <c r="M9" i="24"/>
  <c r="E9" i="24"/>
  <c r="L9" i="24"/>
  <c r="I9" i="24"/>
  <c r="I24" i="24"/>
  <c r="M24" i="24"/>
  <c r="E24" i="24"/>
  <c r="L24" i="24"/>
  <c r="G24" i="24"/>
  <c r="G27" i="24"/>
  <c r="M27" i="24"/>
  <c r="E27" i="24"/>
  <c r="L27" i="24"/>
  <c r="I27" i="24"/>
  <c r="D19" i="24"/>
  <c r="J19" i="24"/>
  <c r="H19" i="24"/>
  <c r="K19" i="24"/>
  <c r="F19" i="24"/>
  <c r="D25" i="24"/>
  <c r="J25" i="24"/>
  <c r="H25" i="24"/>
  <c r="K25" i="24"/>
  <c r="F25" i="24"/>
  <c r="K28" i="24"/>
  <c r="H28" i="24"/>
  <c r="F28" i="24"/>
  <c r="D28" i="24"/>
  <c r="J28" i="24"/>
  <c r="D31" i="24"/>
  <c r="J31" i="24"/>
  <c r="H31" i="24"/>
  <c r="K31" i="24"/>
  <c r="F31" i="24"/>
  <c r="I18" i="24"/>
  <c r="M18" i="24"/>
  <c r="E18" i="24"/>
  <c r="L18" i="24"/>
  <c r="G18" i="24"/>
  <c r="G21" i="24"/>
  <c r="M21" i="24"/>
  <c r="E21" i="24"/>
  <c r="L21" i="24"/>
  <c r="I21" i="24"/>
  <c r="I34" i="24"/>
  <c r="M34" i="24"/>
  <c r="E34" i="24"/>
  <c r="L34" i="24"/>
  <c r="G34" i="24"/>
  <c r="B6" i="24"/>
  <c r="B14" i="24"/>
  <c r="G15" i="24"/>
  <c r="M15" i="24"/>
  <c r="E15" i="24"/>
  <c r="L15" i="24"/>
  <c r="I15" i="24"/>
  <c r="I28" i="24"/>
  <c r="M28" i="24"/>
  <c r="E28" i="24"/>
  <c r="L28" i="24"/>
  <c r="G28" i="24"/>
  <c r="G31" i="24"/>
  <c r="M31" i="24"/>
  <c r="E31" i="24"/>
  <c r="L31" i="24"/>
  <c r="I31" i="24"/>
  <c r="D17" i="24"/>
  <c r="J17" i="24"/>
  <c r="H17" i="24"/>
  <c r="K17" i="24"/>
  <c r="F17" i="24"/>
  <c r="K20" i="24"/>
  <c r="H20" i="24"/>
  <c r="F20" i="24"/>
  <c r="D20" i="24"/>
  <c r="J20" i="24"/>
  <c r="D23" i="24"/>
  <c r="J23" i="24"/>
  <c r="H23" i="24"/>
  <c r="K23" i="24"/>
  <c r="F23" i="24"/>
  <c r="I22" i="24"/>
  <c r="M22" i="24"/>
  <c r="E22" i="24"/>
  <c r="L22" i="24"/>
  <c r="G22" i="24"/>
  <c r="G25" i="24"/>
  <c r="M25" i="24"/>
  <c r="E25" i="24"/>
  <c r="L25" i="24"/>
  <c r="I25" i="24"/>
  <c r="C45" i="24"/>
  <c r="C39" i="24"/>
  <c r="K26" i="24"/>
  <c r="H26" i="24"/>
  <c r="F26" i="24"/>
  <c r="D26" i="24"/>
  <c r="J26" i="24"/>
  <c r="D29" i="24"/>
  <c r="J29" i="24"/>
  <c r="H29" i="24"/>
  <c r="K29" i="24"/>
  <c r="F29" i="24"/>
  <c r="K32" i="24"/>
  <c r="H32" i="24"/>
  <c r="F32" i="24"/>
  <c r="D32" i="24"/>
  <c r="J32" i="24"/>
  <c r="B45" i="24"/>
  <c r="B39" i="24"/>
  <c r="I16" i="24"/>
  <c r="M16" i="24"/>
  <c r="E16" i="24"/>
  <c r="L16" i="24"/>
  <c r="G16" i="24"/>
  <c r="G19" i="24"/>
  <c r="M19" i="24"/>
  <c r="E19" i="24"/>
  <c r="L19" i="24"/>
  <c r="I19" i="24"/>
  <c r="I32" i="24"/>
  <c r="M32" i="24"/>
  <c r="E32" i="24"/>
  <c r="L32" i="24"/>
  <c r="G32" i="24"/>
  <c r="G35" i="24"/>
  <c r="M35" i="24"/>
  <c r="E35" i="24"/>
  <c r="L35" i="24"/>
  <c r="I35" i="24"/>
  <c r="M38" i="24"/>
  <c r="E38" i="24"/>
  <c r="L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H45" i="24" l="1"/>
  <c r="F45" i="24"/>
  <c r="D45" i="24"/>
  <c r="K45" i="24"/>
  <c r="J45" i="24"/>
  <c r="I14" i="24"/>
  <c r="M14" i="24"/>
  <c r="E14" i="24"/>
  <c r="L14" i="24"/>
  <c r="G14" i="24"/>
  <c r="K14" i="24"/>
  <c r="H14" i="24"/>
  <c r="F14" i="24"/>
  <c r="D14" i="24"/>
  <c r="J14" i="24"/>
  <c r="J77" i="24"/>
  <c r="K77" i="24"/>
  <c r="K6" i="24"/>
  <c r="H6" i="24"/>
  <c r="F6" i="24"/>
  <c r="D6" i="24"/>
  <c r="J6" i="24"/>
  <c r="I78" i="24"/>
  <c r="I79" i="24"/>
  <c r="H39" i="24"/>
  <c r="F39" i="24"/>
  <c r="D39" i="24"/>
  <c r="K39" i="24"/>
  <c r="J39" i="24"/>
  <c r="I6" i="24"/>
  <c r="M6" i="24"/>
  <c r="E6" i="24"/>
  <c r="L6" i="24"/>
  <c r="G6" i="24"/>
  <c r="I39" i="24"/>
  <c r="G39" i="24"/>
  <c r="L39" i="24"/>
  <c r="E39" i="24"/>
  <c r="M39" i="24"/>
  <c r="I45" i="24"/>
  <c r="G45" i="24"/>
  <c r="L45" i="24"/>
  <c r="M45" i="24"/>
  <c r="E45" i="24"/>
  <c r="J79" i="24" l="1"/>
  <c r="J78" i="24"/>
  <c r="I83" i="24" s="1"/>
  <c r="I82" i="24"/>
  <c r="K79" i="24"/>
  <c r="K78" i="24"/>
  <c r="I81" i="24" l="1"/>
</calcChain>
</file>

<file path=xl/sharedStrings.xml><?xml version="1.0" encoding="utf-8"?>
<sst xmlns="http://schemas.openxmlformats.org/spreadsheetml/2006/main" count="1663" uniqueCount="522">
  <si>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</si>
  <si>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</si>
  <si>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</si>
  <si>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</si>
  <si>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</si>
  <si>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</si>
  <si>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</si>
  <si>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</si>
  <si>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</si>
  <si>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</si>
  <si>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</si>
  <si>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</si>
  <si>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</si>
  <si>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Weilheim (863)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</si>
  <si>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</si>
  <si>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</si>
  <si>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</si>
  <si>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</si>
  <si>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</si>
  <si>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</si>
  <si>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</si>
  <si>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</si>
  <si>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</si>
  <si>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</si>
  <si>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</si>
  <si>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</si>
  <si>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</si>
  <si>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</si>
  <si>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</si>
  <si>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</si>
  <si>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</si>
  <si>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</si>
  <si>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</si>
  <si>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</si>
  <si>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</si>
  <si>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</si>
  <si>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</si>
  <si>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</si>
  <si>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</si>
  <si>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</si>
  <si>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</si>
  <si>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</si>
  <si>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</si>
  <si>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</si>
  <si>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</si>
  <si>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</si>
  <si>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</si>
  <si>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</si>
  <si>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</si>
  <si>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</si>
  <si>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</si>
  <si>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</si>
  <si>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</si>
  <si>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</si>
  <si>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</si>
  <si>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</si>
  <si>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</si>
  <si>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</si>
  <si>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</si>
  <si>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</si>
  <si>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</si>
  <si>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</si>
  <si>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</si>
  <si>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</si>
  <si>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</si>
  <si>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</si>
  <si>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</si>
  <si>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</si>
  <si>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</si>
  <si>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</si>
  <si>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</si>
  <si>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</si>
  <si>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</si>
  <si>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</si>
  <si>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</si>
  <si>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</si>
  <si>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</si>
  <si>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</si>
  <si>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</si>
  <si>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</si>
  <si>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</si>
  <si>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</si>
  <si>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</si>
  <si>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</si>
  <si>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</si>
  <si>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</si>
  <si>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</si>
  <si>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</si>
  <si>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</si>
  <si>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</si>
  <si>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</si>
  <si>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</si>
  <si>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Weilheim (863);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</si>
  <si>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</si>
  <si>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</si>
  <si>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</si>
  <si>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</si>
  <si>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</si>
  <si>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</si>
  <si>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</si>
  <si>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</si>
  <si>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</si>
  <si>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</si>
  <si>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</si>
  <si>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</si>
  <si>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</si>
  <si>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</si>
  <si>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</si>
  <si>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</si>
  <si>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</si>
  <si>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</si>
  <si>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</si>
  <si>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</si>
  <si>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</si>
  <si>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</si>
  <si>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</si>
  <si>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</si>
  <si>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</si>
  <si>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</si>
  <si>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</si>
  <si>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</si>
  <si>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</si>
  <si>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</si>
  <si>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</si>
  <si>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</si>
  <si>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</si>
  <si>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</si>
  <si>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</si>
  <si>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</si>
  <si>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</si>
  <si>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</si>
  <si>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</si>
  <si>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</si>
  <si>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</si>
  <si>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</si>
  <si>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</si>
  <si>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</si>
  <si>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</si>
  <si>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</si>
  <si>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</si>
  <si>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</si>
  <si>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</si>
  <si>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</si>
  <si>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</si>
  <si>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</si>
  <si>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</si>
  <si>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</si>
  <si>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</si>
  <si>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</si>
  <si>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</si>
  <si>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</si>
  <si>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</si>
  <si>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</si>
  <si>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</si>
  <si>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</si>
  <si>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</si>
  <si>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</si>
  <si>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</si>
  <si>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</si>
  <si>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</si>
  <si>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</si>
  <si>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</si>
  <si>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</si>
  <si>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</si>
  <si>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</si>
  <si>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</si>
  <si>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</si>
  <si>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</si>
  <si>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</si>
  <si>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</si>
  <si>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</si>
  <si>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</si>
  <si>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</si>
  <si>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</si>
  <si>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</si>
  <si>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</si>
  <si>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</si>
  <si>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</si>
  <si>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</si>
  <si>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</si>
  <si>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</si>
  <si>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</si>
  <si>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</si>
  <si>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Weilheim (863)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</si>
  <si>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</si>
  <si>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</si>
  <si>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</si>
  <si>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</si>
  <si>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</si>
  <si>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</si>
  <si>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</si>
  <si>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</si>
  <si>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</si>
  <si>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</si>
  <si>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</si>
  <si>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</si>
  <si>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</si>
  <si>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</si>
  <si>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</si>
  <si>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</si>
  <si>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</si>
  <si>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</si>
  <si>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</si>
  <si>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</si>
  <si>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</si>
  <si>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</si>
  <si>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</si>
  <si>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</si>
  <si>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</si>
  <si>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</si>
  <si>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</si>
  <si>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</si>
  <si>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</si>
  <si>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</si>
  <si>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</si>
  <si>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</si>
  <si>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</si>
  <si>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</si>
  <si>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</si>
  <si>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</si>
  <si>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</si>
  <si>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</si>
  <si>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</si>
  <si>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</si>
  <si>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</si>
  <si>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</si>
  <si>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</si>
  <si>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</si>
  <si>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</si>
  <si>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</si>
  <si>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</si>
  <si>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</si>
  <si>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</si>
  <si>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</si>
  <si>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</si>
  <si>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</si>
  <si>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</si>
  <si>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</si>
  <si>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</si>
  <si>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</si>
  <si>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</si>
  <si>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</si>
  <si>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</si>
  <si>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</si>
  <si>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</si>
  <si>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</si>
  <si>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</si>
  <si>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</si>
  <si>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</si>
  <si>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</si>
  <si>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</si>
  <si>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</si>
  <si>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</si>
  <si>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</si>
  <si>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</si>
  <si>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</si>
  <si>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</si>
  <si>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</si>
  <si>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</si>
  <si>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</si>
  <si>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</si>
  <si>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</si>
  <si>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</si>
  <si>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</si>
  <si>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</si>
  <si>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</si>
  <si>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</si>
  <si>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</si>
  <si>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</si>
  <si>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</si>
  <si>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</si>
  <si>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</si>
  <si>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</si>
  <si>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</si>
  <si>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</si>
  <si>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</si>
  <si>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</si>
  <si>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</si>
  <si>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</si>
  <si>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</si>
  <si>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</si>
  <si>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</si>
  <si>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</si>
  <si>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</si>
  <si>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</si>
  <si>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</si>
  <si>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</si>
  <si>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</si>
  <si>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</si>
  <si>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</si>
  <si>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</si>
  <si>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</si>
  <si>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</si>
  <si>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</si>
  <si>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</si>
  <si>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</si>
  <si>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</si>
  <si>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</si>
  <si>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</si>
  <si>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</si>
  <si>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</si>
  <si>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</si>
  <si>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</si>
  <si>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</si>
  <si>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</si>
  <si>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</si>
  <si>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</si>
  <si>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</si>
  <si>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</si>
  <si>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</si>
  <si>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</si>
  <si>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</si>
  <si>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</si>
  <si>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</si>
  <si>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</si>
  <si>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</si>
  <si>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</si>
  <si>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</si>
  <si>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</si>
  <si>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</si>
  <si>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</si>
  <si>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</si>
  <si>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</si>
  <si>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</si>
  <si>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</si>
  <si>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</si>
  <si>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</si>
  <si>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Weilheim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</si>
  <si>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</si>
  <si>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</si>
  <si>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</si>
  <si>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</si>
  <si>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</si>
  <si>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</si>
  <si>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</si>
  <si>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</si>
  <si>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</si>
  <si>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</si>
  <si>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</si>
  <si>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</si>
  <si>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</si>
  <si>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</si>
  <si>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</si>
  <si>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</si>
  <si>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</si>
  <si>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</si>
  <si>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</si>
  <si>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</si>
  <si>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</si>
  <si>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</si>
  <si>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</si>
  <si>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</si>
  <si>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</si>
  <si>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</si>
  <si>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</si>
  <si>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</si>
  <si>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</si>
  <si>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</si>
  <si>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</si>
  <si>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</si>
  <si>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</si>
  <si>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</si>
  <si>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</si>
  <si>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</si>
  <si>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</si>
  <si>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</si>
  <si>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</si>
  <si>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</si>
  <si>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</si>
  <si>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</si>
  <si>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</si>
  <si>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</si>
  <si>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</si>
  <si>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</si>
  <si>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Weilheim (863);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</si>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</sst>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{6AF7519C-CA40-4D1D-9610-C5BD0529567C}</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50BE-4A92-B4C2-C086750E9348}"/>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{778BA7BC-2ED3-40A1-A884-456E8BCEDDF1}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0BE-4A92-B4C2-C086750E934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{014D83D0-6011-4A51-91E3-A5ACB119F025}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0BE-4A92-B4C2-C086750E934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{3F8F5218-2E87-4F01-877F-4F12B6D09F84}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0BE-4A92-B4C2-C086750E934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1.6714234828912424</c:v>
                </c:pt>
                <c:pt idx="1">
                  <c:v>1.0013227114154917</c:v>
                </c:pt>
                <c:pt idx="2">
                  <c:v>1.1186464311118853</c:v>
                </c:pt>
                <c:pt idx="3">
                  <c:v>1.0875687030768</c:v>
                </c:pt>
              </c:numCache>
            </c:numRef>
          </c:val>
          <c:extLst>
            <c:ext xmlns:c16="http://schemas.microsoft.com/office/drawing/2014/chart" uri="{C3380CC4-5D6E-409C-BE32-E72D297353CC}">
              <c16:uniqueId val="{00000004-50BE-4A92-B4C2-C086750E934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{3383970F-29C4-434F-A414-174C9D751238}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0BE-4A92-B4C2-C086750E934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{AAEE7BF1-DACC-4433-9FCC-9987D9CAB5B2}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0BE-4A92-B4C2-C086750E934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{B6E8D778-C1CE-4770-87AA-6D8F35351640}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0BE-4A92-B4C2-C086750E934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{91C91FBC-60C7-4E20-8305-915390D85196}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0BE-4A92-B4C2-C086750E93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0BE-4A92-B4C2-C086750E934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0BE-4A92-B4C2-C086750E934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{D11638AE-5E94-4571-AA3D-9875045BAC6F}</c15:txfldGUID>
                      <c15:f>Daten_Diagramme!$E$6</c15:f>
                      <c15:dlblFieldTableCache>
                        <c:ptCount val="1"/>
                        <c:pt idx="0">
                          <c:v>0.3</c:v>
                        </c:pt>
                      </c15:dlblFieldTableCache>
                    </c15:dlblFTEntry>
                  </c15:dlblFieldTable>
                  <c15:showDataLabelsRange val="0"/>
                </c:ext>
                <c:ext xmlns:c16="http://schemas.microsoft.com/office/drawing/2014/chart" uri="{C3380CC4-5D6E-409C-BE32-E72D297353CC}">
                  <c16:uniqueId val="{00000000-9961-4668-A2F3-5430868C343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{4CAE024C-9AE0-4806-AFC1-AF5870C1DA4C}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9961-4668-A2F3-5430868C343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{076C610A-0D56-4E25-B136-8A8DD7146C26}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961-4668-A2F3-5430868C343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{4C3B2373-0883-40E8-966A-96C47518A039}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961-4668-A2F3-5430868C34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0.28734368357009865</c:v>
                </c:pt>
                <c:pt idx="1">
                  <c:v>-1.8915068707011207</c:v>
                </c:pt>
                <c:pt idx="2">
                  <c:v>-2.7637010795899166</c:v>
                </c:pt>
                <c:pt idx="3">
                  <c:v>-2.8655893304673015</c:v>
                </c:pt>
              </c:numCache>
            </c:numRef>
          </c:val>
          <c:extLst>
            <c:ext xmlns:c16="http://schemas.microsoft.com/office/drawing/2014/chart" uri="{C3380CC4-5D6E-409C-BE32-E72D297353CC}">
              <c16:uniqueId val="{00000004-9961-4668-A2F3-5430868C343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{2AA5C544-8BC5-49F8-B1A3-ACFA85830163}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961-4668-A2F3-5430868C343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{AAF96E99-7BE3-4708-8DF0-F64CBA63F675}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961-4668-A2F3-5430868C343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{1C0893A3-7AC5-47D3-A1E2-7C4B617AE2D0}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961-4668-A2F3-5430868C343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{48A42235-AB19-46E1-B222-A09496BE4953}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961-4668-A2F3-5430868C343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961-4668-A2F3-5430868C343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961-4668-A2F3-5430868C343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{929DA7DE-D21C-45D8-9183-B7EB1CC5F1E7}</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8BFB-4B55-B0DA-62F9D1BE1937}"/>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{E95A7909-2F75-4ABB-BADF-D86D8C214FB8}</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8BFB-4B55-B0DA-62F9D1BE1937}"/>
                </c:ext>
              </c:extLst>
            </c:dLbl>
            <c:dLbl>
              <c:idx val="2"/>
              <c:tx>
                <c:strRef>
                  <c:f>Daten_Diagramme!$D$16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{056496B2-A8D5-4FBE-8C8F-BBAFB5043820}</c15:txfldGUID>
                      <c15:f>Daten_Diagramme!$D$16</c15:f>
                      <c15:dlblFieldTableCache>
                        <c:ptCount val="1"/>
                        <c:pt idx="0">
                          <c:v>2.2</c:v>
                        </c:pt>
                      </c15:dlblFieldTableCache>
                    </c15:dlblFTEntry>
                  </c15:dlblFieldTable>
                  <c15:showDataLabelsRange val="0"/>
                </c:ext>
                <c:ext xmlns:c16="http://schemas.microsoft.com/office/drawing/2014/chart" uri="{C3380CC4-5D6E-409C-BE32-E72D297353CC}">
                  <c16:uniqueId val="{00000002-8BFB-4B55-B0DA-62F9D1BE1937}"/>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{9BB88290-FBE4-411F-ABD1-4D90A5FD0D81}</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8BFB-4B55-B0DA-62F9D1BE1937}"/>
                </c:ext>
              </c:extLst>
            </c:dLbl>
            <c:dLbl>
              <c:idx val="4"/>
              <c:tx>
                <c:strRef>
                  <c:f>Daten_Diagramme!$D$18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{D850F59A-3193-4638-8D57-E3CBADDBCF3F}</c15:txfldGUID>
                      <c15:f>Daten_Diagramme!$D$18</c15:f>
                      <c15:dlblFieldTableCache>
                        <c:ptCount val="1"/>
                        <c:pt idx="0">
                          <c:v>2.2</c:v>
                        </c:pt>
                      </c15:dlblFieldTableCache>
                    </c15:dlblFTEntry>
                  </c15:dlblFieldTable>
                  <c15:showDataLabelsRange val="0"/>
                </c:ext>
                <c:ext xmlns:c16="http://schemas.microsoft.com/office/drawing/2014/chart" uri="{C3380CC4-5D6E-409C-BE32-E72D297353CC}">
                  <c16:uniqueId val="{00000004-8BFB-4B55-B0DA-62F9D1BE1937}"/>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{7C944AD7-CE74-4F51-A408-4A25AA249A81}</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8BFB-4B55-B0DA-62F9D1BE1937}"/>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{A282A725-3409-4CCF-B72B-A95E740B1523}</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8BFB-4B55-B0DA-62F9D1BE1937}"/>
                </c:ext>
              </c:extLst>
            </c:dLbl>
            <c:dLbl>
              <c:idx val="7"/>
              <c:tx>
                <c:strRef>
                  <c:f>Daten_Diagramme!$D$21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{8F54BAB4-F571-4058-97A1-00CAC746EC14}</c15:txfldGUID>
                      <c15:f>Daten_Diagramme!$D$21</c15:f>
                      <c15:dlblFieldTableCache>
                        <c:ptCount val="1"/>
                        <c:pt idx="0">
                          <c:v>2.7</c:v>
                        </c:pt>
                      </c15:dlblFieldTableCache>
                    </c15:dlblFTEntry>
                  </c15:dlblFieldTable>
                  <c15:showDataLabelsRange val="0"/>
                </c:ext>
                <c:ext xmlns:c16="http://schemas.microsoft.com/office/drawing/2014/chart" uri="{C3380CC4-5D6E-409C-BE32-E72D297353CC}">
                  <c16:uniqueId val="{00000007-8BFB-4B55-B0DA-62F9D1BE1937}"/>
                </c:ext>
              </c:extLst>
            </c:dLbl>
            <c:dLbl>
              <c:idx val="8"/>
              <c:tx>
                <c:strRef>
                  <c:f>Daten_Diagramme!$D$22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{78F3A33B-25C1-4C4B-9F58-1AECF4078F0F}</c15:txfldGUID>
                      <c15:f>Daten_Diagramme!$D$22</c15:f>
                      <c15:dlblFieldTableCache>
                        <c:ptCount val="1"/>
                        <c:pt idx="0">
                          <c:v>1.7</c:v>
                        </c:pt>
                      </c15:dlblFieldTableCache>
                    </c15:dlblFTEntry>
                  </c15:dlblFieldTable>
                  <c15:showDataLabelsRange val="0"/>
                </c:ext>
                <c:ext xmlns:c16="http://schemas.microsoft.com/office/drawing/2014/chart" uri="{C3380CC4-5D6E-409C-BE32-E72D297353CC}">
                  <c16:uniqueId val="{00000008-8BFB-4B55-B0DA-62F9D1BE1937}"/>
                </c:ext>
              </c:extLst>
            </c:dLbl>
            <c:dLbl>
              <c:idx val="9"/>
              <c:tx>
                <c:strRef>
                  <c:f>Daten_Diagramme!$D$23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{4B69A258-924B-4FAE-A39F-6DFFBE808443}</c15:txfldGUID>
                      <c15:f>Daten_Diagramme!$D$23</c15:f>
                      <c15:dlblFieldTableCache>
                        <c:ptCount val="1"/>
                        <c:pt idx="0">
                          <c:v>0.0</c:v>
                        </c:pt>
                      </c15:dlblFieldTableCache>
                    </c15:dlblFTEntry>
                  </c15:dlblFieldTable>
                  <c15:showDataLabelsRange val="0"/>
                </c:ext>
                <c:ext xmlns:c16="http://schemas.microsoft.com/office/drawing/2014/chart" uri="{C3380CC4-5D6E-409C-BE32-E72D297353CC}">
                  <c16:uniqueId val="{00000009-8BFB-4B55-B0DA-62F9D1BE1937}"/>
                </c:ext>
              </c:extLst>
            </c:dLbl>
            <c:dLbl>
              <c:idx val="10"/>
              <c:tx>
                <c:strRef>
                  <c:f>Daten_Diagramme!$D$24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{01895703-86B5-4AD9-A884-C29AA1E69FF5}</c15:txfldGUID>
                      <c15:f>Daten_Diagramme!$D$24</c15:f>
                      <c15:dlblFieldTableCache>
                        <c:ptCount val="1"/>
                        <c:pt idx="0">
                          <c:v>-2.6</c:v>
                        </c:pt>
                      </c15:dlblFieldTableCache>
                    </c15:dlblFTEntry>
                  </c15:dlblFieldTable>
                  <c15:showDataLabelsRange val="0"/>
                </c:ext>
                <c:ext xmlns:c16="http://schemas.microsoft.com/office/drawing/2014/chart" uri="{C3380CC4-5D6E-409C-BE32-E72D297353CC}">
                  <c16:uniqueId val="{0000000A-8BFB-4B55-B0DA-62F9D1BE1937}"/>
                </c:ext>
              </c:extLst>
            </c:dLbl>
            <c:dLbl>
              <c:idx val="11"/>
              <c:tx>
                <c:strRef>
                  <c:f>Daten_Diagramme!$D$25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{8B2C024A-BC9C-4D5B-9143-1990FB2405C6}</c15:txfldGUID>
                      <c15:f>Daten_Diagramme!$D$25</c15:f>
                      <c15:dlblFieldTableCache>
                        <c:ptCount val="1"/>
                        <c:pt idx="0">
                          <c:v>3.9</c:v>
                        </c:pt>
                      </c15:dlblFieldTableCache>
                    </c15:dlblFTEntry>
                  </c15:dlblFieldTable>
                  <c15:showDataLabelsRange val="0"/>
                </c:ext>
                <c:ext xmlns:c16="http://schemas.microsoft.com/office/drawing/2014/chart" uri="{C3380CC4-5D6E-409C-BE32-E72D297353CC}">
                  <c16:uniqueId val="{0000000B-8BFB-4B55-B0DA-62F9D1BE1937}"/>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{DD642F11-B7DB-48A3-A126-E49E36CDAF5F}</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8BFB-4B55-B0DA-62F9D1BE1937}"/>
                </c:ext>
              </c:extLst>
            </c:dLbl>
            <c:dLbl>
              <c:idx val="13"/>
              <c:tx>
                <c:strRef>
                  <c:f>Daten_Diagramme!$D$27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{9668748F-7455-4A2F-861B-AAC38A815AA5}</c15:txfldGUID>
                      <c15:f>Daten_Diagramme!$D$27</c15:f>
                      <c15:dlblFieldTableCache>
                        <c:ptCount val="1"/>
                        <c:pt idx="0">
                          <c:v>5.6</c:v>
                        </c:pt>
                      </c15:dlblFieldTableCache>
                    </c15:dlblFTEntry>
                  </c15:dlblFieldTable>
                  <c15:showDataLabelsRange val="0"/>
                </c:ext>
                <c:ext xmlns:c16="http://schemas.microsoft.com/office/drawing/2014/chart" uri="{C3380CC4-5D6E-409C-BE32-E72D297353CC}">
                  <c16:uniqueId val="{0000000D-8BFB-4B55-B0DA-62F9D1BE1937}"/>
                </c:ext>
              </c:extLst>
            </c:dLbl>
            <c:dLbl>
              <c:idx val="14"/>
              <c:tx>
                <c:strRef>
                  <c:f>Daten_Diagramme!$D$28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{E86009C4-98A9-4379-ABB6-1344AEC553DB}</c15:txfldGUID>
                      <c15:f>Daten_Diagramme!$D$28</c15:f>
                      <c15:dlblFieldTableCache>
                        <c:ptCount val="1"/>
                        <c:pt idx="0">
                          <c:v>6.6</c:v>
                        </c:pt>
                      </c15:dlblFieldTableCache>
                    </c15:dlblFTEntry>
                  </c15:dlblFieldTable>
                  <c15:showDataLabelsRange val="0"/>
                </c:ext>
                <c:ext xmlns:c16="http://schemas.microsoft.com/office/drawing/2014/chart" uri="{C3380CC4-5D6E-409C-BE32-E72D297353CC}">
                  <c16:uniqueId val="{0000000E-8BFB-4B55-B0DA-62F9D1BE1937}"/>
                </c:ext>
              </c:extLst>
            </c:dLbl>
            <c:dLbl>
              <c:idx val="15"/>
              <c:tx>
                <c:strRef>
                  <c:f>Daten_Diagramme!$D$29</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{740F9A54-CAB2-48D8-B797-EEB5E494ACD3}</c15:txfldGUID>
                      <c15:f>Daten_Diagramme!$D$29</c15:f>
                      <c15:dlblFieldTableCache>
                        <c:ptCount val="1"/>
                        <c:pt idx="0">
                          <c:v>-9.8</c:v>
                        </c:pt>
                      </c15:dlblFieldTableCache>
                    </c15:dlblFTEntry>
                  </c15:dlblFieldTable>
                  <c15:showDataLabelsRange val="0"/>
                </c:ext>
                <c:ext xmlns:c16="http://schemas.microsoft.com/office/drawing/2014/chart" uri="{C3380CC4-5D6E-409C-BE32-E72D297353CC}">
                  <c16:uniqueId val="{0000000F-8BFB-4B55-B0DA-62F9D1BE1937}"/>
                </c:ext>
              </c:extLst>
            </c:dLbl>
            <c:dLbl>
              <c:idx val="16"/>
              <c:tx>
                <c:strRef>
                  <c:f>Daten_Diagramme!$D$30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{0BF5194F-7A32-4887-AB9D-06826755CE49}</c15:txfldGUID>
                      <c15:f>Daten_Diagramme!$D$30</c15:f>
                      <c15:dlblFieldTableCache>
                        <c:ptCount val="1"/>
                        <c:pt idx="0">
                          <c:v>0.8</c:v>
                        </c:pt>
                      </c15:dlblFieldTableCache>
                    </c15:dlblFTEntry>
                  </c15:dlblFieldTable>
                  <c15:showDataLabelsRange val="0"/>
                </c:ext>
                <c:ext xmlns:c16="http://schemas.microsoft.com/office/drawing/2014/chart" uri="{C3380CC4-5D6E-409C-BE32-E72D297353CC}">
                  <c16:uniqueId val="{00000010-8BFB-4B55-B0DA-62F9D1BE1937}"/>
                </c:ext>
              </c:extLst>
            </c:dLbl>
            <c:dLbl>
              <c:idx val="17"/>
              <c:tx>
                <c:strRef>
                  <c:f>Daten_Diagramme!$D$31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{1CCAFFD7-CC06-4AEF-9C92-14FCA4B42929}</c15:txfldGUID>
                      <c15:f>Daten_Diagramme!$D$31</c15:f>
                      <c15:dlblFieldTableCache>
                        <c:ptCount val="1"/>
                        <c:pt idx="0">
                          <c:v>1.8</c:v>
                        </c:pt>
                      </c15:dlblFieldTableCache>
                    </c15:dlblFTEntry>
                  </c15:dlblFieldTable>
                  <c15:showDataLabelsRange val="0"/>
                </c:ext>
                <c:ext xmlns:c16="http://schemas.microsoft.com/office/drawing/2014/chart" uri="{C3380CC4-5D6E-409C-BE32-E72D297353CC}">
                  <c16:uniqueId val="{00000011-8BFB-4B55-B0DA-62F9D1BE1937}"/>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{FFE2CE3D-F8A7-41F4-8710-04D026288DAB}</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8BFB-4B55-B0DA-62F9D1BE1937}"/>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{0FCD9508-EA46-4AD3-B88D-E183E0F0DCDB}</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8BFB-4B55-B0DA-62F9D1BE1937}"/>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{CE2676A8-C89E-474C-AA25-89A0062088EE}</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8BFB-4B55-B0DA-62F9D1BE193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{A4BF80FE-7C49-4B2B-8FAA-8167740FD3D9}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BFB-4B55-B0DA-62F9D1BE193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{17D55183-B832-4BA3-9000-E79D9A62FE87}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BFB-4B55-B0DA-62F9D1BE1937}"/>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{B0F83B9C-7245-4162-A618-55DEC50889A3}</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8BFB-4B55-B0DA-62F9D1BE1937}"/>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{C50C6BC8-59C3-4420-B04D-71EA9829DF46}</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8BFB-4B55-B0DA-62F9D1BE1937}"/>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{FD21C283-C225-419F-96F5-45A4FFD79B3B}</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8BFB-4B55-B0DA-62F9D1BE193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{AC86774F-52BD-450E-8C89-DA3921AEA0A4}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BFB-4B55-B0DA-62F9D1BE193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{C9D93247-0ED4-4922-B291-A56495159429}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BFB-4B55-B0DA-62F9D1BE193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{A54022DC-BDB8-4252-AA0F-E2A96A28BB3D}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BFB-4B55-B0DA-62F9D1BE193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{BEAF154A-D3AE-4660-905C-2C9A71FAE642}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BFB-4B55-B0DA-62F9D1BE193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{4A950F2C-5937-4ED0-A181-92737C1A86E8}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BFB-4B55-B0DA-62F9D1BE1937}"/>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{D175B5DF-1513-4F51-B60F-BA1AE94AE385}</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8BFB-4B55-B0DA-62F9D1BE19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1.6714234828912424</c:v>
                </c:pt>
                <c:pt idx="1">
                  <c:v>3.4099332839140102</c:v>
                </c:pt>
                <c:pt idx="2">
                  <c:v>2.1973785659213569</c:v>
                </c:pt>
                <c:pt idx="3">
                  <c:v>-0.12746234067207415</c:v>
                </c:pt>
                <c:pt idx="4">
                  <c:v>2.1707888964526134</c:v>
                </c:pt>
                <c:pt idx="5">
                  <c:v>-0.53704090461556819</c:v>
                </c:pt>
                <c:pt idx="6">
                  <c:v>-3.4311781039270133</c:v>
                </c:pt>
                <c:pt idx="7">
                  <c:v>2.6855345911949686</c:v>
                </c:pt>
                <c:pt idx="8">
                  <c:v>1.6784676577618551</c:v>
                </c:pt>
                <c:pt idx="9">
                  <c:v>4.6562160484246468E-2</c:v>
                </c:pt>
                <c:pt idx="10">
                  <c:v>-2.5609983237101881</c:v>
                </c:pt>
                <c:pt idx="11">
                  <c:v>3.9414260298344055</c:v>
                </c:pt>
                <c:pt idx="12">
                  <c:v>-0.34992223950233281</c:v>
                </c:pt>
                <c:pt idx="13">
                  <c:v>5.5627162336340819</c:v>
                </c:pt>
                <c:pt idx="14">
                  <c:v>6.5828204442065825</c:v>
                </c:pt>
                <c:pt idx="15">
                  <c:v>-9.8489425981873104</c:v>
                </c:pt>
                <c:pt idx="16">
                  <c:v>0.7963897000265463</c:v>
                </c:pt>
                <c:pt idx="17">
                  <c:v>1.797088262056415</c:v>
                </c:pt>
                <c:pt idx="18">
                  <c:v>3.3099450884685786</c:v>
                </c:pt>
                <c:pt idx="19">
                  <c:v>2.8286078155372345</c:v>
                </c:pt>
                <c:pt idx="20">
                  <c:v>2.7556644213104717</c:v>
                </c:pt>
                <c:pt idx="21">
                  <c:v>0</c:v>
                </c:pt>
                <c:pt idx="23">
                  <c:v>3.4099332839140102</c:v>
                </c:pt>
                <c:pt idx="24">
                  <c:v>0.59481458291829126</c:v>
                </c:pt>
                <c:pt idx="25">
                  <c:v>2.1596531768811227</c:v>
                </c:pt>
              </c:numCache>
            </c:numRef>
          </c:val>
          <c:extLst>
            <c:ext xmlns:c16="http://schemas.microsoft.com/office/drawing/2014/chart" uri="{C3380CC4-5D6E-409C-BE32-E72D297353CC}">
              <c16:uniqueId val="{00000020-8BFB-4B55-B0DA-62F9D1BE193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{3A9C664C-AFFD-406C-A0D1-AB10FDAE1CEF}</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BFB-4B55-B0DA-62F9D1BE193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{2C188821-438B-45FF-B9E3-46FA4502D472}</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BFB-4B55-B0DA-62F9D1BE193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{445FAA37-8388-4F46-A69E-AF77A1755F17}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BFB-4B55-B0DA-62F9D1BE193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{C106C83D-03D9-402B-9AC6-5FD4A9B2A16E}</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BFB-4B55-B0DA-62F9D1BE193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{B9D95DC9-56C2-471B-8FCE-161C1375C2E5}</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BFB-4B55-B0DA-62F9D1BE193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{5ACFC1EC-DD4A-475E-8923-CD3677B14105}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BFB-4B55-B0DA-62F9D1BE193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{3262BC6C-002F-4D1F-91FC-377CB4E0B9A5}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BFB-4B55-B0DA-62F9D1BE193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{5D1D255E-2589-4885-BBC5-6B5F5F13A5CF}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BFB-4B55-B0DA-62F9D1BE193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{61CFCFA5-4276-4430-AA26-F93FF918154B}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BFB-4B55-B0DA-62F9D1BE193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{452F5F3E-FA29-4309-A176-F380CC0D7BC9}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BFB-4B55-B0DA-62F9D1BE193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{87245B60-1F5D-404A-A917-D19CDF95DCBE}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BFB-4B55-B0DA-62F9D1BE193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{31D7FF3E-0864-4AB7-AAF7-70B8A36F1C25}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BFB-4B55-B0DA-62F9D1BE193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{EAC080E6-1DAD-4647-AA20-D27CD85F0A21}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BFB-4B55-B0DA-62F9D1BE193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{DC17F371-E1AE-4CAA-8E99-7C00F045ED63}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BFB-4B55-B0DA-62F9D1BE193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{F4BF863B-2D68-4CFC-BF68-424F947925CA}</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BFB-4B55-B0DA-62F9D1BE193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{1EEEB593-40EF-403D-84FD-B86D38966FCB}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BFB-4B55-B0DA-62F9D1BE193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{05F7542E-C81B-4536-A15F-08EF47689DC6}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BFB-4B55-B0DA-62F9D1BE193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{E349FD4F-4F99-46DF-98ED-891D46E4A7B3}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BFB-4B55-B0DA-62F9D1BE193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{41A8DF98-D3D2-4088-8FB1-A52B9289ED69}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BFB-4B55-B0DA-62F9D1BE193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{DFEB2A3D-85FE-4D96-906E-7D4918AAFD37}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BFB-4B55-B0DA-62F9D1BE193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{78C28164-D021-4E66-8796-7372DBA7DBD5}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BFB-4B55-B0DA-62F9D1BE193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{3DEE07B6-949B-412D-8CCE-28635DE409D3}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BFB-4B55-B0DA-62F9D1BE193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{0AFA2D37-DF65-4FF4-ADB7-7B3D7BB8191D}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BFB-4B55-B0DA-62F9D1BE193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{E45DAC9F-7D4F-406C-920A-775BD2561749}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BFB-4B55-B0DA-62F9D1BE193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{4E05BC22-F074-4FCB-A886-BBEB691C0C98}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BFB-4B55-B0DA-62F9D1BE193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{9D6BF2C9-4A0D-41DB-A9E6-AD356001CFBC}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BFB-4B55-B0DA-62F9D1BE193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{ED1E6871-CB7A-4280-AFF4-D6083228C081}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BFB-4B55-B0DA-62F9D1BE193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{059F1B1B-64D8-4770-9ABE-D7D818EEBB46}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BFB-4B55-B0DA-62F9D1BE193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{48EA2F52-7C37-47B9-B4CD-1E8BD56078A7}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BFB-4B55-B0DA-62F9D1BE193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{B0F413DB-EDFB-41B3-9926-D27905912507}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BFB-4B55-B0DA-62F9D1BE193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{EE306026-E847-43D9-990D-DFC9FAED070A}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BFB-4B55-B0DA-62F9D1BE193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{067A8337-2887-4C61-ACE5-59578ECD1808}</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BFB-4B55-B0DA-62F9D1BE19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BFB-4B55-B0DA-62F9D1BE193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BFB-4B55-B0DA-62F9D1BE193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{ED250676-A82B-423E-B403-2E30BF2F748C}</c15:txfldGUID>
                      <c15:f>Daten_Diagramme!$E$14</c15:f>
                      <c15:dlblFieldTableCache>
                        <c:ptCount val="1"/>
                        <c:pt idx="0">
                          <c:v>0.3</c:v>
                        </c:pt>
                      </c15:dlblFieldTableCache>
                    </c15:dlblFTEntry>
                  </c15:dlblFieldTable>
                  <c15:showDataLabelsRange val="0"/>
                </c:ext>
                <c:ext xmlns:c16="http://schemas.microsoft.com/office/drawing/2014/chart" uri="{C3380CC4-5D6E-409C-BE32-E72D297353CC}">
                  <c16:uniqueId val="{00000000-125E-4323-A1AE-878351C53868}"/>
                </c:ext>
              </c:extLst>
            </c:dLbl>
            <c:dLbl>
              <c:idx val="1"/>
              <c:tx>
                <c:strRef>
                  <c:f>Daten_Diagramme!$E$15</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{07B6F9E6-0938-46A1-871F-0667D10773F1}</c15:txfldGUID>
                      <c15:f>Daten_Diagramme!$E$15</c15:f>
                      <c15:dlblFieldTableCache>
                        <c:ptCount val="1"/>
                        <c:pt idx="0">
                          <c:v>9.9</c:v>
                        </c:pt>
                      </c15:dlblFieldTableCache>
                    </c15:dlblFTEntry>
                  </c15:dlblFieldTable>
                  <c15:showDataLabelsRange val="0"/>
                </c:ext>
                <c:ext xmlns:c16="http://schemas.microsoft.com/office/drawing/2014/chart" uri="{C3380CC4-5D6E-409C-BE32-E72D297353CC}">
                  <c16:uniqueId val="{00000001-125E-4323-A1AE-878351C53868}"/>
                </c:ext>
              </c:extLst>
            </c:dLbl>
            <c:dLbl>
              <c:idx val="2"/>
              <c:tx>
                <c:strRef>
                  <c:f>Daten_Diagramme!$E$16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{C13D25B6-A676-41C4-A9A4-D8F223F7E7EE}</c15:txfldGUID>
                      <c15:f>Daten_Diagramme!$E$16</c15:f>
                      <c15:dlblFieldTableCache>
                        <c:ptCount val="1"/>
                        <c:pt idx="0">
                          <c:v>3.5</c:v>
                        </c:pt>
                      </c15:dlblFieldTableCache>
                    </c15:dlblFTEntry>
                  </c15:dlblFieldTable>
                  <c15:showDataLabelsRange val="0"/>
                </c:ext>
                <c:ext xmlns:c16="http://schemas.microsoft.com/office/drawing/2014/chart" uri="{C3380CC4-5D6E-409C-BE32-E72D297353CC}">
                  <c16:uniqueId val="{00000002-125E-4323-A1AE-878351C53868}"/>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{B327A04C-9B8F-49A3-8279-2F3CBB4B47A2}</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125E-4323-A1AE-878351C53868}"/>
                </c:ext>
              </c:extLst>
            </c:dLbl>
            <c:dLbl>
              <c:idx val="4"/>
              <c:tx>
                <c:strRef>
                  <c:f>Daten_Diagramme!$E$18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{787C13FC-4282-4511-B73F-8C735DC04765}</c15:txfldGUID>
                      <c15:f>Daten_Diagramme!$E$18</c15:f>
                      <c15:dlblFieldTableCache>
                        <c:ptCount val="1"/>
                        <c:pt idx="0">
                          <c:v>-2.1</c:v>
                        </c:pt>
                      </c15:dlblFieldTableCache>
                    </c15:dlblFTEntry>
                  </c15:dlblFieldTable>
                  <c15:showDataLabelsRange val="0"/>
                </c:ext>
                <c:ext xmlns:c16="http://schemas.microsoft.com/office/drawing/2014/chart" uri="{C3380CC4-5D6E-409C-BE32-E72D297353CC}">
                  <c16:uniqueId val="{00000004-125E-4323-A1AE-878351C53868}"/>
                </c:ext>
              </c:extLst>
            </c:dLbl>
            <c:dLbl>
              <c:idx val="5"/>
              <c:tx>
                <c:strRef>
                  <c:f>Daten_Diagramme!$E$19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{D86249B1-CE34-4004-8B5F-D9C67E996AAE}</c15:txfldGUID>
                      <c15:f>Daten_Diagramme!$E$19</c15:f>
                      <c15:dlblFieldTableCache>
                        <c:ptCount val="1"/>
                        <c:pt idx="0">
                          <c:v>-5.7</c:v>
                        </c:pt>
                      </c15:dlblFieldTableCache>
                    </c15:dlblFTEntry>
                  </c15:dlblFieldTable>
                  <c15:showDataLabelsRange val="0"/>
                </c:ext>
                <c:ext xmlns:c16="http://schemas.microsoft.com/office/drawing/2014/chart" uri="{C3380CC4-5D6E-409C-BE32-E72D297353CC}">
                  <c16:uniqueId val="{00000005-125E-4323-A1AE-878351C53868}"/>
                </c:ext>
              </c:extLst>
            </c:dLbl>
            <c:dLbl>
              <c:idx val="6"/>
              <c:tx>
                <c:strRef>
                  <c:f>Daten_Diagramme!$E$20</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{D66F0732-0337-4772-B76F-E160C12DA5A1}</c15:txfldGUID>
                      <c15:f>Daten_Diagramme!$E$20</c15:f>
                      <c15:dlblFieldTableCache>
                        <c:ptCount val="1"/>
                        <c:pt idx="0">
                          <c:v>-2.4</c:v>
                        </c:pt>
                      </c15:dlblFieldTableCache>
                    </c15:dlblFTEntry>
                  </c15:dlblFieldTable>
                  <c15:showDataLabelsRange val="0"/>
                </c:ext>
                <c:ext xmlns:c16="http://schemas.microsoft.com/office/drawing/2014/chart" uri="{C3380CC4-5D6E-409C-BE32-E72D297353CC}">
                  <c16:uniqueId val="{00000006-125E-4323-A1AE-878351C53868}"/>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{B45A62FD-01D7-4348-98F5-FF502DBACF84}</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125E-4323-A1AE-878351C53868}"/>
                </c:ext>
              </c:extLst>
            </c:dLbl>
            <c:dLbl>
              <c:idx val="8"/>
              <c:tx>
                <c:strRef>
                  <c:f>Daten_Diagramme!$E$22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{43819FFC-586C-4CEF-BC2B-518416C17C37}</c15:txfldGUID>
                      <c15:f>Daten_Diagramme!$E$22</c15:f>
                      <c15:dlblFieldTableCache>
                        <c:ptCount val="1"/>
                        <c:pt idx="0">
                          <c:v>-0.9</c:v>
                        </c:pt>
                      </c15:dlblFieldTableCache>
                    </c15:dlblFTEntry>
                  </c15:dlblFieldTable>
                  <c15:showDataLabelsRange val="0"/>
                </c:ext>
                <c:ext xmlns:c16="http://schemas.microsoft.com/office/drawing/2014/chart" uri="{C3380CC4-5D6E-409C-BE32-E72D297353CC}">
                  <c16:uniqueId val="{00000008-125E-4323-A1AE-878351C53868}"/>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{310CDE44-1F54-485A-B945-6E9C77C1FD1E}</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125E-4323-A1AE-878351C53868}"/>
                </c:ext>
              </c:extLst>
            </c:dLbl>
            <c:dLbl>
              <c:idx val="10"/>
              <c:tx>
                <c:strRef>
                  <c:f>Daten_Diagramme!$E$24</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{C50CBBFA-614D-4E9B-BCA3-E3E9D87EB731}</c15:txfldGUID>
                      <c15:f>Daten_Diagramme!$E$24</c15:f>
                      <c15:dlblFieldTableCache>
                        <c:ptCount val="1"/>
                        <c:pt idx="0">
                          <c:v>-8.4</c:v>
                        </c:pt>
                      </c15:dlblFieldTableCache>
                    </c15:dlblFTEntry>
                  </c15:dlblFieldTable>
                  <c15:showDataLabelsRange val="0"/>
                </c:ext>
                <c:ext xmlns:c16="http://schemas.microsoft.com/office/drawing/2014/chart" uri="{C3380CC4-5D6E-409C-BE32-E72D297353CC}">
                  <c16:uniqueId val="{0000000A-125E-4323-A1AE-878351C53868}"/>
                </c:ext>
              </c:extLst>
            </c:dLbl>
            <c:dLbl>
              <c:idx val="11"/>
              <c:tx>
                <c:strRef>
                  <c:f>Daten_Diagramme!$E$25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{498278A0-D3B9-4C90-8CF9-A712EEB992BE}</c15:txfldGUID>
                      <c15:f>Daten_Diagramme!$E$25</c15:f>
                      <c15:dlblFieldTableCache>
                        <c:ptCount val="1"/>
                        <c:pt idx="0">
                          <c:v>-1.2</c:v>
                        </c:pt>
                      </c15:dlblFieldTableCache>
                    </c15:dlblFTEntry>
                  </c15:dlblFieldTable>
                  <c15:showDataLabelsRange val="0"/>
                </c:ext>
                <c:ext xmlns:c16="http://schemas.microsoft.com/office/drawing/2014/chart" uri="{C3380CC4-5D6E-409C-BE32-E72D297353CC}">
                  <c16:uniqueId val="{0000000B-125E-4323-A1AE-878351C53868}"/>
                </c:ext>
              </c:extLst>
            </c:dLbl>
            <c:dLbl>
              <c:idx val="12"/>
              <c:tx>
                <c:strRef>
                  <c:f>Daten_Diagramme!$E$26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{085C65D0-E911-40CF-93B7-78E42BB60504}</c15:txfldGUID>
                      <c15:f>Daten_Diagramme!$E$26</c15:f>
                      <c15:dlblFieldTableCache>
                        <c:ptCount val="1"/>
                        <c:pt idx="0">
                          <c:v>2.0</c:v>
                        </c:pt>
                      </c15:dlblFieldTableCache>
                    </c15:dlblFTEntry>
                  </c15:dlblFieldTable>
                  <c15:showDataLabelsRange val="0"/>
                </c:ext>
                <c:ext xmlns:c16="http://schemas.microsoft.com/office/drawing/2014/chart" uri="{C3380CC4-5D6E-409C-BE32-E72D297353CC}">
                  <c16:uniqueId val="{0000000C-125E-4323-A1AE-878351C53868}"/>
                </c:ext>
              </c:extLst>
            </c:dLbl>
            <c:dLbl>
              <c:idx val="13"/>
              <c:tx>
                <c:strRef>
                  <c:f>Daten_Diagramme!$E$27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{99444DF2-DCBD-4F89-8DA8-AC16240AF6AD}</c15:txfldGUID>
                      <c15:f>Daten_Diagramme!$E$27</c15:f>
                      <c15:dlblFieldTableCache>
                        <c:ptCount val="1"/>
                        <c:pt idx="0">
                          <c:v>-3.6</c:v>
                        </c:pt>
                      </c15:dlblFieldTableCache>
                    </c15:dlblFTEntry>
                  </c15:dlblFieldTable>
                  <c15:showDataLabelsRange val="0"/>
                </c:ext>
                <c:ext xmlns:c16="http://schemas.microsoft.com/office/drawing/2014/chart" uri="{C3380CC4-5D6E-409C-BE32-E72D297353CC}">
                  <c16:uniqueId val="{0000000D-125E-4323-A1AE-878351C53868}"/>
                </c:ext>
              </c:extLst>
            </c:dLbl>
            <c:dLbl>
              <c:idx val="14"/>
              <c:tx>
                <c:strRef>
                  <c:f>Daten_Diagramme!$E$28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{E6593471-C9C8-428E-9622-62C4D234F441}</c15:txfldGUID>
                      <c15:f>Daten_Diagramme!$E$28</c15:f>
                      <c15:dlblFieldTableCache>
                        <c:ptCount val="1"/>
                        <c:pt idx="0">
                          <c:v>5.6</c:v>
                        </c:pt>
                      </c15:dlblFieldTableCache>
                    </c15:dlblFTEntry>
                  </c15:dlblFieldTable>
                  <c15:showDataLabelsRange val="0"/>
                </c:ext>
                <c:ext xmlns:c16="http://schemas.microsoft.com/office/drawing/2014/chart" uri="{C3380CC4-5D6E-409C-BE32-E72D297353CC}">
                  <c16:uniqueId val="{0000000E-125E-4323-A1AE-878351C53868}"/>
                </c:ext>
              </c:extLst>
            </c:dLbl>
            <c:dLbl>
              <c:idx val="15"/>
              <c:tx>
                <c:strRef>
                  <c:f>Daten_Diagramme!$E$29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{F5D2DFD1-CA45-448C-9A6D-C716FDD1917A}</c15:txfldGUID>
                      <c15:f>Daten_Diagramme!$E$29</c15:f>
                      <c15:dlblFieldTableCache>
                        <c:ptCount val="1"/>
                        <c:pt idx="0">
                          <c:v>-1.9</c:v>
                        </c:pt>
                      </c15:dlblFieldTableCache>
                    </c15:dlblFTEntry>
                  </c15:dlblFieldTable>
                  <c15:showDataLabelsRange val="0"/>
                </c:ext>
                <c:ext xmlns:c16="http://schemas.microsoft.com/office/drawing/2014/chart" uri="{C3380CC4-5D6E-409C-BE32-E72D297353CC}">
                  <c16:uniqueId val="{0000000F-125E-4323-A1AE-878351C53868}"/>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{3CEB3887-9814-49B1-B174-12E9549C34EE}</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125E-4323-A1AE-878351C53868}"/>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{05391853-EEA0-4CEE-A40B-60A1F02F16C9}</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125E-4323-A1AE-878351C53868}"/>
                </c:ext>
              </c:extLst>
            </c:dLbl>
            <c:dLbl>
              <c:idx val="18"/>
              <c:tx>
                <c:strRef>
                  <c:f>Daten_Diagramme!$E$32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{2D7B0C82-B60C-417B-8D3C-F8E8873FDC00}</c15:txfldGUID>
                      <c15:f>Daten_Diagramme!$E$32</c15:f>
                      <c15:dlblFieldTableCache>
                        <c:ptCount val="1"/>
                        <c:pt idx="0">
                          <c:v>-0.6</c:v>
                        </c:pt>
                      </c15:dlblFieldTableCache>
                    </c15:dlblFTEntry>
                  </c15:dlblFieldTable>
                  <c15:showDataLabelsRange val="0"/>
                </c:ext>
                <c:ext xmlns:c16="http://schemas.microsoft.com/office/drawing/2014/chart" uri="{C3380CC4-5D6E-409C-BE32-E72D297353CC}">
                  <c16:uniqueId val="{00000012-125E-4323-A1AE-878351C53868}"/>
                </c:ext>
              </c:extLst>
            </c:dLbl>
            <c:dLbl>
              <c:idx val="19"/>
              <c:tx>
                <c:strRef>
                  <c:f>Daten_Diagramme!$E$33</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{7002E3F5-CA32-42E4-9356-53C8237CE5C4}</c15:txfldGUID>
                      <c15:f>Daten_Diagramme!$E$33</c15:f>
                      <c15:dlblFieldTableCache>
                        <c:ptCount val="1"/>
                        <c:pt idx="0">
                          <c:v>-9.2</c:v>
                        </c:pt>
                      </c15:dlblFieldTableCache>
                    </c15:dlblFTEntry>
                  </c15:dlblFieldTable>
                  <c15:showDataLabelsRange val="0"/>
                </c:ext>
                <c:ext xmlns:c16="http://schemas.microsoft.com/office/drawing/2014/chart" uri="{C3380CC4-5D6E-409C-BE32-E72D297353CC}">
                  <c16:uniqueId val="{00000013-125E-4323-A1AE-878351C53868}"/>
                </c:ext>
              </c:extLst>
            </c:dLbl>
            <c:dLbl>
              <c:idx val="20"/>
              <c:tx>
                <c:strRef>
                  <c:f>Daten_Diagramme!$E$34</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{D887CB32-B207-40A7-95A8-831B40A97652}</c15:txfldGUID>
                      <c15:f>Daten_Diagramme!$E$34</c15:f>
                      <c15:dlblFieldTableCache>
                        <c:ptCount val="1"/>
                        <c:pt idx="0">
                          <c:v>16.1</c:v>
                        </c:pt>
                      </c15:dlblFieldTableCache>
                    </c15:dlblFTEntry>
                  </c15:dlblFieldTable>
                  <c15:showDataLabelsRange val="0"/>
                </c:ext>
                <c:ext xmlns:c16="http://schemas.microsoft.com/office/drawing/2014/chart" uri="{C3380CC4-5D6E-409C-BE32-E72D297353CC}">
                  <c16:uniqueId val="{00000014-125E-4323-A1AE-878351C5386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{0E28D0AC-48CE-4846-A42C-0726C132EB38}</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125E-4323-A1AE-878351C5386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{00659982-47A2-4C59-A6FB-A1A5ECBF051D}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125E-4323-A1AE-878351C53868}"/>
                </c:ext>
              </c:extLst>
            </c:dLbl>
            <c:dLbl>
              <c:idx val="23"/>
              <c:tx>
                <c:strRef>
                  <c:f>Daten_Diagramme!$E$37</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{6B22D8AA-193F-43EE-B02A-F44304DE63FC}</c15:txfldGUID>
                      <c15:f>Daten_Diagramme!$E$37</c15:f>
                      <c15:dlblFieldTableCache>
                        <c:ptCount val="1"/>
                        <c:pt idx="0">
                          <c:v>9.9</c:v>
                        </c:pt>
                      </c15:dlblFieldTableCache>
                    </c15:dlblFTEntry>
                  </c15:dlblFieldTable>
                  <c15:showDataLabelsRange val="0"/>
                </c:ext>
                <c:ext xmlns:c16="http://schemas.microsoft.com/office/drawing/2014/chart" uri="{C3380CC4-5D6E-409C-BE32-E72D297353CC}">
                  <c16:uniqueId val="{00000017-125E-4323-A1AE-878351C53868}"/>
                </c:ext>
              </c:extLst>
            </c:dLbl>
            <c:dLbl>
              <c:idx val="24"/>
              <c:tx>
                <c:strRef>
                  <c:f>Daten_Diagramme!$E$38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{10CB4484-11AD-4422-9C95-FA62B34DADC5}</c15:txfldGUID>
                      <c15:f>Daten_Diagramme!$E$38</c15:f>
                      <c15:dlblFieldTableCache>
                        <c:ptCount val="1"/>
                        <c:pt idx="0">
                          <c:v>-0.6</c:v>
                        </c:pt>
                      </c15:dlblFieldTableCache>
                    </c15:dlblFTEntry>
                  </c15:dlblFieldTable>
                  <c15:showDataLabelsRange val="0"/>
                </c:ext>
                <c:ext xmlns:c16="http://schemas.microsoft.com/office/drawing/2014/chart" uri="{C3380CC4-5D6E-409C-BE32-E72D297353CC}">
                  <c16:uniqueId val="{00000018-125E-4323-A1AE-878351C53868}"/>
                </c:ext>
              </c:extLst>
            </c:dLbl>
            <c:dLbl>
              <c:idx val="25"/>
              <c:tx>
                <c:strRef>
                  <c:f>Daten_Diagramme!$E$39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{83B52500-5938-4F5E-8E29-F1E5C4585FEE}</c15:txfldGUID>
                      <c15:f>Daten_Diagramme!$E$39</c15:f>
                      <c15:dlblFieldTableCache>
                        <c:ptCount val="1"/>
                        <c:pt idx="0">
                          <c:v>0.3</c:v>
                        </c:pt>
                      </c15:dlblFieldTableCache>
                    </c15:dlblFTEntry>
                  </c15:dlblFieldTable>
                  <c15:showDataLabelsRange val="0"/>
                </c:ext>
                <c:ext xmlns:c16="http://schemas.microsoft.com/office/drawing/2014/chart" uri="{C3380CC4-5D6E-409C-BE32-E72D297353CC}">
                  <c16:uniqueId val="{00000019-125E-4323-A1AE-878351C5386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{1944577F-B0DE-4FDA-9D28-D810E83F1618}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125E-4323-A1AE-878351C5386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{225709BF-E1B2-406E-9018-DCD0FE7DF0D4}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125E-4323-A1AE-878351C5386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{BB4F07A8-82B1-4BBB-B5D3-0C6F6C3424C3}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125E-4323-A1AE-878351C5386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{6E62F450-93A7-4FD0-92A9-B3650EDA1AF8}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125E-4323-A1AE-878351C5386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{D2B0B8A4-D666-493A-BAA3-73096F0D17C1}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125E-4323-A1AE-878351C53868}"/>
                </c:ext>
              </c:extLst>
            </c:dLbl>
            <c:dLbl>
              <c:idx val="31"/>
              <c:tx>
                <c:strRef>
                  <c:f>Daten_Diagramme!$E$45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{CD773C9D-FB45-4D15-8E7C-7933AAF38762}</c15:txfldGUID>
                      <c15:f>Daten_Diagramme!$E$45</c15:f>
                      <c15:dlblFieldTableCache>
                        <c:ptCount val="1"/>
                        <c:pt idx="0">
                          <c:v>0.3</c:v>
                        </c:pt>
                      </c15:dlblFieldTableCache>
                    </c15:dlblFTEntry>
                  </c15:dlblFieldTable>
                  <c15:showDataLabelsRange val="0"/>
                </c:ext>
                <c:ext xmlns:c16="http://schemas.microsoft.com/office/drawing/2014/chart" uri="{C3380CC4-5D6E-409C-BE32-E72D297353CC}">
                  <c16:uniqueId val="{0000001F-125E-4323-A1AE-878351C538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0.28734368357009865</c:v>
                </c:pt>
                <c:pt idx="1">
                  <c:v>9.9299065420560755</c:v>
                </c:pt>
                <c:pt idx="2">
                  <c:v>3.4552845528455283</c:v>
                </c:pt>
                <c:pt idx="3">
                  <c:v>-3.7924567618253802</c:v>
                </c:pt>
                <c:pt idx="4">
                  <c:v>-2.115100836202656</c:v>
                </c:pt>
                <c:pt idx="5">
                  <c:v>-5.6782334384858046</c:v>
                </c:pt>
                <c:pt idx="6">
                  <c:v>-2.376599634369287</c:v>
                </c:pt>
                <c:pt idx="7">
                  <c:v>3.3531157270029674</c:v>
                </c:pt>
                <c:pt idx="8">
                  <c:v>-0.86496028243601064</c:v>
                </c:pt>
                <c:pt idx="9">
                  <c:v>-1.3178703215603584</c:v>
                </c:pt>
                <c:pt idx="10">
                  <c:v>-8.3927527761542962</c:v>
                </c:pt>
                <c:pt idx="11">
                  <c:v>-1.2206148282097649</c:v>
                </c:pt>
                <c:pt idx="12">
                  <c:v>2.0125786163522013</c:v>
                </c:pt>
                <c:pt idx="13">
                  <c:v>-3.5928143712574849</c:v>
                </c:pt>
                <c:pt idx="14">
                  <c:v>5.595456823116753</c:v>
                </c:pt>
                <c:pt idx="15">
                  <c:v>-1.8867924528301887</c:v>
                </c:pt>
                <c:pt idx="16">
                  <c:v>-2.0118343195266273</c:v>
                </c:pt>
                <c:pt idx="17">
                  <c:v>-2.3160061760164692</c:v>
                </c:pt>
                <c:pt idx="18">
                  <c:v>-0.61728395061728392</c:v>
                </c:pt>
                <c:pt idx="19">
                  <c:v>-9.2018124782154054</c:v>
                </c:pt>
                <c:pt idx="20">
                  <c:v>16.12385886997286</c:v>
                </c:pt>
                <c:pt idx="21">
                  <c:v>0</c:v>
                </c:pt>
                <c:pt idx="23">
                  <c:v>9.9299065420560755</c:v>
                </c:pt>
                <c:pt idx="24">
                  <c:v>-0.60039256436901056</c:v>
                </c:pt>
                <c:pt idx="25">
                  <c:v>0.27601247167464604</c:v>
                </c:pt>
              </c:numCache>
            </c:numRef>
          </c:val>
          <c:extLst>
            <c:ext xmlns:c16="http://schemas.microsoft.com/office/drawing/2014/chart" uri="{C3380CC4-5D6E-409C-BE32-E72D297353CC}">
              <c16:uniqueId val="{00000020-125E-4323-A1AE-878351C5386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{47094421-F22A-40E4-9DB5-3BF5021F4032}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125E-4323-A1AE-878351C5386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{A58A764B-F3A4-4F03-9DEB-60A349E7D4D6}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125E-4323-A1AE-878351C5386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{DB80C8FA-6F3C-4FCE-BA5D-75E12DED6B93}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125E-4323-A1AE-878351C5386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{A6A0C0C3-EEE6-414A-BD9D-9A6709F5931A}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125E-4323-A1AE-878351C5386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{322410E5-5805-4D52-9293-D70BC53B683A}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125E-4323-A1AE-878351C5386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{61383F7F-17BC-4E43-862A-1CD26AB733B5}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125E-4323-A1AE-878351C5386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{12B8E035-3435-4124-BB30-3AE313A504D7}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125E-4323-A1AE-878351C5386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{361161D2-90BD-41A8-A7DE-AD749233B012}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125E-4323-A1AE-878351C5386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{AF1D5CC4-FF68-4D5B-8247-D77849D017A9}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125E-4323-A1AE-878351C5386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{DB4F2758-7714-4B47-B44F-64E3605C09EF}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125E-4323-A1AE-878351C5386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{BCC5FF08-1B63-4608-BB24-2613BCF60B6B}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125E-4323-A1AE-878351C5386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{E618DE63-1F6A-42FA-91CD-D8810A68B677}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125E-4323-A1AE-878351C5386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{93534431-371E-469C-A7A3-838F78AC5D2C}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125E-4323-A1AE-878351C5386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{179D5E45-D48C-466A-9FCA-47FE552A1579}</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125E-4323-A1AE-878351C5386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{B4DA9438-7A6F-4CF9-8653-703E4940B108}</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125E-4323-A1AE-878351C5386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{EC6D0B8B-651B-46D7-BF6F-A21A5941C883}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125E-4323-A1AE-878351C5386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{0B72F2BF-ECB2-419C-AE09-71674E2CCC0F}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125E-4323-A1AE-878351C5386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{FF932741-3794-41C7-88ED-CE68FB87EF30}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125E-4323-A1AE-878351C5386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{B37CE853-FAC5-437C-97EB-642631C7F47B}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125E-4323-A1AE-878351C5386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{6ACB09BF-63F5-4464-9B03-900CCDB3F553}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125E-4323-A1AE-878351C5386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{C7464678-5951-4F6E-98C4-8A777509EEB9}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125E-4323-A1AE-878351C5386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{C45D9D64-7BB7-4E41-BDE0-12A99EF54241}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125E-4323-A1AE-878351C5386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{26EA79B4-0579-43AB-B011-C29597D38641}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125E-4323-A1AE-878351C5386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{8069145C-EF32-4316-B33C-017D5844AF62}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125E-4323-A1AE-878351C5386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{DEAACE5F-095A-4573-8F66-B5E81C38A4A2}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125E-4323-A1AE-878351C5386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{7CCF94A4-35CC-4CF3-8148-0F0CEBDBBA73}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125E-4323-A1AE-878351C5386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{9913FA44-F72D-43DC-B2DA-C6BD05E6162B}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125E-4323-A1AE-878351C5386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{EAAC2681-C496-4074-B720-9A712818EBCC}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125E-4323-A1AE-878351C5386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{96B95D0F-5EE4-43DC-9A5E-1C9DE581DDCA}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125E-4323-A1AE-878351C5386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{946CE87B-0886-4FCA-B73E-6F49A826F60E}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125E-4323-A1AE-878351C5386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{EE73A522-155F-4BD7-B338-B739434124C4}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125E-4323-A1AE-878351C5386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{3573CF7B-F192-426E-AAA0-1898321A1834}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125E-4323-A1AE-878351C5386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25E-4323-A1AE-878351C5386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25E-4323-A1AE-878351C5386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{35701AFE-CF40-4C4F-8EB0-E480893A348B}</c15:txfldGUID>
                      <c15:f>Diagramm!$I$46</c15:f>
                      <c15:dlblFieldTableCache>
                        <c:ptCount val="1"/>
                      </c15:dlblFieldTableCache>
                    </c15:dlblFTEntry>
                  </c15:dlblFieldTable>
                  <c15:showDataLabelsRange val="0"/>
                </c:ext>
                <c:ext xmlns:c16="http://schemas.microsoft.com/office/drawing/2014/chart" uri="{C3380CC4-5D6E-409C-BE32-E72D297353CC}">
                  <c16:uniqueId val="{00000000-FA20-458C-868D-7E95E1C8D637}"/>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{B5414B8D-CDBF-4939-B62D-0CD168AEFBDB}</c15:txfldGUID>
                      <c15:f>Diagramm!$I$47</c15:f>
                      <c15:dlblFieldTableCache>
                        <c:ptCount val="1"/>
                      </c15:dlblFieldTableCache>
                    </c15:dlblFTEntry>
                  </c15:dlblFieldTable>
                  <c15:showDataLabelsRange val="0"/>
                </c:ext>
                <c:ext xmlns:c16="http://schemas.microsoft.com/office/drawing/2014/chart" uri="{C3380CC4-5D6E-409C-BE32-E72D297353CC}">
                  <c16:uniqueId val="{00000001-FA20-458C-868D-7E95E1C8D637}"/>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{F7D9B4E1-BAC4-4F84-91B6-7514901D3B65}</c15:txfldGUID>
                      <c15:f>Diagramm!$I$48</c15:f>
                      <c15:dlblFieldTableCache>
                        <c:ptCount val="1"/>
                      </c15:dlblFieldTableCache>
                    </c15:dlblFTEntry>
                  </c15:dlblFieldTable>
                  <c15:showDataLabelsRange val="0"/>
                </c:ext>
                <c:ext xmlns:c16="http://schemas.microsoft.com/office/drawing/2014/chart" uri="{C3380CC4-5D6E-409C-BE32-E72D297353CC}">
                  <c16:uniqueId val="{00000002-FA20-458C-868D-7E95E1C8D637}"/>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{028635DA-39D1-4B75-BF98-B03A44E5AB62}</c15:txfldGUID>
                      <c15:f>Diagramm!$I$49</c15:f>
                      <c15:dlblFieldTableCache>
                        <c:ptCount val="1"/>
                      </c15:dlblFieldTableCache>
                    </c15:dlblFTEntry>
                  </c15:dlblFieldTable>
                  <c15:showDataLabelsRange val="0"/>
                </c:ext>
                <c:ext xmlns:c16="http://schemas.microsoft.com/office/drawing/2014/chart" uri="{C3380CC4-5D6E-409C-BE32-E72D297353CC}">
                  <c16:uniqueId val="{00000003-FA20-458C-868D-7E95E1C8D637}"/>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{DFF90E62-5F55-4225-A4D3-F78983188A40}</c15:txfldGUID>
                      <c15:f>Diagramm!$I$50</c15:f>
                      <c15:dlblFieldTableCache>
                        <c:ptCount val="1"/>
                      </c15:dlblFieldTableCache>
                    </c15:dlblFTEntry>
                  </c15:dlblFieldTable>
                  <c15:showDataLabelsRange val="0"/>
                </c:ext>
                <c:ext xmlns:c16="http://schemas.microsoft.com/office/drawing/2014/chart" uri="{C3380CC4-5D6E-409C-BE32-E72D297353CC}">
                  <c16:uniqueId val="{00000004-FA20-458C-868D-7E95E1C8D637}"/>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{3853A5B1-7E4D-4043-8009-E5668AB90E2F}</c15:txfldGUID>
                      <c15:f>Diagramm!$I$51</c15:f>
                      <c15:dlblFieldTableCache>
                        <c:ptCount val="1"/>
                      </c15:dlblFieldTableCache>
                    </c15:dlblFTEntry>
                  </c15:dlblFieldTable>
                  <c15:showDataLabelsRange val="0"/>
                </c:ext>
                <c:ext xmlns:c16="http://schemas.microsoft.com/office/drawing/2014/chart" uri="{C3380CC4-5D6E-409C-BE32-E72D297353CC}">
                  <c16:uniqueId val="{00000005-FA20-458C-868D-7E95E1C8D637}"/>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{A7017F66-CAFA-4546-89B5-8DABE2734310}</c15:txfldGUID>
                      <c15:f>Diagramm!$I$52</c15:f>
                      <c15:dlblFieldTableCache>
                        <c:ptCount val="1"/>
                      </c15:dlblFieldTableCache>
                    </c15:dlblFTEntry>
                  </c15:dlblFieldTable>
                  <c15:showDataLabelsRange val="0"/>
                </c:ext>
                <c:ext xmlns:c16="http://schemas.microsoft.com/office/drawing/2014/chart" uri="{C3380CC4-5D6E-409C-BE32-E72D297353CC}">
                  <c16:uniqueId val="{00000006-FA20-458C-868D-7E95E1C8D637}"/>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{CCC41707-93E0-4294-B7C7-F81A81AB2894}</c15:txfldGUID>
                      <c15:f>Diagramm!$I$53</c15:f>
                      <c15:dlblFieldTableCache>
                        <c:ptCount val="1"/>
                      </c15:dlblFieldTableCache>
                    </c15:dlblFTEntry>
                  </c15:dlblFieldTable>
                  <c15:showDataLabelsRange val="0"/>
                </c:ext>
                <c:ext xmlns:c16="http://schemas.microsoft.com/office/drawing/2014/chart" uri="{C3380CC4-5D6E-409C-BE32-E72D297353CC}">
                  <c16:uniqueId val="{00000007-FA20-458C-868D-7E95E1C8D637}"/>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{9E0C2A58-1229-4B79-B091-10774DADE758}</c15:txfldGUID>
                      <c15:f>Diagramm!$I$54</c15:f>
                      <c15:dlblFieldTableCache>
                        <c:ptCount val="1"/>
                      </c15:dlblFieldTableCache>
                    </c15:dlblFTEntry>
                  </c15:dlblFieldTable>
                  <c15:showDataLabelsRange val="0"/>
                </c:ext>
                <c:ext xmlns:c16="http://schemas.microsoft.com/office/drawing/2014/chart" uri="{C3380CC4-5D6E-409C-BE32-E72D297353CC}">
                  <c16:uniqueId val="{00000008-FA20-458C-868D-7E95E1C8D637}"/>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{95209BC7-24A4-45DA-9070-21F9B0C42557}</c15:txfldGUID>
                      <c15:f>Diagramm!$I$55</c15:f>
                      <c15:dlblFieldTableCache>
                        <c:ptCount val="1"/>
                      </c15:dlblFieldTableCache>
                    </c15:dlblFTEntry>
                  </c15:dlblFieldTable>
                  <c15:showDataLabelsRange val="0"/>
                </c:ext>
                <c:ext xmlns:c16="http://schemas.microsoft.com/office/drawing/2014/chart" uri="{C3380CC4-5D6E-409C-BE32-E72D297353CC}">
                  <c16:uniqueId val="{00000009-FA20-458C-868D-7E95E1C8D637}"/>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{ADA5BC53-21E3-48BE-AEE8-755FFC17113D}</c15:txfldGUID>
                      <c15:f>Diagramm!$I$56</c15:f>
                      <c15:dlblFieldTableCache>
                        <c:ptCount val="1"/>
                      </c15:dlblFieldTableCache>
                    </c15:dlblFTEntry>
                  </c15:dlblFieldTable>
                  <c15:showDataLabelsRange val="0"/>
                </c:ext>
                <c:ext xmlns:c16="http://schemas.microsoft.com/office/drawing/2014/chart" uri="{C3380CC4-5D6E-409C-BE32-E72D297353CC}">
                  <c16:uniqueId val="{0000000A-FA20-458C-868D-7E95E1C8D637}"/>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{AD4E5D4E-6A8A-4CD7-ACD7-4199E2342200}</c15:txfldGUID>
                      <c15:f>Diagramm!$I$57</c15:f>
                      <c15:dlblFieldTableCache>
                        <c:ptCount val="1"/>
                      </c15:dlblFieldTableCache>
                    </c15:dlblFTEntry>
                  </c15:dlblFieldTable>
                  <c15:showDataLabelsRange val="0"/>
                </c:ext>
                <c:ext xmlns:c16="http://schemas.microsoft.com/office/drawing/2014/chart" uri="{C3380CC4-5D6E-409C-BE32-E72D297353CC}">
                  <c16:uniqueId val="{0000000B-FA20-458C-868D-7E95E1C8D637}"/>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{525B8BA2-4C13-47D0-BB27-D78B05D37ECD}</c15:txfldGUID>
                      <c15:f>Diagramm!$I$58</c15:f>
                      <c15:dlblFieldTableCache>
                        <c:ptCount val="1"/>
                      </c15:dlblFieldTableCache>
                    </c15:dlblFTEntry>
                  </c15:dlblFieldTable>
                  <c15:showDataLabelsRange val="0"/>
                </c:ext>
                <c:ext xmlns:c16="http://schemas.microsoft.com/office/drawing/2014/chart" uri="{C3380CC4-5D6E-409C-BE32-E72D297353CC}">
                  <c16:uniqueId val="{0000000C-FA20-458C-868D-7E95E1C8D637}"/>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{795317B6-7CD8-4BEF-BC1F-294CFF3B7584}</c15:txfldGUID>
                      <c15:f>Diagramm!$I$59</c15:f>
                      <c15:dlblFieldTableCache>
                        <c:ptCount val="1"/>
                      </c15:dlblFieldTableCache>
                    </c15:dlblFTEntry>
                  </c15:dlblFieldTable>
                  <c15:showDataLabelsRange val="0"/>
                </c:ext>
                <c:ext xmlns:c16="http://schemas.microsoft.com/office/drawing/2014/chart" uri="{C3380CC4-5D6E-409C-BE32-E72D297353CC}">
                  <c16:uniqueId val="{0000000D-FA20-458C-868D-7E95E1C8D637}"/>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{DC20A006-3E29-40E7-8BF6-93E76D45E908}</c15:txfldGUID>
                      <c15:f>Diagramm!$I$60</c15:f>
                      <c15:dlblFieldTableCache>
                        <c:ptCount val="1"/>
                      </c15:dlblFieldTableCache>
                    </c15:dlblFTEntry>
                  </c15:dlblFieldTable>
                  <c15:showDataLabelsRange val="0"/>
                </c:ext>
                <c:ext xmlns:c16="http://schemas.microsoft.com/office/drawing/2014/chart" uri="{C3380CC4-5D6E-409C-BE32-E72D297353CC}">
                  <c16:uniqueId val="{0000000E-FA20-458C-868D-7E95E1C8D637}"/>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{BE043CDD-D815-4B43-9ACB-75227A1C4497}</c15:txfldGUID>
                      <c15:f>Diagramm!$I$61</c15:f>
                      <c15:dlblFieldTableCache>
                        <c:ptCount val="1"/>
                      </c15:dlblFieldTableCache>
                    </c15:dlblFTEntry>
                  </c15:dlblFieldTable>
                  <c15:showDataLabelsRange val="0"/>
                </c:ext>
                <c:ext xmlns:c16="http://schemas.microsoft.com/office/drawing/2014/chart" uri="{C3380CC4-5D6E-409C-BE32-E72D297353CC}">
                  <c16:uniqueId val="{0000000F-FA20-458C-868D-7E95E1C8D637}"/>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{57A44391-C52B-483C-83D3-D3F57E1EB6D7}</c15:txfldGUID>
                      <c15:f>Diagramm!$I$62</c15:f>
                      <c15:dlblFieldTableCache>
                        <c:ptCount val="1"/>
                      </c15:dlblFieldTableCache>
                    </c15:dlblFTEntry>
                  </c15:dlblFieldTable>
                  <c15:showDataLabelsRange val="0"/>
                </c:ext>
                <c:ext xmlns:c16="http://schemas.microsoft.com/office/drawing/2014/chart" uri="{C3380CC4-5D6E-409C-BE32-E72D297353CC}">
                  <c16:uniqueId val="{00000010-FA20-458C-868D-7E95E1C8D637}"/>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{7609B8AC-71F8-4FB2-9646-48BBC8A94BF2}</c15:txfldGUID>
                      <c15:f>Diagramm!$I$63</c15:f>
                      <c15:dlblFieldTableCache>
                        <c:ptCount val="1"/>
                      </c15:dlblFieldTableCache>
                    </c15:dlblFTEntry>
                  </c15:dlblFieldTable>
                  <c15:showDataLabelsRange val="0"/>
                </c:ext>
                <c:ext xmlns:c16="http://schemas.microsoft.com/office/drawing/2014/chart" uri="{C3380CC4-5D6E-409C-BE32-E72D297353CC}">
                  <c16:uniqueId val="{00000011-FA20-458C-868D-7E95E1C8D637}"/>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{17C546F8-4242-4E68-BAF4-A26E0E74451A}</c15:txfldGUID>
                      <c15:f>Diagramm!$I$64</c15:f>
                      <c15:dlblFieldTableCache>
                        <c:ptCount val="1"/>
                      </c15:dlblFieldTableCache>
                    </c15:dlblFTEntry>
                  </c15:dlblFieldTable>
                  <c15:showDataLabelsRange val="0"/>
                </c:ext>
                <c:ext xmlns:c16="http://schemas.microsoft.com/office/drawing/2014/chart" uri="{C3380CC4-5D6E-409C-BE32-E72D297353CC}">
                  <c16:uniqueId val="{00000012-FA20-458C-868D-7E95E1C8D637}"/>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{9642B432-0109-4B22-934F-73A321D9FB7B}</c15:txfldGUID>
                      <c15:f>Diagramm!$I$65</c15:f>
                      <c15:dlblFieldTableCache>
                        <c:ptCount val="1"/>
                      </c15:dlblFieldTableCache>
                    </c15:dlblFTEntry>
                  </c15:dlblFieldTable>
                  <c15:showDataLabelsRange val="0"/>
                </c:ext>
                <c:ext xmlns:c16="http://schemas.microsoft.com/office/drawing/2014/chart" uri="{C3380CC4-5D6E-409C-BE32-E72D297353CC}">
                  <c16:uniqueId val="{00000013-FA20-458C-868D-7E95E1C8D637}"/>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{3B20A0D8-364E-426B-87F7-8D08C17C9026}</c15:txfldGUID>
                      <c15:f>Diagramm!$I$66</c15:f>
                      <c15:dlblFieldTableCache>
                        <c:ptCount val="1"/>
                      </c15:dlblFieldTableCache>
                    </c15:dlblFTEntry>
                  </c15:dlblFieldTable>
                  <c15:showDataLabelsRange val="0"/>
                </c:ext>
                <c:ext xmlns:c16="http://schemas.microsoft.com/office/drawing/2014/chart" uri="{C3380CC4-5D6E-409C-BE32-E72D297353CC}">
                  <c16:uniqueId val="{00000014-FA20-458C-868D-7E95E1C8D637}"/>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{D0FD3D52-4F86-42D2-83F6-AA2DDD064792}</c15:txfldGUID>
                      <c15:f>Diagramm!$I$67</c15:f>
                      <c15:dlblFieldTableCache>
                        <c:ptCount val="1"/>
                      </c15:dlblFieldTableCache>
                    </c15:dlblFTEntry>
                  </c15:dlblFieldTable>
                  <c15:showDataLabelsRange val="0"/>
                </c:ext>
                <c:ext xmlns:c16="http://schemas.microsoft.com/office/drawing/2014/chart" uri="{C3380CC4-5D6E-409C-BE32-E72D297353CC}">
                  <c16:uniqueId val="{00000015-FA20-458C-868D-7E95E1C8D63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A20-458C-868D-7E95E1C8D637}"/>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{3B1DAA55-3952-4625-B07D-6E5DA36948E6}</c15:txfldGUID>
                      <c15:f>Diagramm!$K$46</c15:f>
                      <c15:dlblFieldTableCache>
                        <c:ptCount val="1"/>
                      </c15:dlblFieldTableCache>
                    </c15:dlblFTEntry>
                  </c15:dlblFieldTable>
                  <c15:showDataLabelsRange val="0"/>
                </c:ext>
                <c:ext xmlns:c16="http://schemas.microsoft.com/office/drawing/2014/chart" uri="{C3380CC4-5D6E-409C-BE32-E72D297353CC}">
                  <c16:uniqueId val="{00000017-FA20-458C-868D-7E95E1C8D637}"/>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{47FB7A70-CE1D-4B5D-86B9-02A7A926F9A4}</c15:txfldGUID>
                      <c15:f>Diagramm!$K$47</c15:f>
                      <c15:dlblFieldTableCache>
                        <c:ptCount val="1"/>
                      </c15:dlblFieldTableCache>
                    </c15:dlblFTEntry>
                  </c15:dlblFieldTable>
                  <c15:showDataLabelsRange val="0"/>
                </c:ext>
                <c:ext xmlns:c16="http://schemas.microsoft.com/office/drawing/2014/chart" uri="{C3380CC4-5D6E-409C-BE32-E72D297353CC}">
                  <c16:uniqueId val="{00000018-FA20-458C-868D-7E95E1C8D637}"/>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{8BE6F0D5-B8B4-487A-A06C-B2D6F01498CD}</c15:txfldGUID>
                      <c15:f>Diagramm!$K$48</c15:f>
                      <c15:dlblFieldTableCache>
                        <c:ptCount val="1"/>
                      </c15:dlblFieldTableCache>
                    </c15:dlblFTEntry>
                  </c15:dlblFieldTable>
                  <c15:showDataLabelsRange val="0"/>
                </c:ext>
                <c:ext xmlns:c16="http://schemas.microsoft.com/office/drawing/2014/chart" uri="{C3380CC4-5D6E-409C-BE32-E72D297353CC}">
                  <c16:uniqueId val="{00000019-FA20-458C-868D-7E95E1C8D637}"/>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{1B4FD8BB-F86D-4C98-BDD6-0E3EC4F1831C}</c15:txfldGUID>
                      <c15:f>Diagramm!$K$49</c15:f>
                      <c15:dlblFieldTableCache>
                        <c:ptCount val="1"/>
                      </c15:dlblFieldTableCache>
                    </c15:dlblFTEntry>
                  </c15:dlblFieldTable>
                  <c15:showDataLabelsRange val="0"/>
                </c:ext>
                <c:ext xmlns:c16="http://schemas.microsoft.com/office/drawing/2014/chart" uri="{C3380CC4-5D6E-409C-BE32-E72D297353CC}">
                  <c16:uniqueId val="{0000001A-FA20-458C-868D-7E95E1C8D637}"/>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{F991C2AF-ED9C-4208-BA13-1EE47C099421}</c15:txfldGUID>
                      <c15:f>Diagramm!$K$50</c15:f>
                      <c15:dlblFieldTableCache>
                        <c:ptCount val="1"/>
                      </c15:dlblFieldTableCache>
                    </c15:dlblFTEntry>
                  </c15:dlblFieldTable>
                  <c15:showDataLabelsRange val="0"/>
                </c:ext>
                <c:ext xmlns:c16="http://schemas.microsoft.com/office/drawing/2014/chart" uri="{C3380CC4-5D6E-409C-BE32-E72D297353CC}">
                  <c16:uniqueId val="{0000001B-FA20-458C-868D-7E95E1C8D637}"/>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{C3B562D8-687E-4934-9022-B9C2F68A4EEF}</c15:txfldGUID>
                      <c15:f>Diagramm!$K$51</c15:f>
                      <c15:dlblFieldTableCache>
                        <c:ptCount val="1"/>
                      </c15:dlblFieldTableCache>
                    </c15:dlblFTEntry>
                  </c15:dlblFieldTable>
                  <c15:showDataLabelsRange val="0"/>
                </c:ext>
                <c:ext xmlns:c16="http://schemas.microsoft.com/office/drawing/2014/chart" uri="{C3380CC4-5D6E-409C-BE32-E72D297353CC}">
                  <c16:uniqueId val="{0000001C-FA20-458C-868D-7E95E1C8D637}"/>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{28C052D6-5530-4779-A3A1-2A9D7D9E8100}</c15:txfldGUID>
                      <c15:f>Diagramm!$K$52</c15:f>
                      <c15:dlblFieldTableCache>
                        <c:ptCount val="1"/>
                      </c15:dlblFieldTableCache>
                    </c15:dlblFTEntry>
                  </c15:dlblFieldTable>
                  <c15:showDataLabelsRange val="0"/>
                </c:ext>
                <c:ext xmlns:c16="http://schemas.microsoft.com/office/drawing/2014/chart" uri="{C3380CC4-5D6E-409C-BE32-E72D297353CC}">
                  <c16:uniqueId val="{0000001D-FA20-458C-868D-7E95E1C8D637}"/>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{E4F36C03-5A72-4240-A12D-D25478EDAAA8}</c15:txfldGUID>
                      <c15:f>Diagramm!$K$53</c15:f>
                      <c15:dlblFieldTableCache>
                        <c:ptCount val="1"/>
                      </c15:dlblFieldTableCache>
                    </c15:dlblFTEntry>
                  </c15:dlblFieldTable>
                  <c15:showDataLabelsRange val="0"/>
                </c:ext>
                <c:ext xmlns:c16="http://schemas.microsoft.com/office/drawing/2014/chart" uri="{C3380CC4-5D6E-409C-BE32-E72D297353CC}">
                  <c16:uniqueId val="{0000001E-FA20-458C-868D-7E95E1C8D637}"/>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{190C6B4F-E100-4369-81FE-17BEA2E2E0BC}</c15:txfldGUID>
                      <c15:f>Diagramm!$K$54</c15:f>
                      <c15:dlblFieldTableCache>
                        <c:ptCount val="1"/>
                      </c15:dlblFieldTableCache>
                    </c15:dlblFTEntry>
                  </c15:dlblFieldTable>
                  <c15:showDataLabelsRange val="0"/>
                </c:ext>
                <c:ext xmlns:c16="http://schemas.microsoft.com/office/drawing/2014/chart" uri="{C3380CC4-5D6E-409C-BE32-E72D297353CC}">
                  <c16:uniqueId val="{0000001F-FA20-458C-868D-7E95E1C8D637}"/>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{3AF19E99-1D4F-4D0E-B15B-8E067CFEECD1}</c15:txfldGUID>
                      <c15:f>Diagramm!$K$55</c15:f>
                      <c15:dlblFieldTableCache>
                        <c:ptCount val="1"/>
                      </c15:dlblFieldTableCache>
                    </c15:dlblFTEntry>
                  </c15:dlblFieldTable>
                  <c15:showDataLabelsRange val="0"/>
                </c:ext>
                <c:ext xmlns:c16="http://schemas.microsoft.com/office/drawing/2014/chart" uri="{C3380CC4-5D6E-409C-BE32-E72D297353CC}">
                  <c16:uniqueId val="{00000020-FA20-458C-868D-7E95E1C8D637}"/>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{536D0508-FA78-4AEB-91BC-07AA60252D35}</c15:txfldGUID>
                      <c15:f>Diagramm!$K$56</c15:f>
                      <c15:dlblFieldTableCache>
                        <c:ptCount val="1"/>
                      </c15:dlblFieldTableCache>
                    </c15:dlblFTEntry>
                  </c15:dlblFieldTable>
                  <c15:showDataLabelsRange val="0"/>
                </c:ext>
                <c:ext xmlns:c16="http://schemas.microsoft.com/office/drawing/2014/chart" uri="{C3380CC4-5D6E-409C-BE32-E72D297353CC}">
                  <c16:uniqueId val="{00000021-FA20-458C-868D-7E95E1C8D637}"/>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{4D41A34C-B630-40C4-8680-FA8200644066}</c15:txfldGUID>
                      <c15:f>Diagramm!$K$57</c15:f>
                      <c15:dlblFieldTableCache>
                        <c:ptCount val="1"/>
                      </c15:dlblFieldTableCache>
                    </c15:dlblFTEntry>
                  </c15:dlblFieldTable>
                  <c15:showDataLabelsRange val="0"/>
                </c:ext>
                <c:ext xmlns:c16="http://schemas.microsoft.com/office/drawing/2014/chart" uri="{C3380CC4-5D6E-409C-BE32-E72D297353CC}">
                  <c16:uniqueId val="{00000022-FA20-458C-868D-7E95E1C8D637}"/>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{16836452-FF89-4C1E-A982-96F0226F3D27}</c15:txfldGUID>
                      <c15:f>Diagramm!$K$58</c15:f>
                      <c15:dlblFieldTableCache>
                        <c:ptCount val="1"/>
                      </c15:dlblFieldTableCache>
                    </c15:dlblFTEntry>
                  </c15:dlblFieldTable>
                  <c15:showDataLabelsRange val="0"/>
                </c:ext>
                <c:ext xmlns:c16="http://schemas.microsoft.com/office/drawing/2014/chart" uri="{C3380CC4-5D6E-409C-BE32-E72D297353CC}">
                  <c16:uniqueId val="{00000023-FA20-458C-868D-7E95E1C8D637}"/>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{3153404B-4D56-4BDB-8EE7-24F58EA8E10D}</c15:txfldGUID>
                      <c15:f>Diagramm!$K$59</c15:f>
                      <c15:dlblFieldTableCache>
                        <c:ptCount val="1"/>
                      </c15:dlblFieldTableCache>
                    </c15:dlblFTEntry>
                  </c15:dlblFieldTable>
                  <c15:showDataLabelsRange val="0"/>
                </c:ext>
                <c:ext xmlns:c16="http://schemas.microsoft.com/office/drawing/2014/chart" uri="{C3380CC4-5D6E-409C-BE32-E72D297353CC}">
                  <c16:uniqueId val="{00000024-FA20-458C-868D-7E95E1C8D637}"/>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{67E7DE57-9C52-4196-89F0-8B83EAEF294F}</c15:txfldGUID>
                      <c15:f>Diagramm!$K$60</c15:f>
                      <c15:dlblFieldTableCache>
                        <c:ptCount val="1"/>
                      </c15:dlblFieldTableCache>
                    </c15:dlblFTEntry>
                  </c15:dlblFieldTable>
                  <c15:showDataLabelsRange val="0"/>
                </c:ext>
                <c:ext xmlns:c16="http://schemas.microsoft.com/office/drawing/2014/chart" uri="{C3380CC4-5D6E-409C-BE32-E72D297353CC}">
                  <c16:uniqueId val="{00000025-FA20-458C-868D-7E95E1C8D637}"/>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{01AE13DF-6307-4D68-B47E-FF1A48116FC0}</c15:txfldGUID>
                      <c15:f>Diagramm!$K$61</c15:f>
                      <c15:dlblFieldTableCache>
                        <c:ptCount val="1"/>
                      </c15:dlblFieldTableCache>
                    </c15:dlblFTEntry>
                  </c15:dlblFieldTable>
                  <c15:showDataLabelsRange val="0"/>
                </c:ext>
                <c:ext xmlns:c16="http://schemas.microsoft.com/office/drawing/2014/chart" uri="{C3380CC4-5D6E-409C-BE32-E72D297353CC}">
                  <c16:uniqueId val="{00000026-FA20-458C-868D-7E95E1C8D637}"/>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{B103141F-EC73-47FF-83D9-8573B6E5562C}</c15:txfldGUID>
                      <c15:f>Diagramm!$K$62</c15:f>
                      <c15:dlblFieldTableCache>
                        <c:ptCount val="1"/>
                      </c15:dlblFieldTableCache>
                    </c15:dlblFTEntry>
                  </c15:dlblFieldTable>
                  <c15:showDataLabelsRange val="0"/>
                </c:ext>
                <c:ext xmlns:c16="http://schemas.microsoft.com/office/drawing/2014/chart" uri="{C3380CC4-5D6E-409C-BE32-E72D297353CC}">
                  <c16:uniqueId val="{00000027-FA20-458C-868D-7E95E1C8D637}"/>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{F93022B0-BC5E-42FE-B42D-E3C55C5BB9D2}</c15:txfldGUID>
                      <c15:f>Diagramm!$K$63</c15:f>
                      <c15:dlblFieldTableCache>
                        <c:ptCount val="1"/>
                      </c15:dlblFieldTableCache>
                    </c15:dlblFTEntry>
                  </c15:dlblFieldTable>
                  <c15:showDataLabelsRange val="0"/>
                </c:ext>
                <c:ext xmlns:c16="http://schemas.microsoft.com/office/drawing/2014/chart" uri="{C3380CC4-5D6E-409C-BE32-E72D297353CC}">
                  <c16:uniqueId val="{00000028-FA20-458C-868D-7E95E1C8D637}"/>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{03F5C849-77B0-420B-947A-6DE58E373194}</c15:txfldGUID>
                      <c15:f>Diagramm!$K$64</c15:f>
                      <c15:dlblFieldTableCache>
                        <c:ptCount val="1"/>
                      </c15:dlblFieldTableCache>
                    </c15:dlblFTEntry>
                  </c15:dlblFieldTable>
                  <c15:showDataLabelsRange val="0"/>
                </c:ext>
                <c:ext xmlns:c16="http://schemas.microsoft.com/office/drawing/2014/chart" uri="{C3380CC4-5D6E-409C-BE32-E72D297353CC}">
                  <c16:uniqueId val="{00000029-FA20-458C-868D-7E95E1C8D637}"/>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{660E30FD-190D-4FE5-B9EE-AC47A49F5051}</c15:txfldGUID>
                      <c15:f>Diagramm!$K$65</c15:f>
                      <c15:dlblFieldTableCache>
                        <c:ptCount val="1"/>
                      </c15:dlblFieldTableCache>
                    </c15:dlblFTEntry>
                  </c15:dlblFieldTable>
                  <c15:showDataLabelsRange val="0"/>
                </c:ext>
                <c:ext xmlns:c16="http://schemas.microsoft.com/office/drawing/2014/chart" uri="{C3380CC4-5D6E-409C-BE32-E72D297353CC}">
                  <c16:uniqueId val="{0000002A-FA20-458C-868D-7E95E1C8D637}"/>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{48054F22-BB47-4538-BE1F-6610917977FF}</c15:txfldGUID>
                      <c15:f>Diagramm!$K$66</c15:f>
                      <c15:dlblFieldTableCache>
                        <c:ptCount val="1"/>
                      </c15:dlblFieldTableCache>
                    </c15:dlblFTEntry>
                  </c15:dlblFieldTable>
                  <c15:showDataLabelsRange val="0"/>
                </c:ext>
                <c:ext xmlns:c16="http://schemas.microsoft.com/office/drawing/2014/chart" uri="{C3380CC4-5D6E-409C-BE32-E72D297353CC}">
                  <c16:uniqueId val="{0000002B-FA20-458C-868D-7E95E1C8D637}"/>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{847DDDCA-11C9-4FC8-A8CA-E42B1463D304}</c15:txfldGUID>
                      <c15:f>Diagramm!$K$67</c15:f>
                      <c15:dlblFieldTableCache>
                        <c:ptCount val="1"/>
                      </c15:dlblFieldTableCache>
                    </c15:dlblFTEntry>
                  </c15:dlblFieldTable>
                  <c15:showDataLabelsRange val="0"/>
                </c:ext>
                <c:ext xmlns:c16="http://schemas.microsoft.com/office/drawing/2014/chart" uri="{C3380CC4-5D6E-409C-BE32-E72D297353CC}">
                  <c16:uniqueId val="{0000002C-FA20-458C-868D-7E95E1C8D63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A20-458C-868D-7E95E1C8D637}"/>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{F8D30E90-883B-47C3-AD58-BDF9B02FC714}</c15:txfldGUID>
                      <c15:f>Diagramm!$J$46</c15:f>
                      <c15:dlblFieldTableCache>
                        <c:ptCount val="1"/>
                      </c15:dlblFieldTableCache>
                    </c15:dlblFTEntry>
                  </c15:dlblFieldTable>
                  <c15:showDataLabelsRange val="0"/>
                </c:ext>
                <c:ext xmlns:c16="http://schemas.microsoft.com/office/drawing/2014/chart" uri="{C3380CC4-5D6E-409C-BE32-E72D297353CC}">
                  <c16:uniqueId val="{0000002E-FA20-458C-868D-7E95E1C8D637}"/>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{D69DEEA9-31AA-4DD8-85A6-91345B13C6AD}</c15:txfldGUID>
                      <c15:f>Diagramm!$J$47</c15:f>
                      <c15:dlblFieldTableCache>
                        <c:ptCount val="1"/>
                      </c15:dlblFieldTableCache>
                    </c15:dlblFTEntry>
                  </c15:dlblFieldTable>
                  <c15:showDataLabelsRange val="0"/>
                </c:ext>
                <c:ext xmlns:c16="http://schemas.microsoft.com/office/drawing/2014/chart" uri="{C3380CC4-5D6E-409C-BE32-E72D297353CC}">
                  <c16:uniqueId val="{0000002F-FA20-458C-868D-7E95E1C8D637}"/>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{B2789694-DB5A-4A6C-AB55-FBF616AEA172}</c15:txfldGUID>
                      <c15:f>Diagramm!$J$48</c15:f>
                      <c15:dlblFieldTableCache>
                        <c:ptCount val="1"/>
                      </c15:dlblFieldTableCache>
                    </c15:dlblFTEntry>
                  </c15:dlblFieldTable>
                  <c15:showDataLabelsRange val="0"/>
                </c:ext>
                <c:ext xmlns:c16="http://schemas.microsoft.com/office/drawing/2014/chart" uri="{C3380CC4-5D6E-409C-BE32-E72D297353CC}">
                  <c16:uniqueId val="{00000030-FA20-458C-868D-7E95E1C8D637}"/>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{65E5D037-64AE-4A4F-9CA8-09A2D6FE3394}</c15:txfldGUID>
                      <c15:f>Diagramm!$J$49</c15:f>
                      <c15:dlblFieldTableCache>
                        <c:ptCount val="1"/>
                      </c15:dlblFieldTableCache>
                    </c15:dlblFTEntry>
                  </c15:dlblFieldTable>
                  <c15:showDataLabelsRange val="0"/>
                </c:ext>
                <c:ext xmlns:c16="http://schemas.microsoft.com/office/drawing/2014/chart" uri="{C3380CC4-5D6E-409C-BE32-E72D297353CC}">
                  <c16:uniqueId val="{00000031-FA20-458C-868D-7E95E1C8D637}"/>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{40FE5AFD-D02B-4577-987D-ABB8DEAB9021}</c15:txfldGUID>
                      <c15:f>Diagramm!$J$50</c15:f>
                      <c15:dlblFieldTableCache>
                        <c:ptCount val="1"/>
                      </c15:dlblFieldTableCache>
                    </c15:dlblFTEntry>
                  </c15:dlblFieldTable>
                  <c15:showDataLabelsRange val="0"/>
                </c:ext>
                <c:ext xmlns:c16="http://schemas.microsoft.com/office/drawing/2014/chart" uri="{C3380CC4-5D6E-409C-BE32-E72D297353CC}">
                  <c16:uniqueId val="{00000032-FA20-458C-868D-7E95E1C8D637}"/>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{EE809138-DC18-4EB5-8864-EF9D113FEA7B}</c15:txfldGUID>
                      <c15:f>Diagramm!$J$51</c15:f>
                      <c15:dlblFieldTableCache>
                        <c:ptCount val="1"/>
                      </c15:dlblFieldTableCache>
                    </c15:dlblFTEntry>
                  </c15:dlblFieldTable>
                  <c15:showDataLabelsRange val="0"/>
                </c:ext>
                <c:ext xmlns:c16="http://schemas.microsoft.com/office/drawing/2014/chart" uri="{C3380CC4-5D6E-409C-BE32-E72D297353CC}">
                  <c16:uniqueId val="{00000033-FA20-458C-868D-7E95E1C8D637}"/>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{4FEF903C-35CD-4A5A-B70C-38A2AE14BEA0}</c15:txfldGUID>
                      <c15:f>Diagramm!$J$52</c15:f>
                      <c15:dlblFieldTableCache>
                        <c:ptCount val="1"/>
                      </c15:dlblFieldTableCache>
                    </c15:dlblFTEntry>
                  </c15:dlblFieldTable>
                  <c15:showDataLabelsRange val="0"/>
                </c:ext>
                <c:ext xmlns:c16="http://schemas.microsoft.com/office/drawing/2014/chart" uri="{C3380CC4-5D6E-409C-BE32-E72D297353CC}">
                  <c16:uniqueId val="{00000034-FA20-458C-868D-7E95E1C8D637}"/>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{A29D556B-043F-4150-AE2E-E2CBC81F5570}</c15:txfldGUID>
                      <c15:f>Diagramm!$J$53</c15:f>
                      <c15:dlblFieldTableCache>
                        <c:ptCount val="1"/>
                      </c15:dlblFieldTableCache>
                    </c15:dlblFTEntry>
                  </c15:dlblFieldTable>
                  <c15:showDataLabelsRange val="0"/>
                </c:ext>
                <c:ext xmlns:c16="http://schemas.microsoft.com/office/drawing/2014/chart" uri="{C3380CC4-5D6E-409C-BE32-E72D297353CC}">
                  <c16:uniqueId val="{00000035-FA20-458C-868D-7E95E1C8D637}"/>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{30CA40FF-D002-4B19-8127-F5D0F3539BF7}</c15:txfldGUID>
                      <c15:f>Diagramm!$J$54</c15:f>
                      <c15:dlblFieldTableCache>
                        <c:ptCount val="1"/>
                      </c15:dlblFieldTableCache>
                    </c15:dlblFTEntry>
                  </c15:dlblFieldTable>
                  <c15:showDataLabelsRange val="0"/>
                </c:ext>
                <c:ext xmlns:c16="http://schemas.microsoft.com/office/drawing/2014/chart" uri="{C3380CC4-5D6E-409C-BE32-E72D297353CC}">
                  <c16:uniqueId val="{00000036-FA20-458C-868D-7E95E1C8D637}"/>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{7460FAC9-E5BA-46FB-8476-999284227505}</c15:txfldGUID>
                      <c15:f>Diagramm!$J$55</c15:f>
                      <c15:dlblFieldTableCache>
                        <c:ptCount val="1"/>
                      </c15:dlblFieldTableCache>
                    </c15:dlblFTEntry>
                  </c15:dlblFieldTable>
                  <c15:showDataLabelsRange val="0"/>
                </c:ext>
                <c:ext xmlns:c16="http://schemas.microsoft.com/office/drawing/2014/chart" uri="{C3380CC4-5D6E-409C-BE32-E72D297353CC}">
                  <c16:uniqueId val="{00000037-FA20-458C-868D-7E95E1C8D637}"/>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{DF2855A0-BB65-48F5-89DA-11DE5253999B}</c15:txfldGUID>
                      <c15:f>Diagramm!$J$56</c15:f>
                      <c15:dlblFieldTableCache>
                        <c:ptCount val="1"/>
                      </c15:dlblFieldTableCache>
                    </c15:dlblFTEntry>
                  </c15:dlblFieldTable>
                  <c15:showDataLabelsRange val="0"/>
                </c:ext>
                <c:ext xmlns:c16="http://schemas.microsoft.com/office/drawing/2014/chart" uri="{C3380CC4-5D6E-409C-BE32-E72D297353CC}">
                  <c16:uniqueId val="{00000038-FA20-458C-868D-7E95E1C8D637}"/>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{17C3F8FC-D6CF-4BDF-809C-BBCF7735AE4E}</c15:txfldGUID>
                      <c15:f>Diagramm!$J$57</c15:f>
                      <c15:dlblFieldTableCache>
                        <c:ptCount val="1"/>
                      </c15:dlblFieldTableCache>
                    </c15:dlblFTEntry>
                  </c15:dlblFieldTable>
                  <c15:showDataLabelsRange val="0"/>
                </c:ext>
                <c:ext xmlns:c16="http://schemas.microsoft.com/office/drawing/2014/chart" uri="{C3380CC4-5D6E-409C-BE32-E72D297353CC}">
                  <c16:uniqueId val="{00000039-FA20-458C-868D-7E95E1C8D637}"/>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{05D18CFA-3CDE-4553-8E46-81ABAB90EE5C}</c15:txfldGUID>
                      <c15:f>Diagramm!$J$58</c15:f>
                      <c15:dlblFieldTableCache>
                        <c:ptCount val="1"/>
                      </c15:dlblFieldTableCache>
                    </c15:dlblFTEntry>
                  </c15:dlblFieldTable>
                  <c15:showDataLabelsRange val="0"/>
                </c:ext>
                <c:ext xmlns:c16="http://schemas.microsoft.com/office/drawing/2014/chart" uri="{C3380CC4-5D6E-409C-BE32-E72D297353CC}">
                  <c16:uniqueId val="{0000003A-FA20-458C-868D-7E95E1C8D637}"/>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{7285FA8D-5CE4-439A-8C1D-00B1617B4769}</c15:txfldGUID>
                      <c15:f>Diagramm!$J$59</c15:f>
                      <c15:dlblFieldTableCache>
                        <c:ptCount val="1"/>
                      </c15:dlblFieldTableCache>
                    </c15:dlblFTEntry>
                  </c15:dlblFieldTable>
                  <c15:showDataLabelsRange val="0"/>
                </c:ext>
                <c:ext xmlns:c16="http://schemas.microsoft.com/office/drawing/2014/chart" uri="{C3380CC4-5D6E-409C-BE32-E72D297353CC}">
                  <c16:uniqueId val="{0000003B-FA20-458C-868D-7E95E1C8D637}"/>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{0DD44FEB-E058-4074-BEE1-6C206E174713}</c15:txfldGUID>
                      <c15:f>Diagramm!$J$60</c15:f>
                      <c15:dlblFieldTableCache>
                        <c:ptCount val="1"/>
                      </c15:dlblFieldTableCache>
                    </c15:dlblFTEntry>
                  </c15:dlblFieldTable>
                  <c15:showDataLabelsRange val="0"/>
                </c:ext>
                <c:ext xmlns:c16="http://schemas.microsoft.com/office/drawing/2014/chart" uri="{C3380CC4-5D6E-409C-BE32-E72D297353CC}">
                  <c16:uniqueId val="{0000003C-FA20-458C-868D-7E95E1C8D637}"/>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{06284D16-67E6-42A2-9A51-218CE7196DD6}</c15:txfldGUID>
                      <c15:f>Diagramm!$J$61</c15:f>
                      <c15:dlblFieldTableCache>
                        <c:ptCount val="1"/>
                      </c15:dlblFieldTableCache>
                    </c15:dlblFTEntry>
                  </c15:dlblFieldTable>
                  <c15:showDataLabelsRange val="0"/>
                </c:ext>
                <c:ext xmlns:c16="http://schemas.microsoft.com/office/drawing/2014/chart" uri="{C3380CC4-5D6E-409C-BE32-E72D297353CC}">
                  <c16:uniqueId val="{0000003D-FA20-458C-868D-7E95E1C8D637}"/>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{EFFCF6EC-2811-4486-A2D9-47444DD20DC5}</c15:txfldGUID>
                      <c15:f>Diagramm!$J$62</c15:f>
                      <c15:dlblFieldTableCache>
                        <c:ptCount val="1"/>
                      </c15:dlblFieldTableCache>
                    </c15:dlblFTEntry>
                  </c15:dlblFieldTable>
                  <c15:showDataLabelsRange val="0"/>
                </c:ext>
                <c:ext xmlns:c16="http://schemas.microsoft.com/office/drawing/2014/chart" uri="{C3380CC4-5D6E-409C-BE32-E72D297353CC}">
                  <c16:uniqueId val="{0000003E-FA20-458C-868D-7E95E1C8D637}"/>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{947A6C1F-3115-4018-9354-8C2120AE637C}</c15:txfldGUID>
                      <c15:f>Diagramm!$J$63</c15:f>
                      <c15:dlblFieldTableCache>
                        <c:ptCount val="1"/>
                      </c15:dlblFieldTableCache>
                    </c15:dlblFTEntry>
                  </c15:dlblFieldTable>
                  <c15:showDataLabelsRange val="0"/>
                </c:ext>
                <c:ext xmlns:c16="http://schemas.microsoft.com/office/drawing/2014/chart" uri="{C3380CC4-5D6E-409C-BE32-E72D297353CC}">
                  <c16:uniqueId val="{0000003F-FA20-458C-868D-7E95E1C8D637}"/>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{F8474A25-91DC-48CD-9954-BA882CA348AF}</c15:txfldGUID>
                      <c15:f>Diagramm!$J$64</c15:f>
                      <c15:dlblFieldTableCache>
                        <c:ptCount val="1"/>
                      </c15:dlblFieldTableCache>
                    </c15:dlblFTEntry>
                  </c15:dlblFieldTable>
                  <c15:showDataLabelsRange val="0"/>
                </c:ext>
                <c:ext xmlns:c16="http://schemas.microsoft.com/office/drawing/2014/chart" uri="{C3380CC4-5D6E-409C-BE32-E72D297353CC}">
                  <c16:uniqueId val="{00000040-FA20-458C-868D-7E95E1C8D637}"/>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{E42D4816-C5BE-4E54-8EA3-23B6756DA74B}</c15:txfldGUID>
                      <c15:f>Diagramm!$J$65</c15:f>
                      <c15:dlblFieldTableCache>
                        <c:ptCount val="1"/>
                      </c15:dlblFieldTableCache>
                    </c15:dlblFTEntry>
                  </c15:dlblFieldTable>
                  <c15:showDataLabelsRange val="0"/>
                </c:ext>
                <c:ext xmlns:c16="http://schemas.microsoft.com/office/drawing/2014/chart" uri="{C3380CC4-5D6E-409C-BE32-E72D297353CC}">
                  <c16:uniqueId val="{00000041-FA20-458C-868D-7E95E1C8D637}"/>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{9EAF0D42-8A8C-433E-B8A3-E03E66CE5AFD}</c15:txfldGUID>
                      <c15:f>Diagramm!$J$66</c15:f>
                      <c15:dlblFieldTableCache>
                        <c:ptCount val="1"/>
                      </c15:dlblFieldTableCache>
                    </c15:dlblFTEntry>
                  </c15:dlblFieldTable>
                  <c15:showDataLabelsRange val="0"/>
                </c:ext>
                <c:ext xmlns:c16="http://schemas.microsoft.com/office/drawing/2014/chart" uri="{C3380CC4-5D6E-409C-BE32-E72D297353CC}">
                  <c16:uniqueId val="{00000042-FA20-458C-868D-7E95E1C8D637}"/>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{ED0BA7C9-BA61-4082-8DAC-D59749931A2F}</c15:txfldGUID>
                      <c15:f>Diagramm!$J$67</c15:f>
                      <c15:dlblFieldTableCache>
                        <c:ptCount val="1"/>
                      </c15:dlblFieldTableCache>
                    </c15:dlblFTEntry>
                  </c15:dlblFieldTable>
                  <c15:showDataLabelsRange val="0"/>
                </c:ext>
                <c:ext xmlns:c16="http://schemas.microsoft.com/office/drawing/2014/chart" uri="{C3380CC4-5D6E-409C-BE32-E72D297353CC}">
                  <c16:uniqueId val="{00000043-FA20-458C-868D-7E95E1C8D63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A20-458C-868D-7E95E1C8D637}"/>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25-4CDA-AFCA-83FD4BD0E7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25-4CDA-AFCA-83FD4BD0E7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25-4CDA-AFCA-83FD4BD0E7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25-4CDA-AFCA-83FD4BD0E7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25-4CDA-AFCA-83FD4BD0E7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25-4CDA-AFCA-83FD4BD0E7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25-4CDA-AFCA-83FD4BD0E7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25-4CDA-AFCA-83FD4BD0E7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25-4CDA-AFCA-83FD4BD0E7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25-4CDA-AFCA-83FD4BD0E7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25-4CDA-AFCA-83FD4BD0E7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25-4CDA-AFCA-83FD4BD0E7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25-4CDA-AFCA-83FD4BD0E7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25-4CDA-AFCA-83FD4BD0E7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25-4CDA-AFCA-83FD4BD0E7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25-4CDA-AFCA-83FD4BD0E7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625-4CDA-AFCA-83FD4BD0E7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625-4CDA-AFCA-83FD4BD0E7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625-4CDA-AFCA-83FD4BD0E7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625-4CDA-AFCA-83FD4BD0E7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625-4CDA-AFCA-83FD4BD0E7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625-4CDA-AFCA-83FD4BD0E7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625-4CDA-AFCA-83FD4BD0E7C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625-4CDA-AFCA-83FD4BD0E7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625-4CDA-AFCA-83FD4BD0E7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625-4CDA-AFCA-83FD4BD0E7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625-4CDA-AFCA-83FD4BD0E7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625-4CDA-AFCA-83FD4BD0E7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625-4CDA-AFCA-83FD4BD0E7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625-4CDA-AFCA-83FD4BD0E7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625-4CDA-AFCA-83FD4BD0E7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625-4CDA-AFCA-83FD4BD0E7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625-4CDA-AFCA-83FD4BD0E7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625-4CDA-AFCA-83FD4BD0E7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625-4CDA-AFCA-83FD4BD0E7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625-4CDA-AFCA-83FD4BD0E7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625-4CDA-AFCA-83FD4BD0E7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625-4CDA-AFCA-83FD4BD0E7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625-4CDA-AFCA-83FD4BD0E7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625-4CDA-AFCA-83FD4BD0E7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625-4CDA-AFCA-83FD4BD0E7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625-4CDA-AFCA-83FD4BD0E7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625-4CDA-AFCA-83FD4BD0E7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625-4CDA-AFCA-83FD4BD0E7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625-4CDA-AFCA-83FD4BD0E7C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625-4CDA-AFCA-83FD4BD0E7C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625-4CDA-AFCA-83FD4BD0E7C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625-4CDA-AFCA-83FD4BD0E7C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625-4CDA-AFCA-83FD4BD0E7C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625-4CDA-AFCA-83FD4BD0E7C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625-4CDA-AFCA-83FD4BD0E7C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625-4CDA-AFCA-83FD4BD0E7C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625-4CDA-AFCA-83FD4BD0E7C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625-4CDA-AFCA-83FD4BD0E7C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625-4CDA-AFCA-83FD4BD0E7C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625-4CDA-AFCA-83FD4BD0E7C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625-4CDA-AFCA-83FD4BD0E7C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625-4CDA-AFCA-83FD4BD0E7C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625-4CDA-AFCA-83FD4BD0E7C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625-4CDA-AFCA-83FD4BD0E7C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625-4CDA-AFCA-83FD4BD0E7C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625-4CDA-AFCA-83FD4BD0E7C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625-4CDA-AFCA-83FD4BD0E7C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625-4CDA-AFCA-83FD4BD0E7C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625-4CDA-AFCA-83FD4BD0E7C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625-4CDA-AFCA-83FD4BD0E7C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625-4CDA-AFCA-83FD4BD0E7C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625-4CDA-AFCA-83FD4BD0E7C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625-4CDA-AFCA-83FD4BD0E7C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101.29516590059575</c:v>
                </c:pt>
                <c:pt idx="2">
                  <c:v>103.18922824027055</c:v>
                </c:pt>
                <c:pt idx="3">
                  <c:v>102.38616256059639</c:v>
                </c:pt>
                <c:pt idx="4">
                  <c:v>102.9217141840036</c:v>
                </c:pt>
                <c:pt idx="5">
                  <c:v>104.37079228135569</c:v>
                </c:pt>
                <c:pt idx="6">
                  <c:v>106.32348783884242</c:v>
                </c:pt>
                <c:pt idx="7">
                  <c:v>105.83662272665404</c:v>
                </c:pt>
                <c:pt idx="8">
                  <c:v>106.4486069375661</c:v>
                </c:pt>
                <c:pt idx="9">
                  <c:v>107.96992953543645</c:v>
                </c:pt>
                <c:pt idx="10">
                  <c:v>109.89383199489053</c:v>
                </c:pt>
                <c:pt idx="11">
                  <c:v>108.91696070527385</c:v>
                </c:pt>
                <c:pt idx="12">
                  <c:v>109.52056874221276</c:v>
                </c:pt>
                <c:pt idx="13">
                  <c:v>110.66025191343225</c:v>
                </c:pt>
                <c:pt idx="14">
                  <c:v>112.45484718717609</c:v>
                </c:pt>
                <c:pt idx="15">
                  <c:v>112.10147734768452</c:v>
                </c:pt>
                <c:pt idx="16">
                  <c:v>112.67367473222419</c:v>
                </c:pt>
                <c:pt idx="17">
                  <c:v>114.12222931870295</c:v>
                </c:pt>
                <c:pt idx="18">
                  <c:v>116.26234176883854</c:v>
                </c:pt>
                <c:pt idx="19">
                  <c:v>115.60219455758096</c:v>
                </c:pt>
                <c:pt idx="20">
                  <c:v>116.10790606120889</c:v>
                </c:pt>
                <c:pt idx="21">
                  <c:v>117.46222869048989</c:v>
                </c:pt>
                <c:pt idx="22">
                  <c:v>119.19243212681528</c:v>
                </c:pt>
                <c:pt idx="23">
                  <c:v>118.47783978473232</c:v>
                </c:pt>
                <c:pt idx="24">
                  <c:v>118.04856086860924</c:v>
                </c:pt>
              </c:numCache>
            </c:numRef>
          </c:val>
          <c:smooth val="0"/>
          <c:extLst>
            <c:ext xmlns:c16="http://schemas.microsoft.com/office/drawing/2014/chart" uri="{C3380CC4-5D6E-409C-BE32-E72D297353CC}">
              <c16:uniqueId val="{00000000-D7B7-4565-B948-5F825AA0E2A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103.58032994421806</c:v>
                </c:pt>
                <c:pt idx="2">
                  <c:v>105.61775527159078</c:v>
                </c:pt>
                <c:pt idx="3">
                  <c:v>104.73553032400997</c:v>
                </c:pt>
                <c:pt idx="4">
                  <c:v>102.53590220358429</c:v>
                </c:pt>
                <c:pt idx="5">
                  <c:v>105.17466471495827</c:v>
                </c:pt>
                <c:pt idx="6">
                  <c:v>107.62353127348973</c:v>
                </c:pt>
                <c:pt idx="7">
                  <c:v>106.80460497685642</c:v>
                </c:pt>
                <c:pt idx="8">
                  <c:v>106.76899948569847</c:v>
                </c:pt>
                <c:pt idx="9">
                  <c:v>110.14756498002136</c:v>
                </c:pt>
                <c:pt idx="10">
                  <c:v>113.05534675792221</c:v>
                </c:pt>
                <c:pt idx="11">
                  <c:v>111.36606401076077</c:v>
                </c:pt>
                <c:pt idx="12">
                  <c:v>111.04957075602326</c:v>
                </c:pt>
                <c:pt idx="13">
                  <c:v>114.38461842781975</c:v>
                </c:pt>
                <c:pt idx="14">
                  <c:v>117.90956205245875</c:v>
                </c:pt>
                <c:pt idx="15">
                  <c:v>119.18344740277722</c:v>
                </c:pt>
                <c:pt idx="16">
                  <c:v>118.74431301182892</c:v>
                </c:pt>
                <c:pt idx="17">
                  <c:v>122.37211694425763</c:v>
                </c:pt>
                <c:pt idx="18">
                  <c:v>125.55287415436958</c:v>
                </c:pt>
                <c:pt idx="19">
                  <c:v>124.91197531352614</c:v>
                </c:pt>
                <c:pt idx="20">
                  <c:v>124.70229853226253</c:v>
                </c:pt>
                <c:pt idx="21">
                  <c:v>129.27562606321951</c:v>
                </c:pt>
                <c:pt idx="22">
                  <c:v>132.60276140364761</c:v>
                </c:pt>
                <c:pt idx="23">
                  <c:v>131.93812556869881</c:v>
                </c:pt>
                <c:pt idx="24">
                  <c:v>128.4092257783756</c:v>
                </c:pt>
              </c:numCache>
            </c:numRef>
          </c:val>
          <c:smooth val="0"/>
          <c:extLst>
            <c:ext xmlns:c16="http://schemas.microsoft.com/office/drawing/2014/chart" uri="{C3380CC4-5D6E-409C-BE32-E72D297353CC}">
              <c16:uniqueId val="{00000001-D7B7-4565-B948-5F825AA0E2A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101.50399914968247</c:v>
                </c:pt>
                <c:pt idx="2">
                  <c:v>100.89549065979327</c:v>
                </c:pt>
                <c:pt idx="3">
                  <c:v>100.65633885153986</c:v>
                </c:pt>
                <c:pt idx="4">
                  <c:v>97.948608933648657</c:v>
                </c:pt>
                <c:pt idx="5">
                  <c:v>99.178912124996671</c:v>
                </c:pt>
                <c:pt idx="6">
                  <c:v>98.203704195785619</c:v>
                </c:pt>
                <c:pt idx="7">
                  <c:v>97.980495841415788</c:v>
                </c:pt>
                <c:pt idx="8">
                  <c:v>96.835224404113404</c:v>
                </c:pt>
                <c:pt idx="9">
                  <c:v>98.108043472484255</c:v>
                </c:pt>
                <c:pt idx="10">
                  <c:v>97.539393617303958</c:v>
                </c:pt>
                <c:pt idx="11">
                  <c:v>98.95570377062684</c:v>
                </c:pt>
                <c:pt idx="12">
                  <c:v>98.477400154120048</c:v>
                </c:pt>
                <c:pt idx="13">
                  <c:v>100.33481253155476</c:v>
                </c:pt>
                <c:pt idx="14">
                  <c:v>99.473866021842525</c:v>
                </c:pt>
                <c:pt idx="15">
                  <c:v>100.26838147370658</c:v>
                </c:pt>
                <c:pt idx="16">
                  <c:v>98.145244864879231</c:v>
                </c:pt>
                <c:pt idx="17">
                  <c:v>99.752876464804828</c:v>
                </c:pt>
                <c:pt idx="18">
                  <c:v>98.235591103552736</c:v>
                </c:pt>
                <c:pt idx="19">
                  <c:v>98.23027661892489</c:v>
                </c:pt>
                <c:pt idx="20">
                  <c:v>97.494220497967206</c:v>
                </c:pt>
                <c:pt idx="21">
                  <c:v>98.636834692955659</c:v>
                </c:pt>
                <c:pt idx="22">
                  <c:v>96.572157415034681</c:v>
                </c:pt>
                <c:pt idx="23">
                  <c:v>96.95480030824011</c:v>
                </c:pt>
                <c:pt idx="24">
                  <c:v>95.525203943347591</c:v>
                </c:pt>
              </c:numCache>
            </c:numRef>
          </c:val>
          <c:smooth val="0"/>
          <c:extLst>
            <c:ext xmlns:c16="http://schemas.microsoft.com/office/drawing/2014/chart" uri="{C3380CC4-5D6E-409C-BE32-E72D297353CC}">
              <c16:uniqueId val="{00000002-D7B7-4565-B948-5F825AA0E2A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7B7-4565-B948-5F825AA0E2A1}"/>
                </c:ext>
              </c:extLst>
            </c:dLbl>
            <c:dLbl>
              <c:idx val="1"/>
              <c:delete val="1"/>
              <c:extLst>
                <c:ext xmlns:c15="http://schemas.microsoft.com/office/drawing/2012/chart" uri="{CE6537A1-D6FC-4f65-9D91-7224C49458BB}"/>
                <c:ext xmlns:c16="http://schemas.microsoft.com/office/drawing/2014/chart" uri="{C3380CC4-5D6E-409C-BE32-E72D297353CC}">
                  <c16:uniqueId val="{00000004-D7B7-4565-B948-5F825AA0E2A1}"/>
                </c:ext>
              </c:extLst>
            </c:dLbl>
            <c:dLbl>
              <c:idx val="2"/>
              <c:delete val="1"/>
              <c:extLst>
                <c:ext xmlns:c15="http://schemas.microsoft.com/office/drawing/2012/chart" uri="{CE6537A1-D6FC-4f65-9D91-7224C49458BB}"/>
                <c:ext xmlns:c16="http://schemas.microsoft.com/office/drawing/2014/chart" uri="{C3380CC4-5D6E-409C-BE32-E72D297353CC}">
                  <c16:uniqueId val="{00000005-D7B7-4565-B948-5F825AA0E2A1}"/>
                </c:ext>
              </c:extLst>
            </c:dLbl>
            <c:dLbl>
              <c:idx val="3"/>
              <c:delete val="1"/>
              <c:extLst>
                <c:ext xmlns:c15="http://schemas.microsoft.com/office/drawing/2012/chart" uri="{CE6537A1-D6FC-4f65-9D91-7224C49458BB}"/>
                <c:ext xmlns:c16="http://schemas.microsoft.com/office/drawing/2014/chart" uri="{C3380CC4-5D6E-409C-BE32-E72D297353CC}">
                  <c16:uniqueId val="{00000006-D7B7-4565-B948-5F825AA0E2A1}"/>
                </c:ext>
              </c:extLst>
            </c:dLbl>
            <c:dLbl>
              <c:idx val="4"/>
              <c:delete val="1"/>
              <c:extLst>
                <c:ext xmlns:c15="http://schemas.microsoft.com/office/drawing/2012/chart" uri="{CE6537A1-D6FC-4f65-9D91-7224C49458BB}"/>
                <c:ext xmlns:c16="http://schemas.microsoft.com/office/drawing/2014/chart" uri="{C3380CC4-5D6E-409C-BE32-E72D297353CC}">
                  <c16:uniqueId val="{00000007-D7B7-4565-B948-5F825AA0E2A1}"/>
                </c:ext>
              </c:extLst>
            </c:dLbl>
            <c:dLbl>
              <c:idx val="5"/>
              <c:delete val="1"/>
              <c:extLst>
                <c:ext xmlns:c15="http://schemas.microsoft.com/office/drawing/2012/chart" uri="{CE6537A1-D6FC-4f65-9D91-7224C49458BB}"/>
                <c:ext xmlns:c16="http://schemas.microsoft.com/office/drawing/2014/chart" uri="{C3380CC4-5D6E-409C-BE32-E72D297353CC}">
                  <c16:uniqueId val="{00000008-D7B7-4565-B948-5F825AA0E2A1}"/>
                </c:ext>
              </c:extLst>
            </c:dLbl>
            <c:dLbl>
              <c:idx val="6"/>
              <c:delete val="1"/>
              <c:extLst>
                <c:ext xmlns:c15="http://schemas.microsoft.com/office/drawing/2012/chart" uri="{CE6537A1-D6FC-4f65-9D91-7224C49458BB}"/>
                <c:ext xmlns:c16="http://schemas.microsoft.com/office/drawing/2014/chart" uri="{C3380CC4-5D6E-409C-BE32-E72D297353CC}">
                  <c16:uniqueId val="{00000009-D7B7-4565-B948-5F825AA0E2A1}"/>
                </c:ext>
              </c:extLst>
            </c:dLbl>
            <c:dLbl>
              <c:idx val="7"/>
              <c:delete val="1"/>
              <c:extLst>
                <c:ext xmlns:c15="http://schemas.microsoft.com/office/drawing/2012/chart" uri="{CE6537A1-D6FC-4f65-9D91-7224C49458BB}"/>
                <c:ext xmlns:c16="http://schemas.microsoft.com/office/drawing/2014/chart" uri="{C3380CC4-5D6E-409C-BE32-E72D297353CC}">
                  <c16:uniqueId val="{0000000A-D7B7-4565-B948-5F825AA0E2A1}"/>
                </c:ext>
              </c:extLst>
            </c:dLbl>
            <c:dLbl>
              <c:idx val="8"/>
              <c:delete val="1"/>
              <c:extLst>
                <c:ext xmlns:c15="http://schemas.microsoft.com/office/drawing/2012/chart" uri="{CE6537A1-D6FC-4f65-9D91-7224C49458BB}"/>
                <c:ext xmlns:c16="http://schemas.microsoft.com/office/drawing/2014/chart" uri="{C3380CC4-5D6E-409C-BE32-E72D297353CC}">
                  <c16:uniqueId val="{0000000B-D7B7-4565-B948-5F825AA0E2A1}"/>
                </c:ext>
              </c:extLst>
            </c:dLbl>
            <c:dLbl>
              <c:idx val="9"/>
              <c:delete val="1"/>
              <c:extLst>
                <c:ext xmlns:c15="http://schemas.microsoft.com/office/drawing/2012/chart" uri="{CE6537A1-D6FC-4f65-9D91-7224C49458BB}"/>
                <c:ext xmlns:c16="http://schemas.microsoft.com/office/drawing/2014/chart" uri="{C3380CC4-5D6E-409C-BE32-E72D297353CC}">
                  <c16:uniqueId val="{0000000C-D7B7-4565-B948-5F825AA0E2A1}"/>
                </c:ext>
              </c:extLst>
            </c:dLbl>
            <c:dLbl>
              <c:idx val="10"/>
              <c:delete val="1"/>
              <c:extLst>
                <c:ext xmlns:c15="http://schemas.microsoft.com/office/drawing/2012/chart" uri="{CE6537A1-D6FC-4f65-9D91-7224C49458BB}"/>
                <c:ext xmlns:c16="http://schemas.microsoft.com/office/drawing/2014/chart" uri="{C3380CC4-5D6E-409C-BE32-E72D297353CC}">
                  <c16:uniqueId val="{0000000D-D7B7-4565-B948-5F825AA0E2A1}"/>
                </c:ext>
              </c:extLst>
            </c:dLbl>
            <c:dLbl>
              <c:idx val="11"/>
              <c:delete val="1"/>
              <c:extLst>
                <c:ext xmlns:c15="http://schemas.microsoft.com/office/drawing/2012/chart" uri="{CE6537A1-D6FC-4f65-9D91-7224C49458BB}"/>
                <c:ext xmlns:c16="http://schemas.microsoft.com/office/drawing/2014/chart" uri="{C3380CC4-5D6E-409C-BE32-E72D297353CC}">
                  <c16:uniqueId val="{0000000E-D7B7-4565-B948-5F825AA0E2A1}"/>
                </c:ext>
              </c:extLst>
            </c:dLbl>
            <c:dLbl>
              <c:idx val="12"/>
              <c:delete val="1"/>
              <c:extLst>
                <c:ext xmlns:c15="http://schemas.microsoft.com/office/drawing/2012/chart" uri="{CE6537A1-D6FC-4f65-9D91-7224C49458BB}"/>
                <c:ext xmlns:c16="http://schemas.microsoft.com/office/drawing/2014/chart" uri="{C3380CC4-5D6E-409C-BE32-E72D297353CC}">
                  <c16:uniqueId val="{0000000F-D7B7-4565-B948-5F825AA0E2A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B7-4565-B948-5F825AA0E2A1}"/>
                </c:ext>
              </c:extLst>
            </c:dLbl>
            <c:dLbl>
              <c:idx val="14"/>
              <c:delete val="1"/>
              <c:extLst>
                <c:ext xmlns:c15="http://schemas.microsoft.com/office/drawing/2012/chart" uri="{CE6537A1-D6FC-4f65-9D91-7224C49458BB}"/>
                <c:ext xmlns:c16="http://schemas.microsoft.com/office/drawing/2014/chart" uri="{C3380CC4-5D6E-409C-BE32-E72D297353CC}">
                  <c16:uniqueId val="{00000011-D7B7-4565-B948-5F825AA0E2A1}"/>
                </c:ext>
              </c:extLst>
            </c:dLbl>
            <c:dLbl>
              <c:idx val="15"/>
              <c:delete val="1"/>
              <c:extLst>
                <c:ext xmlns:c15="http://schemas.microsoft.com/office/drawing/2012/chart" uri="{CE6537A1-D6FC-4f65-9D91-7224C49458BB}"/>
                <c:ext xmlns:c16="http://schemas.microsoft.com/office/drawing/2014/chart" uri="{C3380CC4-5D6E-409C-BE32-E72D297353CC}">
                  <c16:uniqueId val="{00000012-D7B7-4565-B948-5F825AA0E2A1}"/>
                </c:ext>
              </c:extLst>
            </c:dLbl>
            <c:dLbl>
              <c:idx val="16"/>
              <c:delete val="1"/>
              <c:extLst>
                <c:ext xmlns:c15="http://schemas.microsoft.com/office/drawing/2012/chart" uri="{CE6537A1-D6FC-4f65-9D91-7224C49458BB}"/>
                <c:ext xmlns:c16="http://schemas.microsoft.com/office/drawing/2014/chart" uri="{C3380CC4-5D6E-409C-BE32-E72D297353CC}">
                  <c16:uniqueId val="{00000013-D7B7-4565-B948-5F825AA0E2A1}"/>
                </c:ext>
              </c:extLst>
            </c:dLbl>
            <c:dLbl>
              <c:idx val="17"/>
              <c:delete val="1"/>
              <c:extLst>
                <c:ext xmlns:c15="http://schemas.microsoft.com/office/drawing/2012/chart" uri="{CE6537A1-D6FC-4f65-9D91-7224C49458BB}"/>
                <c:ext xmlns:c16="http://schemas.microsoft.com/office/drawing/2014/chart" uri="{C3380CC4-5D6E-409C-BE32-E72D297353CC}">
                  <c16:uniqueId val="{00000014-D7B7-4565-B948-5F825AA0E2A1}"/>
                </c:ext>
              </c:extLst>
            </c:dLbl>
            <c:dLbl>
              <c:idx val="18"/>
              <c:delete val="1"/>
              <c:extLst>
                <c:ext xmlns:c15="http://schemas.microsoft.com/office/drawing/2012/chart" uri="{CE6537A1-D6FC-4f65-9D91-7224C49458BB}"/>
                <c:ext xmlns:c16="http://schemas.microsoft.com/office/drawing/2014/chart" uri="{C3380CC4-5D6E-409C-BE32-E72D297353CC}">
                  <c16:uniqueId val="{00000015-D7B7-4565-B948-5F825AA0E2A1}"/>
                </c:ext>
              </c:extLst>
            </c:dLbl>
            <c:dLbl>
              <c:idx val="19"/>
              <c:delete val="1"/>
              <c:extLst>
                <c:ext xmlns:c15="http://schemas.microsoft.com/office/drawing/2012/chart" uri="{CE6537A1-D6FC-4f65-9D91-7224C49458BB}"/>
                <c:ext xmlns:c16="http://schemas.microsoft.com/office/drawing/2014/chart" uri="{C3380CC4-5D6E-409C-BE32-E72D297353CC}">
                  <c16:uniqueId val="{00000016-D7B7-4565-B948-5F825AA0E2A1}"/>
                </c:ext>
              </c:extLst>
            </c:dLbl>
            <c:dLbl>
              <c:idx val="20"/>
              <c:delete val="1"/>
              <c:extLst>
                <c:ext xmlns:c15="http://schemas.microsoft.com/office/drawing/2012/chart" uri="{CE6537A1-D6FC-4f65-9D91-7224C49458BB}"/>
                <c:ext xmlns:c16="http://schemas.microsoft.com/office/drawing/2014/chart" uri="{C3380CC4-5D6E-409C-BE32-E72D297353CC}">
                  <c16:uniqueId val="{00000017-D7B7-4565-B948-5F825AA0E2A1}"/>
                </c:ext>
              </c:extLst>
            </c:dLbl>
            <c:dLbl>
              <c:idx val="21"/>
              <c:delete val="1"/>
              <c:extLst>
                <c:ext xmlns:c15="http://schemas.microsoft.com/office/drawing/2012/chart" uri="{CE6537A1-D6FC-4f65-9D91-7224C49458BB}"/>
                <c:ext xmlns:c16="http://schemas.microsoft.com/office/drawing/2014/chart" uri="{C3380CC4-5D6E-409C-BE32-E72D297353CC}">
                  <c16:uniqueId val="{00000018-D7B7-4565-B948-5F825AA0E2A1}"/>
                </c:ext>
              </c:extLst>
            </c:dLbl>
            <c:dLbl>
              <c:idx val="22"/>
              <c:delete val="1"/>
              <c:extLst>
                <c:ext xmlns:c15="http://schemas.microsoft.com/office/drawing/2012/chart" uri="{CE6537A1-D6FC-4f65-9D91-7224C49458BB}"/>
                <c:ext xmlns:c16="http://schemas.microsoft.com/office/drawing/2014/chart" uri="{C3380CC4-5D6E-409C-BE32-E72D297353CC}">
                  <c16:uniqueId val="{00000019-D7B7-4565-B948-5F825AA0E2A1}"/>
                </c:ext>
              </c:extLst>
            </c:dLbl>
            <c:dLbl>
              <c:idx val="23"/>
              <c:delete val="1"/>
              <c:extLst>
                <c:ext xmlns:c15="http://schemas.microsoft.com/office/drawing/2012/chart" uri="{CE6537A1-D6FC-4f65-9D91-7224C49458BB}"/>
                <c:ext xmlns:c16="http://schemas.microsoft.com/office/drawing/2014/chart" uri="{C3380CC4-5D6E-409C-BE32-E72D297353CC}">
                  <c16:uniqueId val="{0000001A-D7B7-4565-B948-5F825AA0E2A1}"/>
                </c:ext>
              </c:extLst>
            </c:dLbl>
            <c:dLbl>
              <c:idx val="24"/>
              <c:delete val="1"/>
              <c:extLst>
                <c:ext xmlns:c15="http://schemas.microsoft.com/office/drawing/2012/chart" uri="{CE6537A1-D6FC-4f65-9D91-7224C49458BB}"/>
                <c:ext xmlns:c16="http://schemas.microsoft.com/office/drawing/2014/chart" uri="{C3380CC4-5D6E-409C-BE32-E72D297353CC}">
                  <c16:uniqueId val="{0000001B-D7B7-4565-B948-5F825AA0E2A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7B7-4565-B948-5F825AA0E2A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Weilheim (863)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225494</v>
      </c>
      <c r="F11" s="238">
        <v>226314</v>
      </c>
      <c r="G11" s="238">
        <v>227679</v>
      </c>
      <c r="H11" s="238">
        <v>224374</v>
      </c>
      <c r="I11" s="265">
        <v>221787</v>
      </c>
      <c r="J11" s="263">
        <v>3707</v>
      </c>
      <c r="K11" s="266">
        <v>1.6714234828912424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14.481538311440659</v>
      </c>
      <c r="E13" s="115">
        <v>32655</v>
      </c>
      <c r="F13" s="114">
        <v>32775</v>
      </c>
      <c r="G13" s="114">
        <v>33462</v>
      </c>
      <c r="H13" s="114">
        <v>33499</v>
      </c>
      <c r="I13" s="140">
        <v>32325</v>
      </c>
      <c r="J13" s="115">
        <v>330</v>
      </c>
      <c r="K13" s="116">
        <v>1.0208816705336428</v>
      </c>
    </row>
    <row r="14" spans="1:255" ht="14.1" customHeight="1" x14ac:dyDescent="0.2">
      <c r="A14" s="306" t="s">
        <v>230</v>
      </c>
      <c r="B14" s="307"/>
      <c r="C14" s="308"/>
      <c r="D14" s="113">
        <v>57.210391407310169</v>
      </c>
      <c r="E14" s="115">
        <v>129006</v>
      </c>
      <c r="F14" s="114">
        <v>129817</v>
      </c>
      <c r="G14" s="114">
        <v>130919</v>
      </c>
      <c r="H14" s="114">
        <v>128595</v>
      </c>
      <c r="I14" s="140">
        <v>127680</v>
      </c>
      <c r="J14" s="115">
        <v>1326</v>
      </c>
      <c r="K14" s="116">
        <v>1.0385338345864661</v>
      </c>
    </row>
    <row r="15" spans="1:255" ht="14.1" customHeight="1" x14ac:dyDescent="0.2">
      <c r="A15" s="306" t="s">
        <v>231</v>
      </c>
      <c r="B15" s="307"/>
      <c r="C15" s="308"/>
      <c r="D15" s="113">
        <v>13.595927164359141</v>
      </c>
      <c r="E15" s="115">
        <v>30658</v>
      </c>
      <c r="F15" s="114">
        <v>30733</v>
      </c>
      <c r="G15" s="114">
        <v>30592</v>
      </c>
      <c r="H15" s="114">
        <v>30118</v>
      </c>
      <c r="I15" s="140">
        <v>29928</v>
      </c>
      <c r="J15" s="115">
        <v>730</v>
      </c>
      <c r="K15" s="116">
        <v>2.4391873830526598</v>
      </c>
    </row>
    <row r="16" spans="1:255" ht="14.1" customHeight="1" x14ac:dyDescent="0.2">
      <c r="A16" s="306" t="s">
        <v>232</v>
      </c>
      <c r="B16" s="307"/>
      <c r="C16" s="308"/>
      <c r="D16" s="113">
        <v>13.987511862843357</v>
      </c>
      <c r="E16" s="115">
        <v>31541</v>
      </c>
      <c r="F16" s="114">
        <v>31335</v>
      </c>
      <c r="G16" s="114">
        <v>31043</v>
      </c>
      <c r="H16" s="114">
        <v>30537</v>
      </c>
      <c r="I16" s="140">
        <v>30227</v>
      </c>
      <c r="J16" s="115">
        <v>1314</v>
      </c>
      <c r="K16" s="116">
        <v>4.3471068911899957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0.63726751044373686</v>
      </c>
      <c r="E18" s="115">
        <v>1437</v>
      </c>
      <c r="F18" s="114">
        <v>1413</v>
      </c>
      <c r="G18" s="114">
        <v>1512</v>
      </c>
      <c r="H18" s="114">
        <v>1489</v>
      </c>
      <c r="I18" s="140">
        <v>1360</v>
      </c>
      <c r="J18" s="115">
        <v>77</v>
      </c>
      <c r="K18" s="116">
        <v>5.6617647058823533</v>
      </c>
    </row>
    <row r="19" spans="1:255" ht="14.1" customHeight="1" x14ac:dyDescent="0.2">
      <c r="A19" s="306" t="s">
        <v>235</v>
      </c>
      <c r="B19" s="307" t="s">
        <v>236</v>
      </c>
      <c r="C19" s="308"/>
      <c r="D19" s="113">
        <v>0.33038573088419204</v>
      </c>
      <c r="E19" s="115">
        <v>745</v>
      </c>
      <c r="F19" s="114">
        <v>750</v>
      </c>
      <c r="G19" s="114">
        <v>787</v>
      </c>
      <c r="H19" s="114">
        <v>776</v>
      </c>
      <c r="I19" s="140">
        <v>709</v>
      </c>
      <c r="J19" s="115">
        <v>36</v>
      </c>
      <c r="K19" s="116">
        <v>5.0775740479548661</v>
      </c>
    </row>
    <row r="20" spans="1:255" ht="14.1" customHeight="1" x14ac:dyDescent="0.2">
      <c r="A20" s="306">
        <v>12</v>
      </c>
      <c r="B20" s="307" t="s">
        <v>237</v>
      </c>
      <c r="C20" s="308"/>
      <c r="D20" s="113">
        <v>0.9113324523047176</v>
      </c>
      <c r="E20" s="115">
        <v>2055</v>
      </c>
      <c r="F20" s="114">
        <v>1857</v>
      </c>
      <c r="G20" s="114">
        <v>2168</v>
      </c>
      <c r="H20" s="114">
        <v>2128</v>
      </c>
      <c r="I20" s="140">
        <v>1986</v>
      </c>
      <c r="J20" s="115">
        <v>69</v>
      </c>
      <c r="K20" s="116">
        <v>3.4743202416918431</v>
      </c>
    </row>
    <row r="21" spans="1:255" ht="14.1" customHeight="1" x14ac:dyDescent="0.2">
      <c r="A21" s="306">
        <v>21</v>
      </c>
      <c r="B21" s="307" t="s">
        <v>238</v>
      </c>
      <c r="C21" s="308"/>
      <c r="D21" s="113">
        <v>0.21197903270153529</v>
      </c>
      <c r="E21" s="115">
        <v>478</v>
      </c>
      <c r="F21" s="114">
        <v>452</v>
      </c>
      <c r="G21" s="114">
        <v>482</v>
      </c>
      <c r="H21" s="114">
        <v>474</v>
      </c>
      <c r="I21" s="140">
        <v>464</v>
      </c>
      <c r="J21" s="115">
        <v>14</v>
      </c>
      <c r="K21" s="116">
        <v>3.0172413793103448</v>
      </c>
    </row>
    <row r="22" spans="1:255" ht="14.1" customHeight="1" x14ac:dyDescent="0.2">
      <c r="A22" s="306">
        <v>22</v>
      </c>
      <c r="B22" s="307" t="s">
        <v>239</v>
      </c>
      <c r="C22" s="308"/>
      <c r="D22" s="113">
        <v>1.4386192093802939</v>
      </c>
      <c r="E22" s="115">
        <v>3244</v>
      </c>
      <c r="F22" s="114">
        <v>3256</v>
      </c>
      <c r="G22" s="114">
        <v>3311</v>
      </c>
      <c r="H22" s="114">
        <v>3208</v>
      </c>
      <c r="I22" s="140">
        <v>3159</v>
      </c>
      <c r="J22" s="115">
        <v>85</v>
      </c>
      <c r="K22" s="116">
        <v>2.6907249129471351</v>
      </c>
    </row>
    <row r="23" spans="1:255" ht="14.1" customHeight="1" x14ac:dyDescent="0.2">
      <c r="A23" s="306">
        <v>23</v>
      </c>
      <c r="B23" s="307" t="s">
        <v>240</v>
      </c>
      <c r="C23" s="308"/>
      <c r="D23" s="113">
        <v>0.70378812740028562</v>
      </c>
      <c r="E23" s="115">
        <v>1587</v>
      </c>
      <c r="F23" s="114">
        <v>1627</v>
      </c>
      <c r="G23" s="114">
        <v>1592</v>
      </c>
      <c r="H23" s="114">
        <v>1585</v>
      </c>
      <c r="I23" s="140">
        <v>1593</v>
      </c>
      <c r="J23" s="115">
        <v>-6</v>
      </c>
      <c r="K23" s="116">
        <v>-0.37664783427495291</v>
      </c>
    </row>
    <row r="24" spans="1:255" ht="14.1" customHeight="1" x14ac:dyDescent="0.2">
      <c r="A24" s="306">
        <v>24</v>
      </c>
      <c r="B24" s="307" t="s">
        <v>241</v>
      </c>
      <c r="C24" s="308"/>
      <c r="D24" s="113">
        <v>3.4497591953666173</v>
      </c>
      <c r="E24" s="115">
        <v>7779</v>
      </c>
      <c r="F24" s="114">
        <v>7978</v>
      </c>
      <c r="G24" s="114">
        <v>8114</v>
      </c>
      <c r="H24" s="114">
        <v>8075</v>
      </c>
      <c r="I24" s="140">
        <v>8142</v>
      </c>
      <c r="J24" s="115">
        <v>-363</v>
      </c>
      <c r="K24" s="116">
        <v>-4.4583640383198233</v>
      </c>
    </row>
    <row r="25" spans="1:255" ht="14.1" customHeight="1" x14ac:dyDescent="0.2">
      <c r="A25" s="306">
        <v>25</v>
      </c>
      <c r="B25" s="307" t="s">
        <v>242</v>
      </c>
      <c r="C25" s="308"/>
      <c r="D25" s="113">
        <v>5.3052409376746166</v>
      </c>
      <c r="E25" s="115">
        <v>11963</v>
      </c>
      <c r="F25" s="114">
        <v>12056</v>
      </c>
      <c r="G25" s="114">
        <v>12128</v>
      </c>
      <c r="H25" s="114">
        <v>11889</v>
      </c>
      <c r="I25" s="140">
        <v>11770</v>
      </c>
      <c r="J25" s="115">
        <v>193</v>
      </c>
      <c r="K25" s="116">
        <v>1.6397621070518267</v>
      </c>
    </row>
    <row r="26" spans="1:255" ht="14.1" customHeight="1" x14ac:dyDescent="0.2">
      <c r="A26" s="306">
        <v>26</v>
      </c>
      <c r="B26" s="307" t="s">
        <v>243</v>
      </c>
      <c r="C26" s="308"/>
      <c r="D26" s="113">
        <v>3.4670545557753201</v>
      </c>
      <c r="E26" s="115">
        <v>7818</v>
      </c>
      <c r="F26" s="114">
        <v>7843</v>
      </c>
      <c r="G26" s="114">
        <v>7867</v>
      </c>
      <c r="H26" s="114">
        <v>7605</v>
      </c>
      <c r="I26" s="140">
        <v>7602</v>
      </c>
      <c r="J26" s="115">
        <v>216</v>
      </c>
      <c r="K26" s="116">
        <v>2.8413575374901341</v>
      </c>
    </row>
    <row r="27" spans="1:255" ht="14.1" customHeight="1" x14ac:dyDescent="0.2">
      <c r="A27" s="306">
        <v>27</v>
      </c>
      <c r="B27" s="307" t="s">
        <v>244</v>
      </c>
      <c r="C27" s="308"/>
      <c r="D27" s="113">
        <v>4.918534417767213</v>
      </c>
      <c r="E27" s="115">
        <v>11091</v>
      </c>
      <c r="F27" s="114">
        <v>11113</v>
      </c>
      <c r="G27" s="114">
        <v>11032</v>
      </c>
      <c r="H27" s="114">
        <v>10901</v>
      </c>
      <c r="I27" s="140">
        <v>10818</v>
      </c>
      <c r="J27" s="115">
        <v>273</v>
      </c>
      <c r="K27" s="116">
        <v>2.5235718247365502</v>
      </c>
    </row>
    <row r="28" spans="1:255" ht="14.1" customHeight="1" x14ac:dyDescent="0.2">
      <c r="A28" s="306">
        <v>28</v>
      </c>
      <c r="B28" s="307" t="s">
        <v>245</v>
      </c>
      <c r="C28" s="308"/>
      <c r="D28" s="113">
        <v>0.26918676328416719</v>
      </c>
      <c r="E28" s="115">
        <v>607</v>
      </c>
      <c r="F28" s="114">
        <v>615</v>
      </c>
      <c r="G28" s="114">
        <v>621</v>
      </c>
      <c r="H28" s="114">
        <v>633</v>
      </c>
      <c r="I28" s="140">
        <v>617</v>
      </c>
      <c r="J28" s="115">
        <v>-10</v>
      </c>
      <c r="K28" s="116">
        <v>-1.6207455429497568</v>
      </c>
    </row>
    <row r="29" spans="1:255" ht="14.1" customHeight="1" x14ac:dyDescent="0.2">
      <c r="A29" s="306">
        <v>29</v>
      </c>
      <c r="B29" s="307" t="s">
        <v>246</v>
      </c>
      <c r="C29" s="308"/>
      <c r="D29" s="113">
        <v>2.844865051841734</v>
      </c>
      <c r="E29" s="115">
        <v>6415</v>
      </c>
      <c r="F29" s="114">
        <v>6621</v>
      </c>
      <c r="G29" s="114">
        <v>6789</v>
      </c>
      <c r="H29" s="114">
        <v>6776</v>
      </c>
      <c r="I29" s="140">
        <v>6542</v>
      </c>
      <c r="J29" s="115">
        <v>-127</v>
      </c>
      <c r="K29" s="116">
        <v>-1.9413023540201773</v>
      </c>
    </row>
    <row r="30" spans="1:255" ht="14.1" customHeight="1" x14ac:dyDescent="0.2">
      <c r="A30" s="306" t="s">
        <v>247</v>
      </c>
      <c r="B30" s="307" t="s">
        <v>248</v>
      </c>
      <c r="C30" s="308"/>
      <c r="D30" s="113">
        <v>0.77784774761190989</v>
      </c>
      <c r="E30" s="115">
        <v>1754</v>
      </c>
      <c r="F30" s="114">
        <v>1789</v>
      </c>
      <c r="G30" s="114">
        <v>1770</v>
      </c>
      <c r="H30" s="114">
        <v>1753</v>
      </c>
      <c r="I30" s="140">
        <v>1764</v>
      </c>
      <c r="J30" s="115">
        <v>-10</v>
      </c>
      <c r="K30" s="116">
        <v>-0.56689342403628118</v>
      </c>
    </row>
    <row r="31" spans="1:255" ht="14.1" customHeight="1" x14ac:dyDescent="0.2">
      <c r="A31" s="306" t="s">
        <v>249</v>
      </c>
      <c r="B31" s="307" t="s">
        <v>250</v>
      </c>
      <c r="C31" s="308"/>
      <c r="D31" s="113">
        <v>2.0315396418529983</v>
      </c>
      <c r="E31" s="115">
        <v>4581</v>
      </c>
      <c r="F31" s="114">
        <v>4750</v>
      </c>
      <c r="G31" s="114">
        <v>4935</v>
      </c>
      <c r="H31" s="114">
        <v>4938</v>
      </c>
      <c r="I31" s="140">
        <v>4696</v>
      </c>
      <c r="J31" s="115">
        <v>-115</v>
      </c>
      <c r="K31" s="116">
        <v>-2.4488926746166952</v>
      </c>
    </row>
    <row r="32" spans="1:255" ht="14.1" customHeight="1" x14ac:dyDescent="0.2">
      <c r="A32" s="306">
        <v>31</v>
      </c>
      <c r="B32" s="307" t="s">
        <v>251</v>
      </c>
      <c r="C32" s="308"/>
      <c r="D32" s="113">
        <v>0.72729207872493284</v>
      </c>
      <c r="E32" s="115">
        <v>1640</v>
      </c>
      <c r="F32" s="114">
        <v>1607</v>
      </c>
      <c r="G32" s="114">
        <v>1584</v>
      </c>
      <c r="H32" s="114">
        <v>1543</v>
      </c>
      <c r="I32" s="140">
        <v>1500</v>
      </c>
      <c r="J32" s="115">
        <v>140</v>
      </c>
      <c r="K32" s="116">
        <v>9.3333333333333339</v>
      </c>
    </row>
    <row r="33" spans="1:11" ht="14.1" customHeight="1" x14ac:dyDescent="0.2">
      <c r="A33" s="306">
        <v>32</v>
      </c>
      <c r="B33" s="307" t="s">
        <v>252</v>
      </c>
      <c r="C33" s="308"/>
      <c r="D33" s="113">
        <v>1.700710440189096</v>
      </c>
      <c r="E33" s="115">
        <v>3835</v>
      </c>
      <c r="F33" s="114">
        <v>3692</v>
      </c>
      <c r="G33" s="114">
        <v>4155</v>
      </c>
      <c r="H33" s="114">
        <v>4032</v>
      </c>
      <c r="I33" s="140">
        <v>3729</v>
      </c>
      <c r="J33" s="115">
        <v>106</v>
      </c>
      <c r="K33" s="116">
        <v>2.8425851434700991</v>
      </c>
    </row>
    <row r="34" spans="1:11" ht="14.1" customHeight="1" x14ac:dyDescent="0.2">
      <c r="A34" s="306">
        <v>33</v>
      </c>
      <c r="B34" s="307" t="s">
        <v>253</v>
      </c>
      <c r="C34" s="308"/>
      <c r="D34" s="113">
        <v>1.5100180049136562</v>
      </c>
      <c r="E34" s="115">
        <v>3405</v>
      </c>
      <c r="F34" s="114">
        <v>3344</v>
      </c>
      <c r="G34" s="114">
        <v>3579</v>
      </c>
      <c r="H34" s="114">
        <v>3493</v>
      </c>
      <c r="I34" s="140">
        <v>3361</v>
      </c>
      <c r="J34" s="115">
        <v>44</v>
      </c>
      <c r="K34" s="116">
        <v>1.3091341862540911</v>
      </c>
    </row>
    <row r="35" spans="1:11" ht="14.1" customHeight="1" x14ac:dyDescent="0.2">
      <c r="A35" s="306">
        <v>34</v>
      </c>
      <c r="B35" s="307" t="s">
        <v>254</v>
      </c>
      <c r="C35" s="308"/>
      <c r="D35" s="113">
        <v>2.7091629932503749</v>
      </c>
      <c r="E35" s="115">
        <v>6109</v>
      </c>
      <c r="F35" s="114">
        <v>6114</v>
      </c>
      <c r="G35" s="114">
        <v>6172</v>
      </c>
      <c r="H35" s="114">
        <v>6086</v>
      </c>
      <c r="I35" s="140">
        <v>5990</v>
      </c>
      <c r="J35" s="115">
        <v>119</v>
      </c>
      <c r="K35" s="116">
        <v>1.986644407345576</v>
      </c>
    </row>
    <row r="36" spans="1:11" ht="14.1" customHeight="1" x14ac:dyDescent="0.2">
      <c r="A36" s="306">
        <v>41</v>
      </c>
      <c r="B36" s="307" t="s">
        <v>255</v>
      </c>
      <c r="C36" s="308"/>
      <c r="D36" s="113">
        <v>1.7202231544963502</v>
      </c>
      <c r="E36" s="115">
        <v>3879</v>
      </c>
      <c r="F36" s="114">
        <v>3862</v>
      </c>
      <c r="G36" s="114">
        <v>3896</v>
      </c>
      <c r="H36" s="114">
        <v>3791</v>
      </c>
      <c r="I36" s="140">
        <v>3802</v>
      </c>
      <c r="J36" s="115">
        <v>77</v>
      </c>
      <c r="K36" s="116">
        <v>2.0252498684902682</v>
      </c>
    </row>
    <row r="37" spans="1:11" ht="14.1" customHeight="1" x14ac:dyDescent="0.2">
      <c r="A37" s="306">
        <v>42</v>
      </c>
      <c r="B37" s="307" t="s">
        <v>256</v>
      </c>
      <c r="C37" s="308"/>
      <c r="D37" s="113">
        <v>0.25543916911314712</v>
      </c>
      <c r="E37" s="115">
        <v>576</v>
      </c>
      <c r="F37" s="114">
        <v>571</v>
      </c>
      <c r="G37" s="114">
        <v>581</v>
      </c>
      <c r="H37" s="114">
        <v>578</v>
      </c>
      <c r="I37" s="140">
        <v>583</v>
      </c>
      <c r="J37" s="115">
        <v>-7</v>
      </c>
      <c r="K37" s="116">
        <v>-1.2006861063464838</v>
      </c>
    </row>
    <row r="38" spans="1:11" ht="14.1" customHeight="1" x14ac:dyDescent="0.2">
      <c r="A38" s="306">
        <v>43</v>
      </c>
      <c r="B38" s="307" t="s">
        <v>257</v>
      </c>
      <c r="C38" s="308"/>
      <c r="D38" s="113">
        <v>2.3969595643343058</v>
      </c>
      <c r="E38" s="115">
        <v>5405</v>
      </c>
      <c r="F38" s="114">
        <v>5360</v>
      </c>
      <c r="G38" s="114">
        <v>5320</v>
      </c>
      <c r="H38" s="114">
        <v>5126</v>
      </c>
      <c r="I38" s="140">
        <v>5068</v>
      </c>
      <c r="J38" s="115">
        <v>337</v>
      </c>
      <c r="K38" s="116">
        <v>6.6495659037095498</v>
      </c>
    </row>
    <row r="39" spans="1:11" ht="14.1" customHeight="1" x14ac:dyDescent="0.2">
      <c r="A39" s="306">
        <v>51</v>
      </c>
      <c r="B39" s="307" t="s">
        <v>258</v>
      </c>
      <c r="C39" s="308"/>
      <c r="D39" s="113">
        <v>4.5149760082308177</v>
      </c>
      <c r="E39" s="115">
        <v>10181</v>
      </c>
      <c r="F39" s="114">
        <v>10351</v>
      </c>
      <c r="G39" s="114">
        <v>10359</v>
      </c>
      <c r="H39" s="114">
        <v>10334</v>
      </c>
      <c r="I39" s="140">
        <v>10230</v>
      </c>
      <c r="J39" s="115">
        <v>-49</v>
      </c>
      <c r="K39" s="116">
        <v>-0.47898338220918868</v>
      </c>
    </row>
    <row r="40" spans="1:11" ht="14.1" customHeight="1" x14ac:dyDescent="0.2">
      <c r="A40" s="306" t="s">
        <v>259</v>
      </c>
      <c r="B40" s="307" t="s">
        <v>260</v>
      </c>
      <c r="C40" s="308"/>
      <c r="D40" s="113">
        <v>3.8089705269319802</v>
      </c>
      <c r="E40" s="115">
        <v>8589</v>
      </c>
      <c r="F40" s="114">
        <v>8747</v>
      </c>
      <c r="G40" s="114">
        <v>8773</v>
      </c>
      <c r="H40" s="114">
        <v>8785</v>
      </c>
      <c r="I40" s="140">
        <v>8717</v>
      </c>
      <c r="J40" s="115">
        <v>-128</v>
      </c>
      <c r="K40" s="116">
        <v>-1.4683950900539176</v>
      </c>
    </row>
    <row r="41" spans="1:11" ht="14.1" customHeight="1" x14ac:dyDescent="0.2">
      <c r="A41" s="306"/>
      <c r="B41" s="307" t="s">
        <v>261</v>
      </c>
      <c r="C41" s="308"/>
      <c r="D41" s="113">
        <v>3.12558205539837</v>
      </c>
      <c r="E41" s="115">
        <v>7048</v>
      </c>
      <c r="F41" s="114">
        <v>7183</v>
      </c>
      <c r="G41" s="114">
        <v>7205</v>
      </c>
      <c r="H41" s="114">
        <v>7182</v>
      </c>
      <c r="I41" s="140">
        <v>7076</v>
      </c>
      <c r="J41" s="115">
        <v>-28</v>
      </c>
      <c r="K41" s="116">
        <v>-0.39570378745053703</v>
      </c>
    </row>
    <row r="42" spans="1:11" ht="14.1" customHeight="1" x14ac:dyDescent="0.2">
      <c r="A42" s="306">
        <v>52</v>
      </c>
      <c r="B42" s="307" t="s">
        <v>262</v>
      </c>
      <c r="C42" s="308"/>
      <c r="D42" s="113">
        <v>2.7881007920388128</v>
      </c>
      <c r="E42" s="115">
        <v>6287</v>
      </c>
      <c r="F42" s="114">
        <v>6352</v>
      </c>
      <c r="G42" s="114">
        <v>6298</v>
      </c>
      <c r="H42" s="114">
        <v>6285</v>
      </c>
      <c r="I42" s="140">
        <v>6126</v>
      </c>
      <c r="J42" s="115">
        <v>161</v>
      </c>
      <c r="K42" s="116">
        <v>2.6281423441070846</v>
      </c>
    </row>
    <row r="43" spans="1:11" ht="14.1" customHeight="1" x14ac:dyDescent="0.2">
      <c r="A43" s="306" t="s">
        <v>263</v>
      </c>
      <c r="B43" s="307" t="s">
        <v>264</v>
      </c>
      <c r="C43" s="308"/>
      <c r="D43" s="113">
        <v>2.2151365446530726</v>
      </c>
      <c r="E43" s="115">
        <v>4995</v>
      </c>
      <c r="F43" s="114">
        <v>5034</v>
      </c>
      <c r="G43" s="114">
        <v>5010</v>
      </c>
      <c r="H43" s="114">
        <v>5025</v>
      </c>
      <c r="I43" s="140">
        <v>4866</v>
      </c>
      <c r="J43" s="115">
        <v>129</v>
      </c>
      <c r="K43" s="116">
        <v>2.6510480887792847</v>
      </c>
    </row>
    <row r="44" spans="1:11" ht="14.1" customHeight="1" x14ac:dyDescent="0.2">
      <c r="A44" s="306">
        <v>53</v>
      </c>
      <c r="B44" s="307" t="s">
        <v>265</v>
      </c>
      <c r="C44" s="308"/>
      <c r="D44" s="113">
        <v>0.54591252982340999</v>
      </c>
      <c r="E44" s="115">
        <v>1231</v>
      </c>
      <c r="F44" s="114">
        <v>1212</v>
      </c>
      <c r="G44" s="114">
        <v>1274</v>
      </c>
      <c r="H44" s="114">
        <v>1252</v>
      </c>
      <c r="I44" s="140">
        <v>1217</v>
      </c>
      <c r="J44" s="115">
        <v>14</v>
      </c>
      <c r="K44" s="116">
        <v>1.1503697617091209</v>
      </c>
    </row>
    <row r="45" spans="1:11" ht="14.1" customHeight="1" x14ac:dyDescent="0.2">
      <c r="A45" s="306" t="s">
        <v>266</v>
      </c>
      <c r="B45" s="307" t="s">
        <v>267</v>
      </c>
      <c r="C45" s="308"/>
      <c r="D45" s="113">
        <v>0.50954792588716324</v>
      </c>
      <c r="E45" s="115">
        <v>1149</v>
      </c>
      <c r="F45" s="114">
        <v>1135</v>
      </c>
      <c r="G45" s="114">
        <v>1193</v>
      </c>
      <c r="H45" s="114">
        <v>1171</v>
      </c>
      <c r="I45" s="140">
        <v>1139</v>
      </c>
      <c r="J45" s="115">
        <v>10</v>
      </c>
      <c r="K45" s="116">
        <v>0.87796312554872691</v>
      </c>
    </row>
    <row r="46" spans="1:11" ht="14.1" customHeight="1" x14ac:dyDescent="0.2">
      <c r="A46" s="306">
        <v>54</v>
      </c>
      <c r="B46" s="307" t="s">
        <v>268</v>
      </c>
      <c r="C46" s="308"/>
      <c r="D46" s="113">
        <v>2.3330997720560194</v>
      </c>
      <c r="E46" s="115">
        <v>5261</v>
      </c>
      <c r="F46" s="114">
        <v>5237</v>
      </c>
      <c r="G46" s="114">
        <v>5313</v>
      </c>
      <c r="H46" s="114">
        <v>5271</v>
      </c>
      <c r="I46" s="140">
        <v>5127</v>
      </c>
      <c r="J46" s="115">
        <v>134</v>
      </c>
      <c r="K46" s="116">
        <v>2.613614199336844</v>
      </c>
    </row>
    <row r="47" spans="1:11" ht="14.1" customHeight="1" x14ac:dyDescent="0.2">
      <c r="A47" s="306">
        <v>61</v>
      </c>
      <c r="B47" s="307" t="s">
        <v>269</v>
      </c>
      <c r="C47" s="308"/>
      <c r="D47" s="113">
        <v>3.7486585008913762</v>
      </c>
      <c r="E47" s="115">
        <v>8453</v>
      </c>
      <c r="F47" s="114">
        <v>8507</v>
      </c>
      <c r="G47" s="114">
        <v>8525</v>
      </c>
      <c r="H47" s="114">
        <v>8345</v>
      </c>
      <c r="I47" s="140">
        <v>8303</v>
      </c>
      <c r="J47" s="115">
        <v>150</v>
      </c>
      <c r="K47" s="116">
        <v>1.806575936408527</v>
      </c>
    </row>
    <row r="48" spans="1:11" ht="14.1" customHeight="1" x14ac:dyDescent="0.2">
      <c r="A48" s="306">
        <v>62</v>
      </c>
      <c r="B48" s="307" t="s">
        <v>270</v>
      </c>
      <c r="C48" s="308"/>
      <c r="D48" s="113">
        <v>6.8733536147303251</v>
      </c>
      <c r="E48" s="115">
        <v>15499</v>
      </c>
      <c r="F48" s="114">
        <v>15479</v>
      </c>
      <c r="G48" s="114">
        <v>15604</v>
      </c>
      <c r="H48" s="114">
        <v>15430</v>
      </c>
      <c r="I48" s="140">
        <v>15371</v>
      </c>
      <c r="J48" s="115">
        <v>128</v>
      </c>
      <c r="K48" s="116">
        <v>0.83273697222041509</v>
      </c>
    </row>
    <row r="49" spans="1:11" ht="14.1" customHeight="1" x14ac:dyDescent="0.2">
      <c r="A49" s="306">
        <v>63</v>
      </c>
      <c r="B49" s="307" t="s">
        <v>271</v>
      </c>
      <c r="C49" s="308"/>
      <c r="D49" s="113">
        <v>3.2275803347317447</v>
      </c>
      <c r="E49" s="115">
        <v>7278</v>
      </c>
      <c r="F49" s="114">
        <v>7599</v>
      </c>
      <c r="G49" s="114">
        <v>7984</v>
      </c>
      <c r="H49" s="114">
        <v>7967</v>
      </c>
      <c r="I49" s="140">
        <v>7428</v>
      </c>
      <c r="J49" s="115">
        <v>-150</v>
      </c>
      <c r="K49" s="116">
        <v>-2.0193861066235863</v>
      </c>
    </row>
    <row r="50" spans="1:11" ht="14.1" customHeight="1" x14ac:dyDescent="0.2">
      <c r="A50" s="306" t="s">
        <v>272</v>
      </c>
      <c r="B50" s="307" t="s">
        <v>273</v>
      </c>
      <c r="C50" s="308"/>
      <c r="D50" s="113">
        <v>0.95523605949603985</v>
      </c>
      <c r="E50" s="115">
        <v>2154</v>
      </c>
      <c r="F50" s="114">
        <v>2263</v>
      </c>
      <c r="G50" s="114">
        <v>2299</v>
      </c>
      <c r="H50" s="114">
        <v>2243</v>
      </c>
      <c r="I50" s="140">
        <v>2155</v>
      </c>
      <c r="J50" s="115">
        <v>-1</v>
      </c>
      <c r="K50" s="116">
        <v>-4.6403712296983757E-2</v>
      </c>
    </row>
    <row r="51" spans="1:11" ht="14.1" customHeight="1" x14ac:dyDescent="0.2">
      <c r="A51" s="306" t="s">
        <v>274</v>
      </c>
      <c r="B51" s="307" t="s">
        <v>275</v>
      </c>
      <c r="C51" s="308"/>
      <c r="D51" s="113">
        <v>1.9299848332993339</v>
      </c>
      <c r="E51" s="115">
        <v>4352</v>
      </c>
      <c r="F51" s="114">
        <v>4554</v>
      </c>
      <c r="G51" s="114">
        <v>4876</v>
      </c>
      <c r="H51" s="114">
        <v>4908</v>
      </c>
      <c r="I51" s="140">
        <v>4490</v>
      </c>
      <c r="J51" s="115">
        <v>-138</v>
      </c>
      <c r="K51" s="116">
        <v>-3.0734966592427617</v>
      </c>
    </row>
    <row r="52" spans="1:11" ht="14.1" customHeight="1" x14ac:dyDescent="0.2">
      <c r="A52" s="306">
        <v>71</v>
      </c>
      <c r="B52" s="307" t="s">
        <v>276</v>
      </c>
      <c r="C52" s="308"/>
      <c r="D52" s="113">
        <v>11.988789058688923</v>
      </c>
      <c r="E52" s="115">
        <v>27034</v>
      </c>
      <c r="F52" s="114">
        <v>27105</v>
      </c>
      <c r="G52" s="114">
        <v>26986</v>
      </c>
      <c r="H52" s="114">
        <v>26711</v>
      </c>
      <c r="I52" s="140">
        <v>26623</v>
      </c>
      <c r="J52" s="115">
        <v>411</v>
      </c>
      <c r="K52" s="116">
        <v>1.5437779363708073</v>
      </c>
    </row>
    <row r="53" spans="1:11" ht="14.1" customHeight="1" x14ac:dyDescent="0.2">
      <c r="A53" s="306" t="s">
        <v>277</v>
      </c>
      <c r="B53" s="307" t="s">
        <v>278</v>
      </c>
      <c r="C53" s="308"/>
      <c r="D53" s="113">
        <v>4.0107497317001783</v>
      </c>
      <c r="E53" s="115">
        <v>9044</v>
      </c>
      <c r="F53" s="114">
        <v>9109</v>
      </c>
      <c r="G53" s="114">
        <v>9050</v>
      </c>
      <c r="H53" s="114">
        <v>8924</v>
      </c>
      <c r="I53" s="140">
        <v>8920</v>
      </c>
      <c r="J53" s="115">
        <v>124</v>
      </c>
      <c r="K53" s="116">
        <v>1.3901345291479821</v>
      </c>
    </row>
    <row r="54" spans="1:11" ht="14.1" customHeight="1" x14ac:dyDescent="0.2">
      <c r="A54" s="306" t="s">
        <v>279</v>
      </c>
      <c r="B54" s="307" t="s">
        <v>280</v>
      </c>
      <c r="C54" s="308"/>
      <c r="D54" s="113">
        <v>6.631662039788198</v>
      </c>
      <c r="E54" s="115">
        <v>14954</v>
      </c>
      <c r="F54" s="114">
        <v>14975</v>
      </c>
      <c r="G54" s="114">
        <v>14926</v>
      </c>
      <c r="H54" s="114">
        <v>14846</v>
      </c>
      <c r="I54" s="140">
        <v>14781</v>
      </c>
      <c r="J54" s="115">
        <v>173</v>
      </c>
      <c r="K54" s="116">
        <v>1.1704214870441783</v>
      </c>
    </row>
    <row r="55" spans="1:11" ht="14.1" customHeight="1" x14ac:dyDescent="0.2">
      <c r="A55" s="306">
        <v>72</v>
      </c>
      <c r="B55" s="307" t="s">
        <v>281</v>
      </c>
      <c r="C55" s="308"/>
      <c r="D55" s="113">
        <v>3.882143205584184</v>
      </c>
      <c r="E55" s="115">
        <v>8754</v>
      </c>
      <c r="F55" s="114">
        <v>8767</v>
      </c>
      <c r="G55" s="114">
        <v>8744</v>
      </c>
      <c r="H55" s="114">
        <v>8613</v>
      </c>
      <c r="I55" s="140">
        <v>8618</v>
      </c>
      <c r="J55" s="115">
        <v>136</v>
      </c>
      <c r="K55" s="116">
        <v>1.5780923648178231</v>
      </c>
    </row>
    <row r="56" spans="1:11" ht="14.1" customHeight="1" x14ac:dyDescent="0.2">
      <c r="A56" s="306" t="s">
        <v>282</v>
      </c>
      <c r="B56" s="307" t="s">
        <v>283</v>
      </c>
      <c r="C56" s="308"/>
      <c r="D56" s="113">
        <v>1.890515933905115</v>
      </c>
      <c r="E56" s="115">
        <v>4263</v>
      </c>
      <c r="F56" s="114">
        <v>4292</v>
      </c>
      <c r="G56" s="114">
        <v>4301</v>
      </c>
      <c r="H56" s="114">
        <v>4235</v>
      </c>
      <c r="I56" s="140">
        <v>4248</v>
      </c>
      <c r="J56" s="115">
        <v>15</v>
      </c>
      <c r="K56" s="116">
        <v>0.35310734463276838</v>
      </c>
    </row>
    <row r="57" spans="1:11" ht="14.1" customHeight="1" x14ac:dyDescent="0.2">
      <c r="A57" s="306" t="s">
        <v>284</v>
      </c>
      <c r="B57" s="307" t="s">
        <v>285</v>
      </c>
      <c r="C57" s="308"/>
      <c r="D57" s="113">
        <v>1.3317427514701057</v>
      </c>
      <c r="E57" s="115">
        <v>3003</v>
      </c>
      <c r="F57" s="114">
        <v>2980</v>
      </c>
      <c r="G57" s="114">
        <v>2954</v>
      </c>
      <c r="H57" s="114">
        <v>2946</v>
      </c>
      <c r="I57" s="140">
        <v>2920</v>
      </c>
      <c r="J57" s="115">
        <v>83</v>
      </c>
      <c r="K57" s="116">
        <v>2.8424657534246576</v>
      </c>
    </row>
    <row r="58" spans="1:11" ht="14.1" customHeight="1" x14ac:dyDescent="0.2">
      <c r="A58" s="306">
        <v>73</v>
      </c>
      <c r="B58" s="307" t="s">
        <v>286</v>
      </c>
      <c r="C58" s="308"/>
      <c r="D58" s="113">
        <v>2.9269071460881442</v>
      </c>
      <c r="E58" s="115">
        <v>6600</v>
      </c>
      <c r="F58" s="114">
        <v>6630</v>
      </c>
      <c r="G58" s="114">
        <v>6584</v>
      </c>
      <c r="H58" s="114">
        <v>6448</v>
      </c>
      <c r="I58" s="140">
        <v>6450</v>
      </c>
      <c r="J58" s="115">
        <v>150</v>
      </c>
      <c r="K58" s="116">
        <v>2.3255813953488373</v>
      </c>
    </row>
    <row r="59" spans="1:11" ht="14.1" customHeight="1" x14ac:dyDescent="0.2">
      <c r="A59" s="306" t="s">
        <v>287</v>
      </c>
      <c r="B59" s="307" t="s">
        <v>288</v>
      </c>
      <c r="C59" s="308"/>
      <c r="D59" s="113">
        <v>2.5286703859082724</v>
      </c>
      <c r="E59" s="115">
        <v>5702</v>
      </c>
      <c r="F59" s="114">
        <v>5730</v>
      </c>
      <c r="G59" s="114">
        <v>5687</v>
      </c>
      <c r="H59" s="114">
        <v>5559</v>
      </c>
      <c r="I59" s="140">
        <v>5557</v>
      </c>
      <c r="J59" s="115">
        <v>145</v>
      </c>
      <c r="K59" s="116">
        <v>2.6093215763901387</v>
      </c>
    </row>
    <row r="60" spans="1:11" ht="14.1" customHeight="1" x14ac:dyDescent="0.2">
      <c r="A60" s="306">
        <v>81</v>
      </c>
      <c r="B60" s="307" t="s">
        <v>289</v>
      </c>
      <c r="C60" s="308"/>
      <c r="D60" s="113">
        <v>8.7323831232760067</v>
      </c>
      <c r="E60" s="115">
        <v>19691</v>
      </c>
      <c r="F60" s="114">
        <v>19666</v>
      </c>
      <c r="G60" s="114">
        <v>19417</v>
      </c>
      <c r="H60" s="114">
        <v>19021</v>
      </c>
      <c r="I60" s="140">
        <v>18951</v>
      </c>
      <c r="J60" s="115">
        <v>740</v>
      </c>
      <c r="K60" s="116">
        <v>3.9048071341881694</v>
      </c>
    </row>
    <row r="61" spans="1:11" ht="14.1" customHeight="1" x14ac:dyDescent="0.2">
      <c r="A61" s="306" t="s">
        <v>290</v>
      </c>
      <c r="B61" s="307" t="s">
        <v>291</v>
      </c>
      <c r="C61" s="308"/>
      <c r="D61" s="113">
        <v>2.4129245124038778</v>
      </c>
      <c r="E61" s="115">
        <v>5441</v>
      </c>
      <c r="F61" s="114">
        <v>5497</v>
      </c>
      <c r="G61" s="114">
        <v>5528</v>
      </c>
      <c r="H61" s="114">
        <v>5354</v>
      </c>
      <c r="I61" s="140">
        <v>5367</v>
      </c>
      <c r="J61" s="115">
        <v>74</v>
      </c>
      <c r="K61" s="116">
        <v>1.378796348052916</v>
      </c>
    </row>
    <row r="62" spans="1:11" ht="14.1" customHeight="1" x14ac:dyDescent="0.2">
      <c r="A62" s="306" t="s">
        <v>292</v>
      </c>
      <c r="B62" s="307" t="s">
        <v>293</v>
      </c>
      <c r="C62" s="308"/>
      <c r="D62" s="113">
        <v>3.2998660718245274</v>
      </c>
      <c r="E62" s="115">
        <v>7441</v>
      </c>
      <c r="F62" s="114">
        <v>7443</v>
      </c>
      <c r="G62" s="114">
        <v>7287</v>
      </c>
      <c r="H62" s="114">
        <v>7230</v>
      </c>
      <c r="I62" s="140">
        <v>7200</v>
      </c>
      <c r="J62" s="115">
        <v>241</v>
      </c>
      <c r="K62" s="116">
        <v>3.3472222222222223</v>
      </c>
    </row>
    <row r="63" spans="1:11" ht="14.1" customHeight="1" x14ac:dyDescent="0.2">
      <c r="A63" s="306"/>
      <c r="B63" s="307" t="s">
        <v>294</v>
      </c>
      <c r="C63" s="308"/>
      <c r="D63" s="113">
        <v>2.9025162532040762</v>
      </c>
      <c r="E63" s="115">
        <v>6545</v>
      </c>
      <c r="F63" s="114">
        <v>6554</v>
      </c>
      <c r="G63" s="114">
        <v>6407</v>
      </c>
      <c r="H63" s="114">
        <v>6378</v>
      </c>
      <c r="I63" s="140">
        <v>6354</v>
      </c>
      <c r="J63" s="115">
        <v>191</v>
      </c>
      <c r="K63" s="116">
        <v>3.0059804847340259</v>
      </c>
    </row>
    <row r="64" spans="1:11" ht="14.1" customHeight="1" x14ac:dyDescent="0.2">
      <c r="A64" s="306" t="s">
        <v>295</v>
      </c>
      <c r="B64" s="307" t="s">
        <v>296</v>
      </c>
      <c r="C64" s="308"/>
      <c r="D64" s="113">
        <v>1.0448171569975255</v>
      </c>
      <c r="E64" s="115">
        <v>2356</v>
      </c>
      <c r="F64" s="114">
        <v>2302</v>
      </c>
      <c r="G64" s="114">
        <v>2276</v>
      </c>
      <c r="H64" s="114">
        <v>2221</v>
      </c>
      <c r="I64" s="140">
        <v>2201</v>
      </c>
      <c r="J64" s="115">
        <v>155</v>
      </c>
      <c r="K64" s="116">
        <v>7.042253521126761</v>
      </c>
    </row>
    <row r="65" spans="1:11" ht="14.1" customHeight="1" x14ac:dyDescent="0.2">
      <c r="A65" s="306" t="s">
        <v>297</v>
      </c>
      <c r="B65" s="307" t="s">
        <v>298</v>
      </c>
      <c r="C65" s="308"/>
      <c r="D65" s="113">
        <v>0.89048932565833239</v>
      </c>
      <c r="E65" s="115">
        <v>2008</v>
      </c>
      <c r="F65" s="114">
        <v>1974</v>
      </c>
      <c r="G65" s="114">
        <v>1926</v>
      </c>
      <c r="H65" s="114">
        <v>1849</v>
      </c>
      <c r="I65" s="140">
        <v>1841</v>
      </c>
      <c r="J65" s="115">
        <v>167</v>
      </c>
      <c r="K65" s="116">
        <v>9.0711569799022271</v>
      </c>
    </row>
    <row r="66" spans="1:11" ht="14.1" customHeight="1" x14ac:dyDescent="0.2">
      <c r="A66" s="306">
        <v>82</v>
      </c>
      <c r="B66" s="307" t="s">
        <v>299</v>
      </c>
      <c r="C66" s="308"/>
      <c r="D66" s="113">
        <v>2.7158150549460296</v>
      </c>
      <c r="E66" s="115">
        <v>6124</v>
      </c>
      <c r="F66" s="114">
        <v>6195</v>
      </c>
      <c r="G66" s="114">
        <v>6183</v>
      </c>
      <c r="H66" s="114">
        <v>6075</v>
      </c>
      <c r="I66" s="140">
        <v>6124</v>
      </c>
      <c r="J66" s="115">
        <v>0</v>
      </c>
      <c r="K66" s="116">
        <v>0</v>
      </c>
    </row>
    <row r="67" spans="1:11" ht="14.1" customHeight="1" x14ac:dyDescent="0.2">
      <c r="A67" s="306" t="s">
        <v>300</v>
      </c>
      <c r="B67" s="307" t="s">
        <v>301</v>
      </c>
      <c r="C67" s="308"/>
      <c r="D67" s="113">
        <v>1.554808553664399</v>
      </c>
      <c r="E67" s="115">
        <v>3506</v>
      </c>
      <c r="F67" s="114">
        <v>3550</v>
      </c>
      <c r="G67" s="114">
        <v>3552</v>
      </c>
      <c r="H67" s="114">
        <v>3498</v>
      </c>
      <c r="I67" s="140">
        <v>3527</v>
      </c>
      <c r="J67" s="115">
        <v>-21</v>
      </c>
      <c r="K67" s="116">
        <v>-0.59540686135525944</v>
      </c>
    </row>
    <row r="68" spans="1:11" ht="14.1" customHeight="1" x14ac:dyDescent="0.2">
      <c r="A68" s="306" t="s">
        <v>302</v>
      </c>
      <c r="B68" s="307" t="s">
        <v>303</v>
      </c>
      <c r="C68" s="308"/>
      <c r="D68" s="113">
        <v>0.5640948317915333</v>
      </c>
      <c r="E68" s="115">
        <v>1272</v>
      </c>
      <c r="F68" s="114">
        <v>1319</v>
      </c>
      <c r="G68" s="114">
        <v>1306</v>
      </c>
      <c r="H68" s="114">
        <v>1274</v>
      </c>
      <c r="I68" s="140">
        <v>1288</v>
      </c>
      <c r="J68" s="115">
        <v>-16</v>
      </c>
      <c r="K68" s="116">
        <v>-1.2422360248447204</v>
      </c>
    </row>
    <row r="69" spans="1:11" ht="14.1" customHeight="1" x14ac:dyDescent="0.2">
      <c r="A69" s="306">
        <v>83</v>
      </c>
      <c r="B69" s="307" t="s">
        <v>304</v>
      </c>
      <c r="C69" s="308"/>
      <c r="D69" s="113">
        <v>6.2249993347938304</v>
      </c>
      <c r="E69" s="115">
        <v>14037</v>
      </c>
      <c r="F69" s="114">
        <v>14099</v>
      </c>
      <c r="G69" s="114">
        <v>13867</v>
      </c>
      <c r="H69" s="114">
        <v>13538</v>
      </c>
      <c r="I69" s="140">
        <v>13540</v>
      </c>
      <c r="J69" s="115">
        <v>497</v>
      </c>
      <c r="K69" s="116">
        <v>3.6706056129985227</v>
      </c>
    </row>
    <row r="70" spans="1:11" ht="14.1" customHeight="1" x14ac:dyDescent="0.2">
      <c r="A70" s="306" t="s">
        <v>305</v>
      </c>
      <c r="B70" s="307" t="s">
        <v>306</v>
      </c>
      <c r="C70" s="308"/>
      <c r="D70" s="113">
        <v>5.2076773661383449</v>
      </c>
      <c r="E70" s="115">
        <v>11743</v>
      </c>
      <c r="F70" s="114">
        <v>11831</v>
      </c>
      <c r="G70" s="114">
        <v>11626</v>
      </c>
      <c r="H70" s="114">
        <v>11285</v>
      </c>
      <c r="I70" s="140">
        <v>11299</v>
      </c>
      <c r="J70" s="115">
        <v>444</v>
      </c>
      <c r="K70" s="116">
        <v>3.9295512877245775</v>
      </c>
    </row>
    <row r="71" spans="1:11" ht="14.1" customHeight="1" x14ac:dyDescent="0.2">
      <c r="A71" s="306"/>
      <c r="B71" s="307" t="s">
        <v>307</v>
      </c>
      <c r="C71" s="308"/>
      <c r="D71" s="113">
        <v>3.3269177893868571</v>
      </c>
      <c r="E71" s="115">
        <v>7502</v>
      </c>
      <c r="F71" s="114">
        <v>7572</v>
      </c>
      <c r="G71" s="114">
        <v>7419</v>
      </c>
      <c r="H71" s="114">
        <v>7175</v>
      </c>
      <c r="I71" s="140">
        <v>7186</v>
      </c>
      <c r="J71" s="115">
        <v>316</v>
      </c>
      <c r="K71" s="116">
        <v>4.3974394656276097</v>
      </c>
    </row>
    <row r="72" spans="1:11" ht="14.1" customHeight="1" x14ac:dyDescent="0.2">
      <c r="A72" s="306">
        <v>84</v>
      </c>
      <c r="B72" s="307" t="s">
        <v>308</v>
      </c>
      <c r="C72" s="308"/>
      <c r="D72" s="113">
        <v>1.4900618198266917</v>
      </c>
      <c r="E72" s="115">
        <v>3360</v>
      </c>
      <c r="F72" s="114">
        <v>3360</v>
      </c>
      <c r="G72" s="114">
        <v>3271</v>
      </c>
      <c r="H72" s="114">
        <v>3354</v>
      </c>
      <c r="I72" s="140">
        <v>3363</v>
      </c>
      <c r="J72" s="115">
        <v>-3</v>
      </c>
      <c r="K72" s="116">
        <v>-8.9206066012488844E-2</v>
      </c>
    </row>
    <row r="73" spans="1:11" ht="14.1" customHeight="1" x14ac:dyDescent="0.2">
      <c r="A73" s="306" t="s">
        <v>309</v>
      </c>
      <c r="B73" s="307" t="s">
        <v>310</v>
      </c>
      <c r="C73" s="308"/>
      <c r="D73" s="113">
        <v>0.59114654935386313</v>
      </c>
      <c r="E73" s="115">
        <v>1333</v>
      </c>
      <c r="F73" s="114">
        <v>1317</v>
      </c>
      <c r="G73" s="114">
        <v>1288</v>
      </c>
      <c r="H73" s="114">
        <v>1371</v>
      </c>
      <c r="I73" s="140">
        <v>1357</v>
      </c>
      <c r="J73" s="115">
        <v>-24</v>
      </c>
      <c r="K73" s="116">
        <v>-1.7686072218128224</v>
      </c>
    </row>
    <row r="74" spans="1:11" ht="14.1" customHeight="1" x14ac:dyDescent="0.2">
      <c r="A74" s="306" t="s">
        <v>311</v>
      </c>
      <c r="B74" s="307" t="s">
        <v>312</v>
      </c>
      <c r="C74" s="308"/>
      <c r="D74" s="113">
        <v>0.23326563012763088</v>
      </c>
      <c r="E74" s="115">
        <v>526</v>
      </c>
      <c r="F74" s="114">
        <v>522</v>
      </c>
      <c r="G74" s="114">
        <v>529</v>
      </c>
      <c r="H74" s="114">
        <v>554</v>
      </c>
      <c r="I74" s="140">
        <v>551</v>
      </c>
      <c r="J74" s="115">
        <v>-25</v>
      </c>
      <c r="K74" s="116">
        <v>-4.5372050816696916</v>
      </c>
    </row>
    <row r="75" spans="1:11" ht="14.1" customHeight="1" x14ac:dyDescent="0.2">
      <c r="A75" s="306" t="s">
        <v>313</v>
      </c>
      <c r="B75" s="307" t="s">
        <v>314</v>
      </c>
      <c r="C75" s="308"/>
      <c r="D75" s="113">
        <v>0.12328487675947032</v>
      </c>
      <c r="E75" s="115">
        <v>278</v>
      </c>
      <c r="F75" s="114">
        <v>264</v>
      </c>
      <c r="G75" s="114">
        <v>262</v>
      </c>
      <c r="H75" s="114">
        <v>257</v>
      </c>
      <c r="I75" s="140">
        <v>250</v>
      </c>
      <c r="J75" s="115">
        <v>28</v>
      </c>
      <c r="K75" s="116">
        <v>11.2</v>
      </c>
    </row>
    <row r="76" spans="1:11" ht="14.1" customHeight="1" x14ac:dyDescent="0.2">
      <c r="A76" s="306">
        <v>91</v>
      </c>
      <c r="B76" s="307" t="s">
        <v>315</v>
      </c>
      <c r="C76" s="308"/>
      <c r="D76" s="113">
        <v>0.1636407177131099</v>
      </c>
      <c r="E76" s="115">
        <v>369</v>
      </c>
      <c r="F76" s="114">
        <v>357</v>
      </c>
      <c r="G76" s="114">
        <v>352</v>
      </c>
      <c r="H76" s="114">
        <v>379</v>
      </c>
      <c r="I76" s="140">
        <v>373</v>
      </c>
      <c r="J76" s="115">
        <v>-4</v>
      </c>
      <c r="K76" s="116">
        <v>-1.0723860589812333</v>
      </c>
    </row>
    <row r="77" spans="1:11" ht="14.1" customHeight="1" x14ac:dyDescent="0.2">
      <c r="A77" s="306">
        <v>92</v>
      </c>
      <c r="B77" s="307" t="s">
        <v>316</v>
      </c>
      <c r="C77" s="308"/>
      <c r="D77" s="113">
        <v>1.5148961834904697</v>
      </c>
      <c r="E77" s="115">
        <v>3416</v>
      </c>
      <c r="F77" s="114">
        <v>3394</v>
      </c>
      <c r="G77" s="114">
        <v>3394</v>
      </c>
      <c r="H77" s="114">
        <v>3372</v>
      </c>
      <c r="I77" s="140">
        <v>3319</v>
      </c>
      <c r="J77" s="115">
        <v>97</v>
      </c>
      <c r="K77" s="116">
        <v>2.9225670382645377</v>
      </c>
    </row>
    <row r="78" spans="1:11" ht="14.1" customHeight="1" x14ac:dyDescent="0.2">
      <c r="A78" s="306">
        <v>93</v>
      </c>
      <c r="B78" s="307" t="s">
        <v>317</v>
      </c>
      <c r="C78" s="308"/>
      <c r="D78" s="113">
        <v>0.22395274375371407</v>
      </c>
      <c r="E78" s="115">
        <v>505</v>
      </c>
      <c r="F78" s="114">
        <v>493</v>
      </c>
      <c r="G78" s="114">
        <v>498</v>
      </c>
      <c r="H78" s="114">
        <v>494</v>
      </c>
      <c r="I78" s="140">
        <v>497</v>
      </c>
      <c r="J78" s="115">
        <v>8</v>
      </c>
      <c r="K78" s="116">
        <v>1.6096579476861168</v>
      </c>
    </row>
    <row r="79" spans="1:11" ht="14.1" customHeight="1" x14ac:dyDescent="0.2">
      <c r="A79" s="306">
        <v>94</v>
      </c>
      <c r="B79" s="307" t="s">
        <v>318</v>
      </c>
      <c r="C79" s="308"/>
      <c r="D79" s="113">
        <v>0.19557061385225327</v>
      </c>
      <c r="E79" s="115">
        <v>441</v>
      </c>
      <c r="F79" s="114">
        <v>460</v>
      </c>
      <c r="G79" s="114">
        <v>436</v>
      </c>
      <c r="H79" s="114">
        <v>424</v>
      </c>
      <c r="I79" s="140">
        <v>392</v>
      </c>
      <c r="J79" s="115">
        <v>49</v>
      </c>
      <c r="K79" s="116">
        <v>12.5</v>
      </c>
    </row>
    <row r="80" spans="1:11" ht="14.1" customHeight="1" x14ac:dyDescent="0.2">
      <c r="A80" s="306" t="s">
        <v>319</v>
      </c>
      <c r="B80" s="307" t="s">
        <v>320</v>
      </c>
      <c r="C80" s="308"/>
      <c r="D80" s="113">
        <v>7.0955324753651985E-3</v>
      </c>
      <c r="E80" s="115">
        <v>16</v>
      </c>
      <c r="F80" s="114">
        <v>16</v>
      </c>
      <c r="G80" s="114">
        <v>24</v>
      </c>
      <c r="H80" s="114">
        <v>24</v>
      </c>
      <c r="I80" s="140">
        <v>22</v>
      </c>
      <c r="J80" s="115">
        <v>-6</v>
      </c>
      <c r="K80" s="116">
        <v>-27.272727272727273</v>
      </c>
    </row>
    <row r="81" spans="1:11" ht="14.1" customHeight="1" x14ac:dyDescent="0.2">
      <c r="A81" s="310" t="s">
        <v>321</v>
      </c>
      <c r="B81" s="311" t="s">
        <v>224</v>
      </c>
      <c r="C81" s="312"/>
      <c r="D81" s="125">
        <v>0.72463125404667084</v>
      </c>
      <c r="E81" s="143">
        <v>1634</v>
      </c>
      <c r="F81" s="144">
        <v>1654</v>
      </c>
      <c r="G81" s="144">
        <v>1663</v>
      </c>
      <c r="H81" s="144">
        <v>1625</v>
      </c>
      <c r="I81" s="145">
        <v>1627</v>
      </c>
      <c r="J81" s="143">
        <v>7</v>
      </c>
      <c r="K81" s="146">
        <v>0.43023970497848801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68407</v>
      </c>
      <c r="E12" s="114">
        <v>69837</v>
      </c>
      <c r="F12" s="114">
        <v>69861</v>
      </c>
      <c r="G12" s="114">
        <v>69797</v>
      </c>
      <c r="H12" s="140">
        <v>68211</v>
      </c>
      <c r="I12" s="115">
        <v>196</v>
      </c>
      <c r="J12" s="116">
        <v>0.28734368357009865</v>
      </c>
      <c r="K12"/>
      <c r="L12"/>
      <c r="M12"/>
      <c r="N12"/>
      <c r="O12"/>
      <c r="P12"/>
    </row>
    <row r="13" spans="1:16" s="110" customFormat="1" ht="14.45" customHeight="1" x14ac:dyDescent="0.2">
      <c r="A13" s="120" t="s">
        <v>105</v>
      </c>
      <c r="B13" s="119" t="s">
        <v>106</v>
      </c>
      <c r="C13" s="113">
        <v>39.067639276682208</v>
      </c>
      <c r="D13" s="115">
        <v>26725</v>
      </c>
      <c r="E13" s="114">
        <v>27038</v>
      </c>
      <c r="F13" s="114">
        <v>27104</v>
      </c>
      <c r="G13" s="114">
        <v>26859</v>
      </c>
      <c r="H13" s="140">
        <v>26172</v>
      </c>
      <c r="I13" s="115">
        <v>553</v>
      </c>
      <c r="J13" s="116">
        <v>2.1129451322023538</v>
      </c>
      <c r="K13"/>
      <c r="L13"/>
      <c r="M13"/>
      <c r="N13"/>
      <c r="O13"/>
      <c r="P13"/>
    </row>
    <row r="14" spans="1:16" s="110" customFormat="1" ht="14.45" customHeight="1" x14ac:dyDescent="0.2">
      <c r="A14" s="120"/>
      <c r="B14" s="119" t="s">
        <v>107</v>
      </c>
      <c r="C14" s="113">
        <v>60.932360723317792</v>
      </c>
      <c r="D14" s="115">
        <v>41682</v>
      </c>
      <c r="E14" s="114">
        <v>42799</v>
      </c>
      <c r="F14" s="114">
        <v>42757</v>
      </c>
      <c r="G14" s="114">
        <v>42938</v>
      </c>
      <c r="H14" s="140">
        <v>42039</v>
      </c>
      <c r="I14" s="115">
        <v>-357</v>
      </c>
      <c r="J14" s="116">
        <v>-0.84921144651395131</v>
      </c>
      <c r="K14"/>
      <c r="L14"/>
      <c r="M14"/>
      <c r="N14"/>
      <c r="O14"/>
      <c r="P14"/>
    </row>
    <row r="15" spans="1:16" s="110" customFormat="1" ht="14.45" customHeight="1" x14ac:dyDescent="0.2">
      <c r="A15" s="118" t="s">
        <v>105</v>
      </c>
      <c r="B15" s="121" t="s">
        <v>108</v>
      </c>
      <c r="C15" s="113">
        <v>16.321429093513821</v>
      </c>
      <c r="D15" s="115">
        <v>11165</v>
      </c>
      <c r="E15" s="114">
        <v>11550</v>
      </c>
      <c r="F15" s="114">
        <v>11692</v>
      </c>
      <c r="G15" s="114">
        <v>11890</v>
      </c>
      <c r="H15" s="140">
        <v>11445</v>
      </c>
      <c r="I15" s="115">
        <v>-280</v>
      </c>
      <c r="J15" s="116">
        <v>-2.4464831804281344</v>
      </c>
      <c r="K15"/>
      <c r="L15"/>
      <c r="M15"/>
      <c r="N15"/>
      <c r="O15"/>
      <c r="P15"/>
    </row>
    <row r="16" spans="1:16" s="110" customFormat="1" ht="14.45" customHeight="1" x14ac:dyDescent="0.2">
      <c r="A16" s="118"/>
      <c r="B16" s="121" t="s">
        <v>109</v>
      </c>
      <c r="C16" s="113">
        <v>50.253629014574528</v>
      </c>
      <c r="D16" s="115">
        <v>34377</v>
      </c>
      <c r="E16" s="114">
        <v>35494</v>
      </c>
      <c r="F16" s="114">
        <v>35532</v>
      </c>
      <c r="G16" s="114">
        <v>35451</v>
      </c>
      <c r="H16" s="140">
        <v>34817</v>
      </c>
      <c r="I16" s="115">
        <v>-440</v>
      </c>
      <c r="J16" s="116">
        <v>-1.2637504667260246</v>
      </c>
      <c r="K16"/>
      <c r="L16"/>
      <c r="M16"/>
      <c r="N16"/>
      <c r="O16"/>
      <c r="P16"/>
    </row>
    <row r="17" spans="1:16" s="110" customFormat="1" ht="14.45" customHeight="1" x14ac:dyDescent="0.2">
      <c r="A17" s="118"/>
      <c r="B17" s="121" t="s">
        <v>110</v>
      </c>
      <c r="C17" s="113">
        <v>17.702866665692106</v>
      </c>
      <c r="D17" s="115">
        <v>12110</v>
      </c>
      <c r="E17" s="114">
        <v>12119</v>
      </c>
      <c r="F17" s="114">
        <v>12021</v>
      </c>
      <c r="G17" s="114">
        <v>11930</v>
      </c>
      <c r="H17" s="140">
        <v>11685</v>
      </c>
      <c r="I17" s="115">
        <v>425</v>
      </c>
      <c r="J17" s="116">
        <v>3.6371416345742404</v>
      </c>
      <c r="K17"/>
      <c r="L17"/>
      <c r="M17"/>
      <c r="N17"/>
      <c r="O17"/>
      <c r="P17"/>
    </row>
    <row r="18" spans="1:16" s="110" customFormat="1" ht="14.45" customHeight="1" x14ac:dyDescent="0.2">
      <c r="A18" s="120"/>
      <c r="B18" s="121" t="s">
        <v>111</v>
      </c>
      <c r="C18" s="113">
        <v>15.722075226219539</v>
      </c>
      <c r="D18" s="115">
        <v>10755</v>
      </c>
      <c r="E18" s="114">
        <v>10674</v>
      </c>
      <c r="F18" s="114">
        <v>10616</v>
      </c>
      <c r="G18" s="114">
        <v>10526</v>
      </c>
      <c r="H18" s="140">
        <v>10264</v>
      </c>
      <c r="I18" s="115">
        <v>491</v>
      </c>
      <c r="J18" s="116">
        <v>4.7837100545596263</v>
      </c>
      <c r="K18"/>
      <c r="L18"/>
      <c r="M18"/>
      <c r="N18"/>
      <c r="O18"/>
      <c r="P18"/>
    </row>
    <row r="19" spans="1:16" s="110" customFormat="1" ht="14.45" customHeight="1" x14ac:dyDescent="0.2">
      <c r="A19" s="120"/>
      <c r="B19" s="121" t="s">
        <v>112</v>
      </c>
      <c r="C19" s="113">
        <v>1.2776470244273246</v>
      </c>
      <c r="D19" s="115">
        <v>874</v>
      </c>
      <c r="E19" s="114">
        <v>864</v>
      </c>
      <c r="F19" s="114">
        <v>857</v>
      </c>
      <c r="G19" s="114">
        <v>719</v>
      </c>
      <c r="H19" s="140">
        <v>701</v>
      </c>
      <c r="I19" s="115">
        <v>173</v>
      </c>
      <c r="J19" s="116">
        <v>24.679029957203994</v>
      </c>
      <c r="K19"/>
      <c r="L19"/>
      <c r="M19"/>
      <c r="N19"/>
      <c r="O19"/>
      <c r="P19"/>
    </row>
    <row r="20" spans="1:16" s="110" customFormat="1" ht="14.45" customHeight="1" x14ac:dyDescent="0.2">
      <c r="A20" s="120" t="s">
        <v>113</v>
      </c>
      <c r="B20" s="119" t="s">
        <v>116</v>
      </c>
      <c r="C20" s="113">
        <v>84.706243513090769</v>
      </c>
      <c r="D20" s="115">
        <v>57945</v>
      </c>
      <c r="E20" s="114">
        <v>59203</v>
      </c>
      <c r="F20" s="114">
        <v>59162</v>
      </c>
      <c r="G20" s="114">
        <v>59176</v>
      </c>
      <c r="H20" s="140">
        <v>58063</v>
      </c>
      <c r="I20" s="115">
        <v>-118</v>
      </c>
      <c r="J20" s="116">
        <v>-0.20322752871880542</v>
      </c>
      <c r="K20"/>
      <c r="L20"/>
      <c r="M20"/>
      <c r="N20"/>
      <c r="O20"/>
      <c r="P20"/>
    </row>
    <row r="21" spans="1:16" s="110" customFormat="1" ht="14.45" customHeight="1" x14ac:dyDescent="0.2">
      <c r="A21" s="123"/>
      <c r="B21" s="124" t="s">
        <v>117</v>
      </c>
      <c r="C21" s="125">
        <v>15.149034455538176</v>
      </c>
      <c r="D21" s="143">
        <v>10363</v>
      </c>
      <c r="E21" s="144">
        <v>10541</v>
      </c>
      <c r="F21" s="144">
        <v>10602</v>
      </c>
      <c r="G21" s="144">
        <v>10517</v>
      </c>
      <c r="H21" s="145">
        <v>10048</v>
      </c>
      <c r="I21" s="143">
        <v>315</v>
      </c>
      <c r="J21" s="146">
        <v>3.1349522292993632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73062</v>
      </c>
      <c r="E56" s="114">
        <v>74399</v>
      </c>
      <c r="F56" s="114">
        <v>74297</v>
      </c>
      <c r="G56" s="114">
        <v>74358</v>
      </c>
      <c r="H56" s="140">
        <v>72951</v>
      </c>
      <c r="I56" s="115">
        <v>111</v>
      </c>
      <c r="J56" s="116">
        <v>0.15215692725253938</v>
      </c>
      <c r="K56"/>
      <c r="L56"/>
      <c r="M56"/>
      <c r="N56"/>
      <c r="O56"/>
      <c r="P56"/>
    </row>
    <row r="57" spans="1:16" s="110" customFormat="1" ht="14.45" customHeight="1" x14ac:dyDescent="0.2">
      <c r="A57" s="120" t="s">
        <v>105</v>
      </c>
      <c r="B57" s="119" t="s">
        <v>106</v>
      </c>
      <c r="C57" s="113">
        <v>39.321398264487698</v>
      </c>
      <c r="D57" s="115">
        <v>28729</v>
      </c>
      <c r="E57" s="114">
        <v>29030</v>
      </c>
      <c r="F57" s="114">
        <v>29045</v>
      </c>
      <c r="G57" s="114">
        <v>28908</v>
      </c>
      <c r="H57" s="140">
        <v>28174</v>
      </c>
      <c r="I57" s="115">
        <v>555</v>
      </c>
      <c r="J57" s="116">
        <v>1.9699013274650388</v>
      </c>
    </row>
    <row r="58" spans="1:16" s="110" customFormat="1" ht="14.45" customHeight="1" x14ac:dyDescent="0.2">
      <c r="A58" s="120"/>
      <c r="B58" s="119" t="s">
        <v>107</v>
      </c>
      <c r="C58" s="113">
        <v>60.678601735512302</v>
      </c>
      <c r="D58" s="115">
        <v>44333</v>
      </c>
      <c r="E58" s="114">
        <v>45369</v>
      </c>
      <c r="F58" s="114">
        <v>45252</v>
      </c>
      <c r="G58" s="114">
        <v>45450</v>
      </c>
      <c r="H58" s="140">
        <v>44777</v>
      </c>
      <c r="I58" s="115">
        <v>-444</v>
      </c>
      <c r="J58" s="116">
        <v>-0.99158049891685462</v>
      </c>
    </row>
    <row r="59" spans="1:16" s="110" customFormat="1" ht="14.45" customHeight="1" x14ac:dyDescent="0.2">
      <c r="A59" s="118" t="s">
        <v>105</v>
      </c>
      <c r="B59" s="121" t="s">
        <v>108</v>
      </c>
      <c r="C59" s="113">
        <v>16.702252881114671</v>
      </c>
      <c r="D59" s="115">
        <v>12203</v>
      </c>
      <c r="E59" s="114">
        <v>12644</v>
      </c>
      <c r="F59" s="114">
        <v>12632</v>
      </c>
      <c r="G59" s="114">
        <v>12926</v>
      </c>
      <c r="H59" s="140">
        <v>12449</v>
      </c>
      <c r="I59" s="115">
        <v>-246</v>
      </c>
      <c r="J59" s="116">
        <v>-1.976062334324042</v>
      </c>
    </row>
    <row r="60" spans="1:16" s="110" customFormat="1" ht="14.45" customHeight="1" x14ac:dyDescent="0.2">
      <c r="A60" s="118"/>
      <c r="B60" s="121" t="s">
        <v>109</v>
      </c>
      <c r="C60" s="113">
        <v>50.042429717226469</v>
      </c>
      <c r="D60" s="115">
        <v>36562</v>
      </c>
      <c r="E60" s="114">
        <v>37533</v>
      </c>
      <c r="F60" s="114">
        <v>37549</v>
      </c>
      <c r="G60" s="114">
        <v>37533</v>
      </c>
      <c r="H60" s="140">
        <v>37060</v>
      </c>
      <c r="I60" s="115">
        <v>-498</v>
      </c>
      <c r="J60" s="116">
        <v>-1.3437668645439826</v>
      </c>
    </row>
    <row r="61" spans="1:16" s="110" customFormat="1" ht="14.45" customHeight="1" x14ac:dyDescent="0.2">
      <c r="A61" s="118"/>
      <c r="B61" s="121" t="s">
        <v>110</v>
      </c>
      <c r="C61" s="113">
        <v>17.535791519531358</v>
      </c>
      <c r="D61" s="115">
        <v>12812</v>
      </c>
      <c r="E61" s="114">
        <v>12840</v>
      </c>
      <c r="F61" s="114">
        <v>12800</v>
      </c>
      <c r="G61" s="114">
        <v>12706</v>
      </c>
      <c r="H61" s="140">
        <v>12446</v>
      </c>
      <c r="I61" s="115">
        <v>366</v>
      </c>
      <c r="J61" s="116">
        <v>2.9407038405913548</v>
      </c>
    </row>
    <row r="62" spans="1:16" s="110" customFormat="1" ht="14.45" customHeight="1" x14ac:dyDescent="0.2">
      <c r="A62" s="120"/>
      <c r="B62" s="121" t="s">
        <v>111</v>
      </c>
      <c r="C62" s="113">
        <v>15.719525882127508</v>
      </c>
      <c r="D62" s="115">
        <v>11485</v>
      </c>
      <c r="E62" s="114">
        <v>11382</v>
      </c>
      <c r="F62" s="114">
        <v>11316</v>
      </c>
      <c r="G62" s="114">
        <v>11193</v>
      </c>
      <c r="H62" s="140">
        <v>10996</v>
      </c>
      <c r="I62" s="115">
        <v>489</v>
      </c>
      <c r="J62" s="116">
        <v>4.4470716624226991</v>
      </c>
    </row>
    <row r="63" spans="1:16" s="110" customFormat="1" ht="14.45" customHeight="1" x14ac:dyDescent="0.2">
      <c r="A63" s="120"/>
      <c r="B63" s="121" t="s">
        <v>112</v>
      </c>
      <c r="C63" s="113">
        <v>1.279735019572418</v>
      </c>
      <c r="D63" s="115">
        <v>935</v>
      </c>
      <c r="E63" s="114">
        <v>904</v>
      </c>
      <c r="F63" s="114">
        <v>888</v>
      </c>
      <c r="G63" s="114">
        <v>740</v>
      </c>
      <c r="H63" s="140">
        <v>737</v>
      </c>
      <c r="I63" s="115">
        <v>198</v>
      </c>
      <c r="J63" s="116">
        <v>26.865671641791046</v>
      </c>
    </row>
    <row r="64" spans="1:16" s="110" customFormat="1" ht="14.45" customHeight="1" x14ac:dyDescent="0.2">
      <c r="A64" s="120" t="s">
        <v>113</v>
      </c>
      <c r="B64" s="119" t="s">
        <v>116</v>
      </c>
      <c r="C64" s="113">
        <v>84.822479537926696</v>
      </c>
      <c r="D64" s="115">
        <v>61973</v>
      </c>
      <c r="E64" s="114">
        <v>63147</v>
      </c>
      <c r="F64" s="114">
        <v>63142</v>
      </c>
      <c r="G64" s="114">
        <v>63252</v>
      </c>
      <c r="H64" s="140">
        <v>62194</v>
      </c>
      <c r="I64" s="115">
        <v>-221</v>
      </c>
      <c r="J64" s="116">
        <v>-0.35533974338360613</v>
      </c>
    </row>
    <row r="65" spans="1:10" s="110" customFormat="1" ht="14.45" customHeight="1" x14ac:dyDescent="0.2">
      <c r="A65" s="123"/>
      <c r="B65" s="124" t="s">
        <v>117</v>
      </c>
      <c r="C65" s="125">
        <v>15.033806903725603</v>
      </c>
      <c r="D65" s="143">
        <v>10984</v>
      </c>
      <c r="E65" s="144">
        <v>11145</v>
      </c>
      <c r="F65" s="144">
        <v>11043</v>
      </c>
      <c r="G65" s="144">
        <v>10991</v>
      </c>
      <c r="H65" s="145">
        <v>10646</v>
      </c>
      <c r="I65" s="143">
        <v>338</v>
      </c>
      <c r="J65" s="146">
        <v>3.1749013714071013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68407</v>
      </c>
      <c r="G11" s="114">
        <v>69837</v>
      </c>
      <c r="H11" s="114">
        <v>69861</v>
      </c>
      <c r="I11" s="114">
        <v>69797</v>
      </c>
      <c r="J11" s="140">
        <v>68211</v>
      </c>
      <c r="K11" s="114">
        <v>196</v>
      </c>
      <c r="L11" s="116">
        <v>0.28734368357009865</v>
      </c>
    </row>
    <row r="12" spans="1:17" s="110" customFormat="1" ht="24" customHeight="1" x14ac:dyDescent="0.2">
      <c r="A12" s="604" t="s">
        <v>185</v>
      </c>
      <c r="B12" s="605"/>
      <c r="C12" s="605"/>
      <c r="D12" s="606"/>
      <c r="E12" s="113">
        <v>39.067639276682208</v>
      </c>
      <c r="F12" s="115">
        <v>26725</v>
      </c>
      <c r="G12" s="114">
        <v>27038</v>
      </c>
      <c r="H12" s="114">
        <v>27104</v>
      </c>
      <c r="I12" s="114">
        <v>26859</v>
      </c>
      <c r="J12" s="140">
        <v>26172</v>
      </c>
      <c r="K12" s="114">
        <v>553</v>
      </c>
      <c r="L12" s="116">
        <v>2.1129451322023538</v>
      </c>
    </row>
    <row r="13" spans="1:17" s="110" customFormat="1" ht="15" customHeight="1" x14ac:dyDescent="0.2">
      <c r="A13" s="120"/>
      <c r="B13" s="612" t="s">
        <v>107</v>
      </c>
      <c r="C13" s="612"/>
      <c r="E13" s="113">
        <v>60.932360723317792</v>
      </c>
      <c r="F13" s="115">
        <v>41682</v>
      </c>
      <c r="G13" s="114">
        <v>42799</v>
      </c>
      <c r="H13" s="114">
        <v>42757</v>
      </c>
      <c r="I13" s="114">
        <v>42938</v>
      </c>
      <c r="J13" s="140">
        <v>42039</v>
      </c>
      <c r="K13" s="114">
        <v>-357</v>
      </c>
      <c r="L13" s="116">
        <v>-0.84921144651395131</v>
      </c>
    </row>
    <row r="14" spans="1:17" s="110" customFormat="1" ht="22.5" customHeight="1" x14ac:dyDescent="0.2">
      <c r="A14" s="604" t="s">
        <v>186</v>
      </c>
      <c r="B14" s="605"/>
      <c r="C14" s="605"/>
      <c r="D14" s="606"/>
      <c r="E14" s="113">
        <v>16.321429093513821</v>
      </c>
      <c r="F14" s="115">
        <v>11165</v>
      </c>
      <c r="G14" s="114">
        <v>11550</v>
      </c>
      <c r="H14" s="114">
        <v>11692</v>
      </c>
      <c r="I14" s="114">
        <v>11890</v>
      </c>
      <c r="J14" s="140">
        <v>11445</v>
      </c>
      <c r="K14" s="114">
        <v>-280</v>
      </c>
      <c r="L14" s="116">
        <v>-2.4464831804281344</v>
      </c>
    </row>
    <row r="15" spans="1:17" s="110" customFormat="1" ht="15" customHeight="1" x14ac:dyDescent="0.2">
      <c r="A15" s="120"/>
      <c r="B15" s="119"/>
      <c r="C15" s="258" t="s">
        <v>106</v>
      </c>
      <c r="E15" s="113">
        <v>50.24630541871921</v>
      </c>
      <c r="F15" s="115">
        <v>5610</v>
      </c>
      <c r="G15" s="114">
        <v>5705</v>
      </c>
      <c r="H15" s="114">
        <v>5766</v>
      </c>
      <c r="I15" s="114">
        <v>5851</v>
      </c>
      <c r="J15" s="140">
        <v>5676</v>
      </c>
      <c r="K15" s="114">
        <v>-66</v>
      </c>
      <c r="L15" s="116">
        <v>-1.1627906976744187</v>
      </c>
    </row>
    <row r="16" spans="1:17" s="110" customFormat="1" ht="15" customHeight="1" x14ac:dyDescent="0.2">
      <c r="A16" s="120"/>
      <c r="B16" s="119"/>
      <c r="C16" s="258" t="s">
        <v>107</v>
      </c>
      <c r="E16" s="113">
        <v>49.75369458128079</v>
      </c>
      <c r="F16" s="115">
        <v>5555</v>
      </c>
      <c r="G16" s="114">
        <v>5845</v>
      </c>
      <c r="H16" s="114">
        <v>5926</v>
      </c>
      <c r="I16" s="114">
        <v>6039</v>
      </c>
      <c r="J16" s="140">
        <v>5769</v>
      </c>
      <c r="K16" s="114">
        <v>-214</v>
      </c>
      <c r="L16" s="116">
        <v>-3.7094817126018373</v>
      </c>
    </row>
    <row r="17" spans="1:12" s="110" customFormat="1" ht="15" customHeight="1" x14ac:dyDescent="0.2">
      <c r="A17" s="120"/>
      <c r="B17" s="121" t="s">
        <v>109</v>
      </c>
      <c r="C17" s="258"/>
      <c r="E17" s="113">
        <v>50.253629014574528</v>
      </c>
      <c r="F17" s="115">
        <v>34377</v>
      </c>
      <c r="G17" s="114">
        <v>35494</v>
      </c>
      <c r="H17" s="114">
        <v>35532</v>
      </c>
      <c r="I17" s="114">
        <v>35451</v>
      </c>
      <c r="J17" s="140">
        <v>34817</v>
      </c>
      <c r="K17" s="114">
        <v>-440</v>
      </c>
      <c r="L17" s="116">
        <v>-1.2637504667260246</v>
      </c>
    </row>
    <row r="18" spans="1:12" s="110" customFormat="1" ht="15" customHeight="1" x14ac:dyDescent="0.2">
      <c r="A18" s="120"/>
      <c r="B18" s="119"/>
      <c r="C18" s="258" t="s">
        <v>106</v>
      </c>
      <c r="E18" s="113">
        <v>35.323035750647236</v>
      </c>
      <c r="F18" s="115">
        <v>12143</v>
      </c>
      <c r="G18" s="114">
        <v>12415</v>
      </c>
      <c r="H18" s="114">
        <v>12404</v>
      </c>
      <c r="I18" s="114">
        <v>12195</v>
      </c>
      <c r="J18" s="140">
        <v>11879</v>
      </c>
      <c r="K18" s="114">
        <v>264</v>
      </c>
      <c r="L18" s="116">
        <v>2.2224092937115918</v>
      </c>
    </row>
    <row r="19" spans="1:12" s="110" customFormat="1" ht="15" customHeight="1" x14ac:dyDescent="0.2">
      <c r="A19" s="120"/>
      <c r="B19" s="119"/>
      <c r="C19" s="258" t="s">
        <v>107</v>
      </c>
      <c r="E19" s="113">
        <v>64.676964249352764</v>
      </c>
      <c r="F19" s="115">
        <v>22234</v>
      </c>
      <c r="G19" s="114">
        <v>23079</v>
      </c>
      <c r="H19" s="114">
        <v>23128</v>
      </c>
      <c r="I19" s="114">
        <v>23256</v>
      </c>
      <c r="J19" s="140">
        <v>22938</v>
      </c>
      <c r="K19" s="114">
        <v>-704</v>
      </c>
      <c r="L19" s="116">
        <v>-3.0691429069666056</v>
      </c>
    </row>
    <row r="20" spans="1:12" s="110" customFormat="1" ht="15" customHeight="1" x14ac:dyDescent="0.2">
      <c r="A20" s="120"/>
      <c r="B20" s="121" t="s">
        <v>110</v>
      </c>
      <c r="C20" s="258"/>
      <c r="E20" s="113">
        <v>17.702866665692106</v>
      </c>
      <c r="F20" s="115">
        <v>12110</v>
      </c>
      <c r="G20" s="114">
        <v>12119</v>
      </c>
      <c r="H20" s="114">
        <v>12021</v>
      </c>
      <c r="I20" s="114">
        <v>11930</v>
      </c>
      <c r="J20" s="140">
        <v>11685</v>
      </c>
      <c r="K20" s="114">
        <v>425</v>
      </c>
      <c r="L20" s="116">
        <v>3.6371416345742404</v>
      </c>
    </row>
    <row r="21" spans="1:12" s="110" customFormat="1" ht="15" customHeight="1" x14ac:dyDescent="0.2">
      <c r="A21" s="120"/>
      <c r="B21" s="119"/>
      <c r="C21" s="258" t="s">
        <v>106</v>
      </c>
      <c r="E21" s="113">
        <v>32.080924855491332</v>
      </c>
      <c r="F21" s="115">
        <v>3885</v>
      </c>
      <c r="G21" s="114">
        <v>3881</v>
      </c>
      <c r="H21" s="114">
        <v>3888</v>
      </c>
      <c r="I21" s="114">
        <v>3824</v>
      </c>
      <c r="J21" s="140">
        <v>3740</v>
      </c>
      <c r="K21" s="114">
        <v>145</v>
      </c>
      <c r="L21" s="116">
        <v>3.8770053475935828</v>
      </c>
    </row>
    <row r="22" spans="1:12" s="110" customFormat="1" ht="15" customHeight="1" x14ac:dyDescent="0.2">
      <c r="A22" s="120"/>
      <c r="B22" s="119"/>
      <c r="C22" s="258" t="s">
        <v>107</v>
      </c>
      <c r="E22" s="113">
        <v>67.919075144508668</v>
      </c>
      <c r="F22" s="115">
        <v>8225</v>
      </c>
      <c r="G22" s="114">
        <v>8238</v>
      </c>
      <c r="H22" s="114">
        <v>8133</v>
      </c>
      <c r="I22" s="114">
        <v>8106</v>
      </c>
      <c r="J22" s="140">
        <v>7945</v>
      </c>
      <c r="K22" s="114">
        <v>280</v>
      </c>
      <c r="L22" s="116">
        <v>3.5242290748898677</v>
      </c>
    </row>
    <row r="23" spans="1:12" s="110" customFormat="1" ht="15" customHeight="1" x14ac:dyDescent="0.2">
      <c r="A23" s="120"/>
      <c r="B23" s="121" t="s">
        <v>111</v>
      </c>
      <c r="C23" s="258"/>
      <c r="E23" s="113">
        <v>15.722075226219539</v>
      </c>
      <c r="F23" s="115">
        <v>10755</v>
      </c>
      <c r="G23" s="114">
        <v>10674</v>
      </c>
      <c r="H23" s="114">
        <v>10616</v>
      </c>
      <c r="I23" s="114">
        <v>10526</v>
      </c>
      <c r="J23" s="140">
        <v>10264</v>
      </c>
      <c r="K23" s="114">
        <v>491</v>
      </c>
      <c r="L23" s="116">
        <v>4.7837100545596263</v>
      </c>
    </row>
    <row r="24" spans="1:12" s="110" customFormat="1" ht="15" customHeight="1" x14ac:dyDescent="0.2">
      <c r="A24" s="120"/>
      <c r="B24" s="119"/>
      <c r="C24" s="258" t="s">
        <v>106</v>
      </c>
      <c r="E24" s="113">
        <v>47.298930729893073</v>
      </c>
      <c r="F24" s="115">
        <v>5087</v>
      </c>
      <c r="G24" s="114">
        <v>5037</v>
      </c>
      <c r="H24" s="114">
        <v>5046</v>
      </c>
      <c r="I24" s="114">
        <v>4989</v>
      </c>
      <c r="J24" s="140">
        <v>4877</v>
      </c>
      <c r="K24" s="114">
        <v>210</v>
      </c>
      <c r="L24" s="116">
        <v>4.3059257740414187</v>
      </c>
    </row>
    <row r="25" spans="1:12" s="110" customFormat="1" ht="15" customHeight="1" x14ac:dyDescent="0.2">
      <c r="A25" s="120"/>
      <c r="B25" s="119"/>
      <c r="C25" s="258" t="s">
        <v>107</v>
      </c>
      <c r="E25" s="113">
        <v>52.701069270106927</v>
      </c>
      <c r="F25" s="115">
        <v>5668</v>
      </c>
      <c r="G25" s="114">
        <v>5637</v>
      </c>
      <c r="H25" s="114">
        <v>5570</v>
      </c>
      <c r="I25" s="114">
        <v>5537</v>
      </c>
      <c r="J25" s="140">
        <v>5387</v>
      </c>
      <c r="K25" s="114">
        <v>281</v>
      </c>
      <c r="L25" s="116">
        <v>5.2162613699647302</v>
      </c>
    </row>
    <row r="26" spans="1:12" s="110" customFormat="1" ht="15" customHeight="1" x14ac:dyDescent="0.2">
      <c r="A26" s="120"/>
      <c r="C26" s="121" t="s">
        <v>187</v>
      </c>
      <c r="D26" s="110" t="s">
        <v>188</v>
      </c>
      <c r="E26" s="113">
        <v>1.2776470244273246</v>
      </c>
      <c r="F26" s="115">
        <v>874</v>
      </c>
      <c r="G26" s="114">
        <v>864</v>
      </c>
      <c r="H26" s="114">
        <v>857</v>
      </c>
      <c r="I26" s="114">
        <v>719</v>
      </c>
      <c r="J26" s="140">
        <v>701</v>
      </c>
      <c r="K26" s="114">
        <v>173</v>
      </c>
      <c r="L26" s="116">
        <v>24.679029957203994</v>
      </c>
    </row>
    <row r="27" spans="1:12" s="110" customFormat="1" ht="15" customHeight="1" x14ac:dyDescent="0.2">
      <c r="A27" s="120"/>
      <c r="B27" s="119"/>
      <c r="D27" s="259" t="s">
        <v>106</v>
      </c>
      <c r="E27" s="113">
        <v>40.846681922196794</v>
      </c>
      <c r="F27" s="115">
        <v>357</v>
      </c>
      <c r="G27" s="114">
        <v>349</v>
      </c>
      <c r="H27" s="114">
        <v>365</v>
      </c>
      <c r="I27" s="114">
        <v>302</v>
      </c>
      <c r="J27" s="140">
        <v>306</v>
      </c>
      <c r="K27" s="114">
        <v>51</v>
      </c>
      <c r="L27" s="116">
        <v>16.666666666666668</v>
      </c>
    </row>
    <row r="28" spans="1:12" s="110" customFormat="1" ht="15" customHeight="1" x14ac:dyDescent="0.2">
      <c r="A28" s="120"/>
      <c r="B28" s="119"/>
      <c r="D28" s="259" t="s">
        <v>107</v>
      </c>
      <c r="E28" s="113">
        <v>59.153318077803206</v>
      </c>
      <c r="F28" s="115">
        <v>517</v>
      </c>
      <c r="G28" s="114">
        <v>515</v>
      </c>
      <c r="H28" s="114">
        <v>492</v>
      </c>
      <c r="I28" s="114">
        <v>417</v>
      </c>
      <c r="J28" s="140">
        <v>395</v>
      </c>
      <c r="K28" s="114">
        <v>122</v>
      </c>
      <c r="L28" s="116">
        <v>30.88607594936709</v>
      </c>
    </row>
    <row r="29" spans="1:12" s="110" customFormat="1" ht="24" customHeight="1" x14ac:dyDescent="0.2">
      <c r="A29" s="604" t="s">
        <v>189</v>
      </c>
      <c r="B29" s="605"/>
      <c r="C29" s="605"/>
      <c r="D29" s="606"/>
      <c r="E29" s="113">
        <v>84.706243513090769</v>
      </c>
      <c r="F29" s="115">
        <v>57945</v>
      </c>
      <c r="G29" s="114">
        <v>59203</v>
      </c>
      <c r="H29" s="114">
        <v>59162</v>
      </c>
      <c r="I29" s="114">
        <v>59176</v>
      </c>
      <c r="J29" s="140">
        <v>58063</v>
      </c>
      <c r="K29" s="114">
        <v>-118</v>
      </c>
      <c r="L29" s="116">
        <v>-0.20322752871880542</v>
      </c>
    </row>
    <row r="30" spans="1:12" s="110" customFormat="1" ht="15" customHeight="1" x14ac:dyDescent="0.2">
      <c r="A30" s="120"/>
      <c r="B30" s="119"/>
      <c r="C30" s="258" t="s">
        <v>106</v>
      </c>
      <c r="E30" s="113">
        <v>38.332901889723011</v>
      </c>
      <c r="F30" s="115">
        <v>22212</v>
      </c>
      <c r="G30" s="114">
        <v>22440</v>
      </c>
      <c r="H30" s="114">
        <v>22442</v>
      </c>
      <c r="I30" s="114">
        <v>22344</v>
      </c>
      <c r="J30" s="140">
        <v>21900</v>
      </c>
      <c r="K30" s="114">
        <v>312</v>
      </c>
      <c r="L30" s="116">
        <v>1.4246575342465753</v>
      </c>
    </row>
    <row r="31" spans="1:12" s="110" customFormat="1" ht="15" customHeight="1" x14ac:dyDescent="0.2">
      <c r="A31" s="120"/>
      <c r="B31" s="119"/>
      <c r="C31" s="258" t="s">
        <v>107</v>
      </c>
      <c r="E31" s="113">
        <v>61.667098110276989</v>
      </c>
      <c r="F31" s="115">
        <v>35733</v>
      </c>
      <c r="G31" s="114">
        <v>36763</v>
      </c>
      <c r="H31" s="114">
        <v>36720</v>
      </c>
      <c r="I31" s="114">
        <v>36832</v>
      </c>
      <c r="J31" s="140">
        <v>36163</v>
      </c>
      <c r="K31" s="114">
        <v>-430</v>
      </c>
      <c r="L31" s="116">
        <v>-1.1890606420927468</v>
      </c>
    </row>
    <row r="32" spans="1:12" s="110" customFormat="1" ht="15" customHeight="1" x14ac:dyDescent="0.2">
      <c r="A32" s="120"/>
      <c r="B32" s="119" t="s">
        <v>117</v>
      </c>
      <c r="C32" s="258"/>
      <c r="E32" s="113">
        <v>15.149034455538176</v>
      </c>
      <c r="F32" s="114">
        <v>10363</v>
      </c>
      <c r="G32" s="114">
        <v>10541</v>
      </c>
      <c r="H32" s="114">
        <v>10602</v>
      </c>
      <c r="I32" s="114">
        <v>10517</v>
      </c>
      <c r="J32" s="140">
        <v>10048</v>
      </c>
      <c r="K32" s="114">
        <v>315</v>
      </c>
      <c r="L32" s="116">
        <v>3.1349522292993632</v>
      </c>
    </row>
    <row r="33" spans="1:12" s="110" customFormat="1" ht="15" customHeight="1" x14ac:dyDescent="0.2">
      <c r="A33" s="120"/>
      <c r="B33" s="119"/>
      <c r="C33" s="258" t="s">
        <v>106</v>
      </c>
      <c r="E33" s="113">
        <v>43.375470423622502</v>
      </c>
      <c r="F33" s="114">
        <v>4495</v>
      </c>
      <c r="G33" s="114">
        <v>4581</v>
      </c>
      <c r="H33" s="114">
        <v>4648</v>
      </c>
      <c r="I33" s="114">
        <v>4500</v>
      </c>
      <c r="J33" s="140">
        <v>4257</v>
      </c>
      <c r="K33" s="114">
        <v>238</v>
      </c>
      <c r="L33" s="116">
        <v>5.5907916373032656</v>
      </c>
    </row>
    <row r="34" spans="1:12" s="110" customFormat="1" ht="15" customHeight="1" x14ac:dyDescent="0.2">
      <c r="A34" s="120"/>
      <c r="B34" s="119"/>
      <c r="C34" s="258" t="s">
        <v>107</v>
      </c>
      <c r="E34" s="113">
        <v>56.624529576377498</v>
      </c>
      <c r="F34" s="114">
        <v>5868</v>
      </c>
      <c r="G34" s="114">
        <v>5960</v>
      </c>
      <c r="H34" s="114">
        <v>5954</v>
      </c>
      <c r="I34" s="114">
        <v>6017</v>
      </c>
      <c r="J34" s="140">
        <v>5791</v>
      </c>
      <c r="K34" s="114">
        <v>77</v>
      </c>
      <c r="L34" s="116">
        <v>1.3296494560524952</v>
      </c>
    </row>
    <row r="35" spans="1:12" s="110" customFormat="1" ht="24" customHeight="1" x14ac:dyDescent="0.2">
      <c r="A35" s="604" t="s">
        <v>192</v>
      </c>
      <c r="B35" s="605"/>
      <c r="C35" s="605"/>
      <c r="D35" s="606"/>
      <c r="E35" s="113">
        <v>15.491104711506132</v>
      </c>
      <c r="F35" s="114">
        <v>10597</v>
      </c>
      <c r="G35" s="114">
        <v>10807</v>
      </c>
      <c r="H35" s="114">
        <v>11040</v>
      </c>
      <c r="I35" s="114">
        <v>11281</v>
      </c>
      <c r="J35" s="114">
        <v>10542</v>
      </c>
      <c r="K35" s="318">
        <v>55</v>
      </c>
      <c r="L35" s="319">
        <v>0.5217226332764181</v>
      </c>
    </row>
    <row r="36" spans="1:12" s="110" customFormat="1" ht="15" customHeight="1" x14ac:dyDescent="0.2">
      <c r="A36" s="120"/>
      <c r="B36" s="119"/>
      <c r="C36" s="258" t="s">
        <v>106</v>
      </c>
      <c r="E36" s="113">
        <v>43.748230631310747</v>
      </c>
      <c r="F36" s="114">
        <v>4636</v>
      </c>
      <c r="G36" s="114">
        <v>4677</v>
      </c>
      <c r="H36" s="114">
        <v>4790</v>
      </c>
      <c r="I36" s="114">
        <v>4947</v>
      </c>
      <c r="J36" s="114">
        <v>4570</v>
      </c>
      <c r="K36" s="318">
        <v>66</v>
      </c>
      <c r="L36" s="116">
        <v>1.4442013129102844</v>
      </c>
    </row>
    <row r="37" spans="1:12" s="110" customFormat="1" ht="15" customHeight="1" x14ac:dyDescent="0.2">
      <c r="A37" s="120"/>
      <c r="B37" s="119"/>
      <c r="C37" s="258" t="s">
        <v>107</v>
      </c>
      <c r="E37" s="113">
        <v>56.251769368689253</v>
      </c>
      <c r="F37" s="114">
        <v>5961</v>
      </c>
      <c r="G37" s="114">
        <v>6130</v>
      </c>
      <c r="H37" s="114">
        <v>6250</v>
      </c>
      <c r="I37" s="114">
        <v>6334</v>
      </c>
      <c r="J37" s="140">
        <v>5972</v>
      </c>
      <c r="K37" s="114">
        <v>-11</v>
      </c>
      <c r="L37" s="116">
        <v>-0.1841929002009377</v>
      </c>
    </row>
    <row r="38" spans="1:12" s="110" customFormat="1" ht="15" customHeight="1" x14ac:dyDescent="0.2">
      <c r="A38" s="120"/>
      <c r="B38" s="119" t="s">
        <v>329</v>
      </c>
      <c r="C38" s="258"/>
      <c r="E38" s="113">
        <v>58.483780899615539</v>
      </c>
      <c r="F38" s="114">
        <v>40007</v>
      </c>
      <c r="G38" s="114">
        <v>40586</v>
      </c>
      <c r="H38" s="114">
        <v>40420</v>
      </c>
      <c r="I38" s="114">
        <v>40173</v>
      </c>
      <c r="J38" s="140">
        <v>39284</v>
      </c>
      <c r="K38" s="114">
        <v>723</v>
      </c>
      <c r="L38" s="116">
        <v>1.8404439466449445</v>
      </c>
    </row>
    <row r="39" spans="1:12" s="110" customFormat="1" ht="15" customHeight="1" x14ac:dyDescent="0.2">
      <c r="A39" s="120"/>
      <c r="B39" s="119"/>
      <c r="C39" s="258" t="s">
        <v>106</v>
      </c>
      <c r="E39" s="113">
        <v>37.913365161096806</v>
      </c>
      <c r="F39" s="115">
        <v>15168</v>
      </c>
      <c r="G39" s="114">
        <v>15272</v>
      </c>
      <c r="H39" s="114">
        <v>15236</v>
      </c>
      <c r="I39" s="114">
        <v>15003</v>
      </c>
      <c r="J39" s="140">
        <v>14638</v>
      </c>
      <c r="K39" s="114">
        <v>530</v>
      </c>
      <c r="L39" s="116">
        <v>3.6207132121874572</v>
      </c>
    </row>
    <row r="40" spans="1:12" s="110" customFormat="1" ht="15" customHeight="1" x14ac:dyDescent="0.2">
      <c r="A40" s="120"/>
      <c r="B40" s="119"/>
      <c r="C40" s="258" t="s">
        <v>107</v>
      </c>
      <c r="E40" s="113">
        <v>62.086634838903194</v>
      </c>
      <c r="F40" s="115">
        <v>24839</v>
      </c>
      <c r="G40" s="114">
        <v>25314</v>
      </c>
      <c r="H40" s="114">
        <v>25184</v>
      </c>
      <c r="I40" s="114">
        <v>25170</v>
      </c>
      <c r="J40" s="140">
        <v>24646</v>
      </c>
      <c r="K40" s="114">
        <v>193</v>
      </c>
      <c r="L40" s="116">
        <v>0.78308853363628983</v>
      </c>
    </row>
    <row r="41" spans="1:12" s="110" customFormat="1" ht="15" customHeight="1" x14ac:dyDescent="0.2">
      <c r="A41" s="120"/>
      <c r="B41" s="320" t="s">
        <v>517</v>
      </c>
      <c r="C41" s="258"/>
      <c r="E41" s="113">
        <v>9.0107737512242903</v>
      </c>
      <c r="F41" s="115">
        <v>6164</v>
      </c>
      <c r="G41" s="114">
        <v>6348</v>
      </c>
      <c r="H41" s="114">
        <v>6136</v>
      </c>
      <c r="I41" s="114">
        <v>6030</v>
      </c>
      <c r="J41" s="140">
        <v>5840</v>
      </c>
      <c r="K41" s="114">
        <v>324</v>
      </c>
      <c r="L41" s="116">
        <v>5.5479452054794525</v>
      </c>
    </row>
    <row r="42" spans="1:12" s="110" customFormat="1" ht="15" customHeight="1" x14ac:dyDescent="0.2">
      <c r="A42" s="120"/>
      <c r="B42" s="119"/>
      <c r="C42" s="268" t="s">
        <v>106</v>
      </c>
      <c r="D42" s="182"/>
      <c r="E42" s="113">
        <v>39.35756002595717</v>
      </c>
      <c r="F42" s="115">
        <v>2426</v>
      </c>
      <c r="G42" s="114">
        <v>2409</v>
      </c>
      <c r="H42" s="114">
        <v>2322</v>
      </c>
      <c r="I42" s="114">
        <v>2245</v>
      </c>
      <c r="J42" s="140">
        <v>2178</v>
      </c>
      <c r="K42" s="114">
        <v>248</v>
      </c>
      <c r="L42" s="116">
        <v>11.386593204775023</v>
      </c>
    </row>
    <row r="43" spans="1:12" s="110" customFormat="1" ht="15" customHeight="1" x14ac:dyDescent="0.2">
      <c r="A43" s="120"/>
      <c r="B43" s="119"/>
      <c r="C43" s="268" t="s">
        <v>107</v>
      </c>
      <c r="D43" s="182"/>
      <c r="E43" s="113">
        <v>60.64243997404283</v>
      </c>
      <c r="F43" s="115">
        <v>3738</v>
      </c>
      <c r="G43" s="114">
        <v>3939</v>
      </c>
      <c r="H43" s="114">
        <v>3814</v>
      </c>
      <c r="I43" s="114">
        <v>3785</v>
      </c>
      <c r="J43" s="140">
        <v>3662</v>
      </c>
      <c r="K43" s="114">
        <v>76</v>
      </c>
      <c r="L43" s="116">
        <v>2.0753686510103768</v>
      </c>
    </row>
    <row r="44" spans="1:12" s="110" customFormat="1" ht="15" customHeight="1" x14ac:dyDescent="0.2">
      <c r="A44" s="120"/>
      <c r="B44" s="119" t="s">
        <v>205</v>
      </c>
      <c r="C44" s="268"/>
      <c r="D44" s="182"/>
      <c r="E44" s="113">
        <v>17.01434063765404</v>
      </c>
      <c r="F44" s="115">
        <v>11639</v>
      </c>
      <c r="G44" s="114">
        <v>12096</v>
      </c>
      <c r="H44" s="114">
        <v>12265</v>
      </c>
      <c r="I44" s="114">
        <v>12313</v>
      </c>
      <c r="J44" s="140">
        <v>12545</v>
      </c>
      <c r="K44" s="114">
        <v>-906</v>
      </c>
      <c r="L44" s="116">
        <v>-7.2220007971303311</v>
      </c>
    </row>
    <row r="45" spans="1:12" s="110" customFormat="1" ht="15" customHeight="1" x14ac:dyDescent="0.2">
      <c r="A45" s="120"/>
      <c r="B45" s="119"/>
      <c r="C45" s="268" t="s">
        <v>106</v>
      </c>
      <c r="D45" s="182"/>
      <c r="E45" s="113">
        <v>38.620156370822237</v>
      </c>
      <c r="F45" s="115">
        <v>4495</v>
      </c>
      <c r="G45" s="114">
        <v>4680</v>
      </c>
      <c r="H45" s="114">
        <v>4756</v>
      </c>
      <c r="I45" s="114">
        <v>4664</v>
      </c>
      <c r="J45" s="140">
        <v>4786</v>
      </c>
      <c r="K45" s="114">
        <v>-291</v>
      </c>
      <c r="L45" s="116">
        <v>-6.0802340158796486</v>
      </c>
    </row>
    <row r="46" spans="1:12" s="110" customFormat="1" ht="15" customHeight="1" x14ac:dyDescent="0.2">
      <c r="A46" s="123"/>
      <c r="B46" s="124"/>
      <c r="C46" s="260" t="s">
        <v>107</v>
      </c>
      <c r="D46" s="261"/>
      <c r="E46" s="125">
        <v>61.379843629177763</v>
      </c>
      <c r="F46" s="143">
        <v>7144</v>
      </c>
      <c r="G46" s="144">
        <v>7416</v>
      </c>
      <c r="H46" s="144">
        <v>7509</v>
      </c>
      <c r="I46" s="144">
        <v>7649</v>
      </c>
      <c r="J46" s="145">
        <v>7759</v>
      </c>
      <c r="K46" s="144">
        <v>-615</v>
      </c>
      <c r="L46" s="146">
        <v>-7.9262791596855262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68407</v>
      </c>
      <c r="E11" s="114">
        <v>69837</v>
      </c>
      <c r="F11" s="114">
        <v>69861</v>
      </c>
      <c r="G11" s="114">
        <v>69797</v>
      </c>
      <c r="H11" s="140">
        <v>68211</v>
      </c>
      <c r="I11" s="115">
        <v>196</v>
      </c>
      <c r="J11" s="116">
        <v>0.28734368357009865</v>
      </c>
    </row>
    <row r="12" spans="1:15" s="110" customFormat="1" ht="24.95" customHeight="1" x14ac:dyDescent="0.2">
      <c r="A12" s="193" t="s">
        <v>132</v>
      </c>
      <c r="B12" s="194" t="s">
        <v>133</v>
      </c>
      <c r="C12" s="113">
        <v>1.3755902173754149</v>
      </c>
      <c r="D12" s="115">
        <v>941</v>
      </c>
      <c r="E12" s="114">
        <v>928</v>
      </c>
      <c r="F12" s="114">
        <v>958</v>
      </c>
      <c r="G12" s="114">
        <v>926</v>
      </c>
      <c r="H12" s="140">
        <v>856</v>
      </c>
      <c r="I12" s="115">
        <v>85</v>
      </c>
      <c r="J12" s="116">
        <v>9.9299065420560755</v>
      </c>
    </row>
    <row r="13" spans="1:15" s="110" customFormat="1" ht="24.95" customHeight="1" x14ac:dyDescent="0.2">
      <c r="A13" s="193" t="s">
        <v>134</v>
      </c>
      <c r="B13" s="199" t="s">
        <v>214</v>
      </c>
      <c r="C13" s="113">
        <v>0.7440758986653413</v>
      </c>
      <c r="D13" s="115">
        <v>509</v>
      </c>
      <c r="E13" s="114">
        <v>510</v>
      </c>
      <c r="F13" s="114">
        <v>514</v>
      </c>
      <c r="G13" s="114">
        <v>505</v>
      </c>
      <c r="H13" s="140">
        <v>492</v>
      </c>
      <c r="I13" s="115">
        <v>17</v>
      </c>
      <c r="J13" s="116">
        <v>3.4552845528455283</v>
      </c>
    </row>
    <row r="14" spans="1:15" s="287" customFormat="1" ht="24.95" customHeight="1" x14ac:dyDescent="0.2">
      <c r="A14" s="193" t="s">
        <v>215</v>
      </c>
      <c r="B14" s="199" t="s">
        <v>137</v>
      </c>
      <c r="C14" s="113">
        <v>6.749309281213911</v>
      </c>
      <c r="D14" s="115">
        <v>4617</v>
      </c>
      <c r="E14" s="114">
        <v>4842</v>
      </c>
      <c r="F14" s="114">
        <v>4884</v>
      </c>
      <c r="G14" s="114">
        <v>4889</v>
      </c>
      <c r="H14" s="140">
        <v>4799</v>
      </c>
      <c r="I14" s="115">
        <v>-182</v>
      </c>
      <c r="J14" s="116">
        <v>-3.7924567618253802</v>
      </c>
      <c r="K14" s="110"/>
      <c r="L14" s="110"/>
      <c r="M14" s="110"/>
      <c r="N14" s="110"/>
      <c r="O14" s="110"/>
    </row>
    <row r="15" spans="1:15" s="110" customFormat="1" ht="24.95" customHeight="1" x14ac:dyDescent="0.2">
      <c r="A15" s="193" t="s">
        <v>216</v>
      </c>
      <c r="B15" s="199" t="s">
        <v>217</v>
      </c>
      <c r="C15" s="113">
        <v>2.9090590144283479</v>
      </c>
      <c r="D15" s="115">
        <v>1990</v>
      </c>
      <c r="E15" s="114">
        <v>2124</v>
      </c>
      <c r="F15" s="114">
        <v>2101</v>
      </c>
      <c r="G15" s="114">
        <v>2111</v>
      </c>
      <c r="H15" s="140">
        <v>2033</v>
      </c>
      <c r="I15" s="115">
        <v>-43</v>
      </c>
      <c r="J15" s="116">
        <v>-2.115100836202656</v>
      </c>
    </row>
    <row r="16" spans="1:15" s="287" customFormat="1" ht="24.95" customHeight="1" x14ac:dyDescent="0.2">
      <c r="A16" s="193" t="s">
        <v>218</v>
      </c>
      <c r="B16" s="199" t="s">
        <v>141</v>
      </c>
      <c r="C16" s="113">
        <v>3.0596284006022776</v>
      </c>
      <c r="D16" s="115">
        <v>2093</v>
      </c>
      <c r="E16" s="114">
        <v>2161</v>
      </c>
      <c r="F16" s="114">
        <v>2220</v>
      </c>
      <c r="G16" s="114">
        <v>2224</v>
      </c>
      <c r="H16" s="140">
        <v>2219</v>
      </c>
      <c r="I16" s="115">
        <v>-126</v>
      </c>
      <c r="J16" s="116">
        <v>-5.6782334384858046</v>
      </c>
      <c r="K16" s="110"/>
      <c r="L16" s="110"/>
      <c r="M16" s="110"/>
      <c r="N16" s="110"/>
      <c r="O16" s="110"/>
    </row>
    <row r="17" spans="1:15" s="110" customFormat="1" ht="24.95" customHeight="1" x14ac:dyDescent="0.2">
      <c r="A17" s="193" t="s">
        <v>142</v>
      </c>
      <c r="B17" s="199" t="s">
        <v>220</v>
      </c>
      <c r="C17" s="113">
        <v>0.78062186618328533</v>
      </c>
      <c r="D17" s="115">
        <v>534</v>
      </c>
      <c r="E17" s="114">
        <v>557</v>
      </c>
      <c r="F17" s="114">
        <v>563</v>
      </c>
      <c r="G17" s="114">
        <v>554</v>
      </c>
      <c r="H17" s="140">
        <v>547</v>
      </c>
      <c r="I17" s="115">
        <v>-13</v>
      </c>
      <c r="J17" s="116">
        <v>-2.376599634369287</v>
      </c>
    </row>
    <row r="18" spans="1:15" s="287" customFormat="1" ht="24.95" customHeight="1" x14ac:dyDescent="0.2">
      <c r="A18" s="201" t="s">
        <v>144</v>
      </c>
      <c r="B18" s="202" t="s">
        <v>145</v>
      </c>
      <c r="C18" s="113">
        <v>5.0915841945999682</v>
      </c>
      <c r="D18" s="115">
        <v>3483</v>
      </c>
      <c r="E18" s="114">
        <v>3442</v>
      </c>
      <c r="F18" s="114">
        <v>3497</v>
      </c>
      <c r="G18" s="114">
        <v>3417</v>
      </c>
      <c r="H18" s="140">
        <v>3370</v>
      </c>
      <c r="I18" s="115">
        <v>113</v>
      </c>
      <c r="J18" s="116">
        <v>3.3531157270029674</v>
      </c>
      <c r="K18" s="110"/>
      <c r="L18" s="110"/>
      <c r="M18" s="110"/>
      <c r="N18" s="110"/>
      <c r="O18" s="110"/>
    </row>
    <row r="19" spans="1:15" s="110" customFormat="1" ht="24.95" customHeight="1" x14ac:dyDescent="0.2">
      <c r="A19" s="193" t="s">
        <v>146</v>
      </c>
      <c r="B19" s="199" t="s">
        <v>147</v>
      </c>
      <c r="C19" s="113">
        <v>16.419372286461911</v>
      </c>
      <c r="D19" s="115">
        <v>11232</v>
      </c>
      <c r="E19" s="114">
        <v>11574</v>
      </c>
      <c r="F19" s="114">
        <v>11471</v>
      </c>
      <c r="G19" s="114">
        <v>11539</v>
      </c>
      <c r="H19" s="140">
        <v>11330</v>
      </c>
      <c r="I19" s="115">
        <v>-98</v>
      </c>
      <c r="J19" s="116">
        <v>-0.86496028243601064</v>
      </c>
    </row>
    <row r="20" spans="1:15" s="287" customFormat="1" ht="24.95" customHeight="1" x14ac:dyDescent="0.2">
      <c r="A20" s="193" t="s">
        <v>148</v>
      </c>
      <c r="B20" s="199" t="s">
        <v>149</v>
      </c>
      <c r="C20" s="113">
        <v>2.7365620477436519</v>
      </c>
      <c r="D20" s="115">
        <v>1872</v>
      </c>
      <c r="E20" s="114">
        <v>1961</v>
      </c>
      <c r="F20" s="114">
        <v>1961</v>
      </c>
      <c r="G20" s="114">
        <v>1940</v>
      </c>
      <c r="H20" s="140">
        <v>1897</v>
      </c>
      <c r="I20" s="115">
        <v>-25</v>
      </c>
      <c r="J20" s="116">
        <v>-1.3178703215603584</v>
      </c>
      <c r="K20" s="110"/>
      <c r="L20" s="110"/>
      <c r="M20" s="110"/>
      <c r="N20" s="110"/>
      <c r="O20" s="110"/>
    </row>
    <row r="21" spans="1:15" s="110" customFormat="1" ht="24.95" customHeight="1" x14ac:dyDescent="0.2">
      <c r="A21" s="201" t="s">
        <v>150</v>
      </c>
      <c r="B21" s="202" t="s">
        <v>151</v>
      </c>
      <c r="C21" s="113">
        <v>11.456429897525107</v>
      </c>
      <c r="D21" s="115">
        <v>7837</v>
      </c>
      <c r="E21" s="114">
        <v>8871</v>
      </c>
      <c r="F21" s="114">
        <v>9205</v>
      </c>
      <c r="G21" s="114">
        <v>9251</v>
      </c>
      <c r="H21" s="140">
        <v>8555</v>
      </c>
      <c r="I21" s="115">
        <v>-718</v>
      </c>
      <c r="J21" s="116">
        <v>-8.3927527761542962</v>
      </c>
    </row>
    <row r="22" spans="1:15" s="110" customFormat="1" ht="24.95" customHeight="1" x14ac:dyDescent="0.2">
      <c r="A22" s="201" t="s">
        <v>152</v>
      </c>
      <c r="B22" s="199" t="s">
        <v>153</v>
      </c>
      <c r="C22" s="113">
        <v>6.3882351221366234</v>
      </c>
      <c r="D22" s="115">
        <v>4370</v>
      </c>
      <c r="E22" s="114">
        <v>4423</v>
      </c>
      <c r="F22" s="114">
        <v>4361</v>
      </c>
      <c r="G22" s="114">
        <v>4406</v>
      </c>
      <c r="H22" s="140">
        <v>4424</v>
      </c>
      <c r="I22" s="115">
        <v>-54</v>
      </c>
      <c r="J22" s="116">
        <v>-1.2206148282097649</v>
      </c>
    </row>
    <row r="23" spans="1:15" s="110" customFormat="1" ht="24.95" customHeight="1" x14ac:dyDescent="0.2">
      <c r="A23" s="193" t="s">
        <v>154</v>
      </c>
      <c r="B23" s="199" t="s">
        <v>155</v>
      </c>
      <c r="C23" s="113">
        <v>1.1855511862821055</v>
      </c>
      <c r="D23" s="115">
        <v>811</v>
      </c>
      <c r="E23" s="114">
        <v>815</v>
      </c>
      <c r="F23" s="114">
        <v>814</v>
      </c>
      <c r="G23" s="114">
        <v>807</v>
      </c>
      <c r="H23" s="140">
        <v>795</v>
      </c>
      <c r="I23" s="115">
        <v>16</v>
      </c>
      <c r="J23" s="116">
        <v>2.0125786163522013</v>
      </c>
    </row>
    <row r="24" spans="1:15" s="110" customFormat="1" ht="24.95" customHeight="1" x14ac:dyDescent="0.2">
      <c r="A24" s="193" t="s">
        <v>156</v>
      </c>
      <c r="B24" s="199" t="s">
        <v>221</v>
      </c>
      <c r="C24" s="113">
        <v>8.9435291709912725</v>
      </c>
      <c r="D24" s="115">
        <v>6118</v>
      </c>
      <c r="E24" s="114">
        <v>6263</v>
      </c>
      <c r="F24" s="114">
        <v>6310</v>
      </c>
      <c r="G24" s="114">
        <v>6308</v>
      </c>
      <c r="H24" s="140">
        <v>6346</v>
      </c>
      <c r="I24" s="115">
        <v>-228</v>
      </c>
      <c r="J24" s="116">
        <v>-3.5928143712574849</v>
      </c>
    </row>
    <row r="25" spans="1:15" s="110" customFormat="1" ht="24.95" customHeight="1" x14ac:dyDescent="0.2">
      <c r="A25" s="193" t="s">
        <v>222</v>
      </c>
      <c r="B25" s="204" t="s">
        <v>159</v>
      </c>
      <c r="C25" s="113">
        <v>9.2417442659376956</v>
      </c>
      <c r="D25" s="115">
        <v>6322</v>
      </c>
      <c r="E25" s="114">
        <v>6326</v>
      </c>
      <c r="F25" s="114">
        <v>6367</v>
      </c>
      <c r="G25" s="114">
        <v>6304</v>
      </c>
      <c r="H25" s="140">
        <v>5987</v>
      </c>
      <c r="I25" s="115">
        <v>335</v>
      </c>
      <c r="J25" s="116">
        <v>5.595456823116753</v>
      </c>
    </row>
    <row r="26" spans="1:15" s="110" customFormat="1" ht="24.95" customHeight="1" x14ac:dyDescent="0.2">
      <c r="A26" s="201">
        <v>782.78300000000002</v>
      </c>
      <c r="B26" s="203" t="s">
        <v>160</v>
      </c>
      <c r="C26" s="113">
        <v>7.601561243732366E-2</v>
      </c>
      <c r="D26" s="115">
        <v>52</v>
      </c>
      <c r="E26" s="114">
        <v>51</v>
      </c>
      <c r="F26" s="114">
        <v>48</v>
      </c>
      <c r="G26" s="114">
        <v>55</v>
      </c>
      <c r="H26" s="140">
        <v>53</v>
      </c>
      <c r="I26" s="115">
        <v>-1</v>
      </c>
      <c r="J26" s="116">
        <v>-1.8867924528301887</v>
      </c>
    </row>
    <row r="27" spans="1:15" s="110" customFormat="1" ht="24.95" customHeight="1" x14ac:dyDescent="0.2">
      <c r="A27" s="193" t="s">
        <v>161</v>
      </c>
      <c r="B27" s="199" t="s">
        <v>162</v>
      </c>
      <c r="C27" s="113">
        <v>2.4208048883886151</v>
      </c>
      <c r="D27" s="115">
        <v>1656</v>
      </c>
      <c r="E27" s="114">
        <v>1680</v>
      </c>
      <c r="F27" s="114">
        <v>1668</v>
      </c>
      <c r="G27" s="114">
        <v>1657</v>
      </c>
      <c r="H27" s="140">
        <v>1690</v>
      </c>
      <c r="I27" s="115">
        <v>-34</v>
      </c>
      <c r="J27" s="116">
        <v>-2.0118343195266273</v>
      </c>
    </row>
    <row r="28" spans="1:15" s="110" customFormat="1" ht="24.95" customHeight="1" x14ac:dyDescent="0.2">
      <c r="A28" s="193" t="s">
        <v>163</v>
      </c>
      <c r="B28" s="199" t="s">
        <v>164</v>
      </c>
      <c r="C28" s="113">
        <v>2.7745698539623138</v>
      </c>
      <c r="D28" s="115">
        <v>1898</v>
      </c>
      <c r="E28" s="114">
        <v>1923</v>
      </c>
      <c r="F28" s="114">
        <v>1842</v>
      </c>
      <c r="G28" s="114">
        <v>1911</v>
      </c>
      <c r="H28" s="140">
        <v>1943</v>
      </c>
      <c r="I28" s="115">
        <v>-45</v>
      </c>
      <c r="J28" s="116">
        <v>-2.3160061760164692</v>
      </c>
    </row>
    <row r="29" spans="1:15" s="110" customFormat="1" ht="24.95" customHeight="1" x14ac:dyDescent="0.2">
      <c r="A29" s="193">
        <v>86</v>
      </c>
      <c r="B29" s="199" t="s">
        <v>165</v>
      </c>
      <c r="C29" s="113">
        <v>6.825324893651235</v>
      </c>
      <c r="D29" s="115">
        <v>4669</v>
      </c>
      <c r="E29" s="114">
        <v>4681</v>
      </c>
      <c r="F29" s="114">
        <v>4678</v>
      </c>
      <c r="G29" s="114">
        <v>4686</v>
      </c>
      <c r="H29" s="140">
        <v>4698</v>
      </c>
      <c r="I29" s="115">
        <v>-29</v>
      </c>
      <c r="J29" s="116">
        <v>-0.61728395061728392</v>
      </c>
    </row>
    <row r="30" spans="1:15" s="110" customFormat="1" ht="24.95" customHeight="1" x14ac:dyDescent="0.2">
      <c r="A30" s="193">
        <v>87.88</v>
      </c>
      <c r="B30" s="204" t="s">
        <v>166</v>
      </c>
      <c r="C30" s="113">
        <v>3.808089815369772</v>
      </c>
      <c r="D30" s="115">
        <v>2605</v>
      </c>
      <c r="E30" s="114">
        <v>2903</v>
      </c>
      <c r="F30" s="114">
        <v>2907</v>
      </c>
      <c r="G30" s="114">
        <v>2929</v>
      </c>
      <c r="H30" s="140">
        <v>2869</v>
      </c>
      <c r="I30" s="115">
        <v>-264</v>
      </c>
      <c r="J30" s="116">
        <v>-9.2018124782154054</v>
      </c>
    </row>
    <row r="31" spans="1:15" s="110" customFormat="1" ht="24.95" customHeight="1" x14ac:dyDescent="0.2">
      <c r="A31" s="193" t="s">
        <v>167</v>
      </c>
      <c r="B31" s="199" t="s">
        <v>168</v>
      </c>
      <c r="C31" s="113">
        <v>13.760287689856302</v>
      </c>
      <c r="D31" s="115">
        <v>9413</v>
      </c>
      <c r="E31" s="114">
        <v>8642</v>
      </c>
      <c r="F31" s="114">
        <v>8373</v>
      </c>
      <c r="G31" s="114">
        <v>8265</v>
      </c>
      <c r="H31" s="140">
        <v>8106</v>
      </c>
      <c r="I31" s="115">
        <v>1307</v>
      </c>
      <c r="J31" s="116">
        <v>16.12385886997286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1.3755902173754149</v>
      </c>
      <c r="D34" s="115">
        <v>941</v>
      </c>
      <c r="E34" s="114">
        <v>928</v>
      </c>
      <c r="F34" s="114">
        <v>958</v>
      </c>
      <c r="G34" s="114">
        <v>926</v>
      </c>
      <c r="H34" s="140">
        <v>856</v>
      </c>
      <c r="I34" s="115">
        <v>85</v>
      </c>
      <c r="J34" s="116">
        <v>9.9299065420560755</v>
      </c>
    </row>
    <row r="35" spans="1:10" s="110" customFormat="1" ht="24.95" customHeight="1" x14ac:dyDescent="0.2">
      <c r="A35" s="292" t="s">
        <v>171</v>
      </c>
      <c r="B35" s="293" t="s">
        <v>172</v>
      </c>
      <c r="C35" s="113">
        <v>12.58496937447922</v>
      </c>
      <c r="D35" s="115">
        <v>8609</v>
      </c>
      <c r="E35" s="114">
        <v>8794</v>
      </c>
      <c r="F35" s="114">
        <v>8895</v>
      </c>
      <c r="G35" s="114">
        <v>8811</v>
      </c>
      <c r="H35" s="140">
        <v>8661</v>
      </c>
      <c r="I35" s="115">
        <v>-52</v>
      </c>
      <c r="J35" s="116">
        <v>-0.60039256436901056</v>
      </c>
    </row>
    <row r="36" spans="1:10" s="110" customFormat="1" ht="24.95" customHeight="1" x14ac:dyDescent="0.2">
      <c r="A36" s="294" t="s">
        <v>173</v>
      </c>
      <c r="B36" s="295" t="s">
        <v>174</v>
      </c>
      <c r="C36" s="125">
        <v>86.036516730743926</v>
      </c>
      <c r="D36" s="143">
        <v>58855</v>
      </c>
      <c r="E36" s="144">
        <v>60113</v>
      </c>
      <c r="F36" s="144">
        <v>60005</v>
      </c>
      <c r="G36" s="144">
        <v>60058</v>
      </c>
      <c r="H36" s="145">
        <v>58693</v>
      </c>
      <c r="I36" s="143">
        <v>162</v>
      </c>
      <c r="J36" s="146">
        <v>0.27601247167464604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68407</v>
      </c>
      <c r="F11" s="264">
        <v>69837</v>
      </c>
      <c r="G11" s="264">
        <v>69861</v>
      </c>
      <c r="H11" s="264">
        <v>69797</v>
      </c>
      <c r="I11" s="265">
        <v>68211</v>
      </c>
      <c r="J11" s="263">
        <v>196</v>
      </c>
      <c r="K11" s="266">
        <v>0.28734368357009865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42.49272735246393</v>
      </c>
      <c r="E13" s="115">
        <v>29068</v>
      </c>
      <c r="F13" s="114">
        <v>29912</v>
      </c>
      <c r="G13" s="114">
        <v>29980</v>
      </c>
      <c r="H13" s="114">
        <v>30061</v>
      </c>
      <c r="I13" s="140">
        <v>29221</v>
      </c>
      <c r="J13" s="115">
        <v>-153</v>
      </c>
      <c r="K13" s="116">
        <v>-0.52359604394100134</v>
      </c>
    </row>
    <row r="14" spans="1:15" ht="15.95" customHeight="1" x14ac:dyDescent="0.2">
      <c r="A14" s="306" t="s">
        <v>230</v>
      </c>
      <c r="B14" s="307"/>
      <c r="C14" s="308"/>
      <c r="D14" s="113">
        <v>42.36847106290292</v>
      </c>
      <c r="E14" s="115">
        <v>28983</v>
      </c>
      <c r="F14" s="114">
        <v>30074</v>
      </c>
      <c r="G14" s="114">
        <v>30505</v>
      </c>
      <c r="H14" s="114">
        <v>30270</v>
      </c>
      <c r="I14" s="140">
        <v>29629</v>
      </c>
      <c r="J14" s="115">
        <v>-646</v>
      </c>
      <c r="K14" s="116">
        <v>-2.1802963312970403</v>
      </c>
    </row>
    <row r="15" spans="1:15" ht="15.95" customHeight="1" x14ac:dyDescent="0.2">
      <c r="A15" s="306" t="s">
        <v>231</v>
      </c>
      <c r="B15" s="307"/>
      <c r="C15" s="308"/>
      <c r="D15" s="113">
        <v>5.9043665121990436</v>
      </c>
      <c r="E15" s="115">
        <v>4039</v>
      </c>
      <c r="F15" s="114">
        <v>4106</v>
      </c>
      <c r="G15" s="114">
        <v>4049</v>
      </c>
      <c r="H15" s="114">
        <v>4048</v>
      </c>
      <c r="I15" s="140">
        <v>4064</v>
      </c>
      <c r="J15" s="115">
        <v>-25</v>
      </c>
      <c r="K15" s="116">
        <v>-0.61515748031496065</v>
      </c>
    </row>
    <row r="16" spans="1:15" ht="15.95" customHeight="1" x14ac:dyDescent="0.2">
      <c r="A16" s="306" t="s">
        <v>232</v>
      </c>
      <c r="B16" s="307"/>
      <c r="C16" s="308"/>
      <c r="D16" s="113">
        <v>4.7232008420190912</v>
      </c>
      <c r="E16" s="115">
        <v>3231</v>
      </c>
      <c r="F16" s="114">
        <v>2567</v>
      </c>
      <c r="G16" s="114">
        <v>2158</v>
      </c>
      <c r="H16" s="114">
        <v>2168</v>
      </c>
      <c r="I16" s="140">
        <v>2171</v>
      </c>
      <c r="J16" s="115">
        <v>1060</v>
      </c>
      <c r="K16" s="116">
        <v>48.825426070935052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1.2630286374201471</v>
      </c>
      <c r="E18" s="115">
        <v>864</v>
      </c>
      <c r="F18" s="114">
        <v>843</v>
      </c>
      <c r="G18" s="114">
        <v>870</v>
      </c>
      <c r="H18" s="114">
        <v>804</v>
      </c>
      <c r="I18" s="140">
        <v>762</v>
      </c>
      <c r="J18" s="115">
        <v>102</v>
      </c>
      <c r="K18" s="116">
        <v>13.385826771653543</v>
      </c>
    </row>
    <row r="19" spans="1:11" ht="14.1" customHeight="1" x14ac:dyDescent="0.2">
      <c r="A19" s="306" t="s">
        <v>235</v>
      </c>
      <c r="B19" s="307" t="s">
        <v>236</v>
      </c>
      <c r="C19" s="308"/>
      <c r="D19" s="113">
        <v>0.78939289838759197</v>
      </c>
      <c r="E19" s="115">
        <v>540</v>
      </c>
      <c r="F19" s="114">
        <v>520</v>
      </c>
      <c r="G19" s="114">
        <v>542</v>
      </c>
      <c r="H19" s="114">
        <v>479</v>
      </c>
      <c r="I19" s="140">
        <v>454</v>
      </c>
      <c r="J19" s="115">
        <v>86</v>
      </c>
      <c r="K19" s="116">
        <v>18.942731277533039</v>
      </c>
    </row>
    <row r="20" spans="1:11" ht="14.1" customHeight="1" x14ac:dyDescent="0.2">
      <c r="A20" s="306">
        <v>12</v>
      </c>
      <c r="B20" s="307" t="s">
        <v>237</v>
      </c>
      <c r="C20" s="308"/>
      <c r="D20" s="113">
        <v>0.84494276901486687</v>
      </c>
      <c r="E20" s="115">
        <v>578</v>
      </c>
      <c r="F20" s="114">
        <v>587</v>
      </c>
      <c r="G20" s="114">
        <v>626</v>
      </c>
      <c r="H20" s="114">
        <v>630</v>
      </c>
      <c r="I20" s="140">
        <v>578</v>
      </c>
      <c r="J20" s="115">
        <v>0</v>
      </c>
      <c r="K20" s="116">
        <v>0</v>
      </c>
    </row>
    <row r="21" spans="1:11" ht="14.1" customHeight="1" x14ac:dyDescent="0.2">
      <c r="A21" s="306">
        <v>21</v>
      </c>
      <c r="B21" s="307" t="s">
        <v>238</v>
      </c>
      <c r="C21" s="308"/>
      <c r="D21" s="113">
        <v>7.601561243732366E-2</v>
      </c>
      <c r="E21" s="115">
        <v>52</v>
      </c>
      <c r="F21" s="114">
        <v>52</v>
      </c>
      <c r="G21" s="114">
        <v>52</v>
      </c>
      <c r="H21" s="114">
        <v>58</v>
      </c>
      <c r="I21" s="140">
        <v>50</v>
      </c>
      <c r="J21" s="115">
        <v>2</v>
      </c>
      <c r="K21" s="116">
        <v>4</v>
      </c>
    </row>
    <row r="22" spans="1:11" ht="14.1" customHeight="1" x14ac:dyDescent="0.2">
      <c r="A22" s="306">
        <v>22</v>
      </c>
      <c r="B22" s="307" t="s">
        <v>239</v>
      </c>
      <c r="C22" s="308"/>
      <c r="D22" s="113">
        <v>0.49263964214188605</v>
      </c>
      <c r="E22" s="115">
        <v>337</v>
      </c>
      <c r="F22" s="114">
        <v>352</v>
      </c>
      <c r="G22" s="114">
        <v>358</v>
      </c>
      <c r="H22" s="114">
        <v>346</v>
      </c>
      <c r="I22" s="140">
        <v>338</v>
      </c>
      <c r="J22" s="115">
        <v>-1</v>
      </c>
      <c r="K22" s="116">
        <v>-0.29585798816568049</v>
      </c>
    </row>
    <row r="23" spans="1:11" ht="14.1" customHeight="1" x14ac:dyDescent="0.2">
      <c r="A23" s="306">
        <v>23</v>
      </c>
      <c r="B23" s="307" t="s">
        <v>240</v>
      </c>
      <c r="C23" s="308"/>
      <c r="D23" s="113">
        <v>0.51602906135337023</v>
      </c>
      <c r="E23" s="115">
        <v>353</v>
      </c>
      <c r="F23" s="114">
        <v>394</v>
      </c>
      <c r="G23" s="114">
        <v>359</v>
      </c>
      <c r="H23" s="114">
        <v>353</v>
      </c>
      <c r="I23" s="140">
        <v>358</v>
      </c>
      <c r="J23" s="115">
        <v>-5</v>
      </c>
      <c r="K23" s="116">
        <v>-1.3966480446927374</v>
      </c>
    </row>
    <row r="24" spans="1:11" ht="14.1" customHeight="1" x14ac:dyDescent="0.2">
      <c r="A24" s="306">
        <v>24</v>
      </c>
      <c r="B24" s="307" t="s">
        <v>241</v>
      </c>
      <c r="C24" s="308"/>
      <c r="D24" s="113">
        <v>0.76600347917610767</v>
      </c>
      <c r="E24" s="115">
        <v>524</v>
      </c>
      <c r="F24" s="114">
        <v>540</v>
      </c>
      <c r="G24" s="114">
        <v>563</v>
      </c>
      <c r="H24" s="114">
        <v>564</v>
      </c>
      <c r="I24" s="140">
        <v>561</v>
      </c>
      <c r="J24" s="115">
        <v>-37</v>
      </c>
      <c r="K24" s="116">
        <v>-6.595365418894831</v>
      </c>
    </row>
    <row r="25" spans="1:11" ht="14.1" customHeight="1" x14ac:dyDescent="0.2">
      <c r="A25" s="306">
        <v>25</v>
      </c>
      <c r="B25" s="307" t="s">
        <v>242</v>
      </c>
      <c r="C25" s="308"/>
      <c r="D25" s="113">
        <v>1.2615667987194292</v>
      </c>
      <c r="E25" s="115">
        <v>863</v>
      </c>
      <c r="F25" s="114">
        <v>894</v>
      </c>
      <c r="G25" s="114">
        <v>905</v>
      </c>
      <c r="H25" s="114">
        <v>914</v>
      </c>
      <c r="I25" s="140">
        <v>865</v>
      </c>
      <c r="J25" s="115">
        <v>-2</v>
      </c>
      <c r="K25" s="116">
        <v>-0.23121387283236994</v>
      </c>
    </row>
    <row r="26" spans="1:11" ht="14.1" customHeight="1" x14ac:dyDescent="0.2">
      <c r="A26" s="306">
        <v>26</v>
      </c>
      <c r="B26" s="307" t="s">
        <v>243</v>
      </c>
      <c r="C26" s="308"/>
      <c r="D26" s="113">
        <v>0.80985864019764064</v>
      </c>
      <c r="E26" s="115">
        <v>554</v>
      </c>
      <c r="F26" s="114">
        <v>579</v>
      </c>
      <c r="G26" s="114">
        <v>586</v>
      </c>
      <c r="H26" s="114">
        <v>587</v>
      </c>
      <c r="I26" s="140">
        <v>604</v>
      </c>
      <c r="J26" s="115">
        <v>-50</v>
      </c>
      <c r="K26" s="116">
        <v>-8.2781456953642376</v>
      </c>
    </row>
    <row r="27" spans="1:11" ht="14.1" customHeight="1" x14ac:dyDescent="0.2">
      <c r="A27" s="306">
        <v>27</v>
      </c>
      <c r="B27" s="307" t="s">
        <v>244</v>
      </c>
      <c r="C27" s="308"/>
      <c r="D27" s="113">
        <v>0.42978057801102226</v>
      </c>
      <c r="E27" s="115">
        <v>294</v>
      </c>
      <c r="F27" s="114">
        <v>296</v>
      </c>
      <c r="G27" s="114">
        <v>282</v>
      </c>
      <c r="H27" s="114">
        <v>274</v>
      </c>
      <c r="I27" s="140">
        <v>291</v>
      </c>
      <c r="J27" s="115">
        <v>3</v>
      </c>
      <c r="K27" s="116">
        <v>1.0309278350515463</v>
      </c>
    </row>
    <row r="28" spans="1:11" ht="14.1" customHeight="1" x14ac:dyDescent="0.2">
      <c r="A28" s="306">
        <v>28</v>
      </c>
      <c r="B28" s="307" t="s">
        <v>245</v>
      </c>
      <c r="C28" s="308"/>
      <c r="D28" s="113">
        <v>0.42685690060958675</v>
      </c>
      <c r="E28" s="115">
        <v>292</v>
      </c>
      <c r="F28" s="114">
        <v>320</v>
      </c>
      <c r="G28" s="114">
        <v>317</v>
      </c>
      <c r="H28" s="114">
        <v>309</v>
      </c>
      <c r="I28" s="140">
        <v>284</v>
      </c>
      <c r="J28" s="115">
        <v>8</v>
      </c>
      <c r="K28" s="116">
        <v>2.816901408450704</v>
      </c>
    </row>
    <row r="29" spans="1:11" ht="14.1" customHeight="1" x14ac:dyDescent="0.2">
      <c r="A29" s="306">
        <v>29</v>
      </c>
      <c r="B29" s="307" t="s">
        <v>246</v>
      </c>
      <c r="C29" s="308"/>
      <c r="D29" s="113">
        <v>2.9748417559606475</v>
      </c>
      <c r="E29" s="115">
        <v>2035</v>
      </c>
      <c r="F29" s="114">
        <v>2333</v>
      </c>
      <c r="G29" s="114">
        <v>2321</v>
      </c>
      <c r="H29" s="114">
        <v>2341</v>
      </c>
      <c r="I29" s="140">
        <v>2230</v>
      </c>
      <c r="J29" s="115">
        <v>-195</v>
      </c>
      <c r="K29" s="116">
        <v>-8.7443946188340806</v>
      </c>
    </row>
    <row r="30" spans="1:11" ht="14.1" customHeight="1" x14ac:dyDescent="0.2">
      <c r="A30" s="306" t="s">
        <v>247</v>
      </c>
      <c r="B30" s="307" t="s">
        <v>248</v>
      </c>
      <c r="C30" s="308"/>
      <c r="D30" s="113">
        <v>0.53795664186413672</v>
      </c>
      <c r="E30" s="115">
        <v>368</v>
      </c>
      <c r="F30" s="114">
        <v>395</v>
      </c>
      <c r="G30" s="114">
        <v>387</v>
      </c>
      <c r="H30" s="114">
        <v>392</v>
      </c>
      <c r="I30" s="140">
        <v>376</v>
      </c>
      <c r="J30" s="115">
        <v>-8</v>
      </c>
      <c r="K30" s="116">
        <v>-2.1276595744680851</v>
      </c>
    </row>
    <row r="31" spans="1:11" ht="14.1" customHeight="1" x14ac:dyDescent="0.2">
      <c r="A31" s="306" t="s">
        <v>249</v>
      </c>
      <c r="B31" s="307" t="s">
        <v>250</v>
      </c>
      <c r="C31" s="308"/>
      <c r="D31" s="113">
        <v>2.4295759205929217</v>
      </c>
      <c r="E31" s="115">
        <v>1662</v>
      </c>
      <c r="F31" s="114">
        <v>1933</v>
      </c>
      <c r="G31" s="114">
        <v>1929</v>
      </c>
      <c r="H31" s="114">
        <v>1943</v>
      </c>
      <c r="I31" s="140">
        <v>1848</v>
      </c>
      <c r="J31" s="115">
        <v>-186</v>
      </c>
      <c r="K31" s="116">
        <v>-10.064935064935066</v>
      </c>
    </row>
    <row r="32" spans="1:11" ht="14.1" customHeight="1" x14ac:dyDescent="0.2">
      <c r="A32" s="306">
        <v>31</v>
      </c>
      <c r="B32" s="307" t="s">
        <v>251</v>
      </c>
      <c r="C32" s="308"/>
      <c r="D32" s="113">
        <v>0.17395880538541378</v>
      </c>
      <c r="E32" s="115">
        <v>119</v>
      </c>
      <c r="F32" s="114">
        <v>120</v>
      </c>
      <c r="G32" s="114">
        <v>123</v>
      </c>
      <c r="H32" s="114">
        <v>120</v>
      </c>
      <c r="I32" s="140">
        <v>120</v>
      </c>
      <c r="J32" s="115">
        <v>-1</v>
      </c>
      <c r="K32" s="116">
        <v>-0.83333333333333337</v>
      </c>
    </row>
    <row r="33" spans="1:11" ht="14.1" customHeight="1" x14ac:dyDescent="0.2">
      <c r="A33" s="306">
        <v>32</v>
      </c>
      <c r="B33" s="307" t="s">
        <v>252</v>
      </c>
      <c r="C33" s="308"/>
      <c r="D33" s="113">
        <v>0.68414051193591296</v>
      </c>
      <c r="E33" s="115">
        <v>468</v>
      </c>
      <c r="F33" s="114">
        <v>466</v>
      </c>
      <c r="G33" s="114">
        <v>492</v>
      </c>
      <c r="H33" s="114">
        <v>479</v>
      </c>
      <c r="I33" s="140">
        <v>463</v>
      </c>
      <c r="J33" s="115">
        <v>5</v>
      </c>
      <c r="K33" s="116">
        <v>1.079913606911447</v>
      </c>
    </row>
    <row r="34" spans="1:11" ht="14.1" customHeight="1" x14ac:dyDescent="0.2">
      <c r="A34" s="306">
        <v>33</v>
      </c>
      <c r="B34" s="307" t="s">
        <v>253</v>
      </c>
      <c r="C34" s="308"/>
      <c r="D34" s="113">
        <v>0.62566696390720244</v>
      </c>
      <c r="E34" s="115">
        <v>428</v>
      </c>
      <c r="F34" s="114">
        <v>416</v>
      </c>
      <c r="G34" s="114">
        <v>441</v>
      </c>
      <c r="H34" s="114">
        <v>418</v>
      </c>
      <c r="I34" s="140">
        <v>411</v>
      </c>
      <c r="J34" s="115">
        <v>17</v>
      </c>
      <c r="K34" s="116">
        <v>4.1362530413625302</v>
      </c>
    </row>
    <row r="35" spans="1:11" ht="14.1" customHeight="1" x14ac:dyDescent="0.2">
      <c r="A35" s="306">
        <v>34</v>
      </c>
      <c r="B35" s="307" t="s">
        <v>254</v>
      </c>
      <c r="C35" s="308"/>
      <c r="D35" s="113">
        <v>5.0915841945999682</v>
      </c>
      <c r="E35" s="115">
        <v>3483</v>
      </c>
      <c r="F35" s="114">
        <v>3541</v>
      </c>
      <c r="G35" s="114">
        <v>3570</v>
      </c>
      <c r="H35" s="114">
        <v>3531</v>
      </c>
      <c r="I35" s="140">
        <v>3490</v>
      </c>
      <c r="J35" s="115">
        <v>-7</v>
      </c>
      <c r="K35" s="116">
        <v>-0.20057306590257878</v>
      </c>
    </row>
    <row r="36" spans="1:11" ht="14.1" customHeight="1" x14ac:dyDescent="0.2">
      <c r="A36" s="306">
        <v>41</v>
      </c>
      <c r="B36" s="307" t="s">
        <v>255</v>
      </c>
      <c r="C36" s="308"/>
      <c r="D36" s="113">
        <v>0.12133261215957432</v>
      </c>
      <c r="E36" s="115">
        <v>83</v>
      </c>
      <c r="F36" s="114">
        <v>81</v>
      </c>
      <c r="G36" s="114">
        <v>77</v>
      </c>
      <c r="H36" s="114">
        <v>81</v>
      </c>
      <c r="I36" s="140">
        <v>79</v>
      </c>
      <c r="J36" s="115">
        <v>4</v>
      </c>
      <c r="K36" s="116">
        <v>5.0632911392405067</v>
      </c>
    </row>
    <row r="37" spans="1:11" ht="14.1" customHeight="1" x14ac:dyDescent="0.2">
      <c r="A37" s="306">
        <v>42</v>
      </c>
      <c r="B37" s="307" t="s">
        <v>256</v>
      </c>
      <c r="C37" s="308"/>
      <c r="D37" s="113">
        <v>3.9469644919379598E-2</v>
      </c>
      <c r="E37" s="115">
        <v>27</v>
      </c>
      <c r="F37" s="114">
        <v>27</v>
      </c>
      <c r="G37" s="114">
        <v>28</v>
      </c>
      <c r="H37" s="114">
        <v>30</v>
      </c>
      <c r="I37" s="140">
        <v>27</v>
      </c>
      <c r="J37" s="115">
        <v>0</v>
      </c>
      <c r="K37" s="116">
        <v>0</v>
      </c>
    </row>
    <row r="38" spans="1:11" ht="14.1" customHeight="1" x14ac:dyDescent="0.2">
      <c r="A38" s="306">
        <v>43</v>
      </c>
      <c r="B38" s="307" t="s">
        <v>257</v>
      </c>
      <c r="C38" s="308"/>
      <c r="D38" s="113">
        <v>0.51749090005408804</v>
      </c>
      <c r="E38" s="115">
        <v>354</v>
      </c>
      <c r="F38" s="114">
        <v>349</v>
      </c>
      <c r="G38" s="114">
        <v>347</v>
      </c>
      <c r="H38" s="114">
        <v>354</v>
      </c>
      <c r="I38" s="140">
        <v>344</v>
      </c>
      <c r="J38" s="115">
        <v>10</v>
      </c>
      <c r="K38" s="116">
        <v>2.9069767441860463</v>
      </c>
    </row>
    <row r="39" spans="1:11" ht="14.1" customHeight="1" x14ac:dyDescent="0.2">
      <c r="A39" s="306">
        <v>51</v>
      </c>
      <c r="B39" s="307" t="s">
        <v>258</v>
      </c>
      <c r="C39" s="308"/>
      <c r="D39" s="113">
        <v>8.0503457248527202</v>
      </c>
      <c r="E39" s="115">
        <v>5507</v>
      </c>
      <c r="F39" s="114">
        <v>5611</v>
      </c>
      <c r="G39" s="114">
        <v>5560</v>
      </c>
      <c r="H39" s="114">
        <v>5579</v>
      </c>
      <c r="I39" s="140">
        <v>5585</v>
      </c>
      <c r="J39" s="115">
        <v>-78</v>
      </c>
      <c r="K39" s="116">
        <v>-1.3965980304386749</v>
      </c>
    </row>
    <row r="40" spans="1:11" ht="14.1" customHeight="1" x14ac:dyDescent="0.2">
      <c r="A40" s="306" t="s">
        <v>259</v>
      </c>
      <c r="B40" s="307" t="s">
        <v>260</v>
      </c>
      <c r="C40" s="308"/>
      <c r="D40" s="113">
        <v>7.8690777259637175</v>
      </c>
      <c r="E40" s="115">
        <v>5383</v>
      </c>
      <c r="F40" s="114">
        <v>5483</v>
      </c>
      <c r="G40" s="114">
        <v>5422</v>
      </c>
      <c r="H40" s="114">
        <v>5441</v>
      </c>
      <c r="I40" s="140">
        <v>5447</v>
      </c>
      <c r="J40" s="115">
        <v>-64</v>
      </c>
      <c r="K40" s="116">
        <v>-1.1749586928584541</v>
      </c>
    </row>
    <row r="41" spans="1:11" ht="14.1" customHeight="1" x14ac:dyDescent="0.2">
      <c r="A41" s="306"/>
      <c r="B41" s="307" t="s">
        <v>261</v>
      </c>
      <c r="C41" s="308"/>
      <c r="D41" s="113">
        <v>2.4032628239800022</v>
      </c>
      <c r="E41" s="115">
        <v>1644</v>
      </c>
      <c r="F41" s="114">
        <v>1709</v>
      </c>
      <c r="G41" s="114">
        <v>1651</v>
      </c>
      <c r="H41" s="114">
        <v>1643</v>
      </c>
      <c r="I41" s="140">
        <v>1621</v>
      </c>
      <c r="J41" s="115">
        <v>23</v>
      </c>
      <c r="K41" s="116">
        <v>1.4188772362739051</v>
      </c>
    </row>
    <row r="42" spans="1:11" ht="14.1" customHeight="1" x14ac:dyDescent="0.2">
      <c r="A42" s="306">
        <v>52</v>
      </c>
      <c r="B42" s="307" t="s">
        <v>262</v>
      </c>
      <c r="C42" s="308"/>
      <c r="D42" s="113">
        <v>3.6399783647872295</v>
      </c>
      <c r="E42" s="115">
        <v>2490</v>
      </c>
      <c r="F42" s="114">
        <v>2581</v>
      </c>
      <c r="G42" s="114">
        <v>2617</v>
      </c>
      <c r="H42" s="114">
        <v>2584</v>
      </c>
      <c r="I42" s="140">
        <v>2558</v>
      </c>
      <c r="J42" s="115">
        <v>-68</v>
      </c>
      <c r="K42" s="116">
        <v>-2.6583268178264268</v>
      </c>
    </row>
    <row r="43" spans="1:11" ht="14.1" customHeight="1" x14ac:dyDescent="0.2">
      <c r="A43" s="306" t="s">
        <v>263</v>
      </c>
      <c r="B43" s="307" t="s">
        <v>264</v>
      </c>
      <c r="C43" s="308"/>
      <c r="D43" s="113">
        <v>3.4104696887745405</v>
      </c>
      <c r="E43" s="115">
        <v>2333</v>
      </c>
      <c r="F43" s="114">
        <v>2422</v>
      </c>
      <c r="G43" s="114">
        <v>2450</v>
      </c>
      <c r="H43" s="114">
        <v>2416</v>
      </c>
      <c r="I43" s="140">
        <v>2392</v>
      </c>
      <c r="J43" s="115">
        <v>-59</v>
      </c>
      <c r="K43" s="116">
        <v>-2.4665551839464883</v>
      </c>
    </row>
    <row r="44" spans="1:11" ht="14.1" customHeight="1" x14ac:dyDescent="0.2">
      <c r="A44" s="306">
        <v>53</v>
      </c>
      <c r="B44" s="307" t="s">
        <v>265</v>
      </c>
      <c r="C44" s="308"/>
      <c r="D44" s="113">
        <v>0.92680573625506157</v>
      </c>
      <c r="E44" s="115">
        <v>634</v>
      </c>
      <c r="F44" s="114">
        <v>628</v>
      </c>
      <c r="G44" s="114">
        <v>643</v>
      </c>
      <c r="H44" s="114">
        <v>656</v>
      </c>
      <c r="I44" s="140">
        <v>626</v>
      </c>
      <c r="J44" s="115">
        <v>8</v>
      </c>
      <c r="K44" s="116">
        <v>1.2779552715654952</v>
      </c>
    </row>
    <row r="45" spans="1:11" ht="14.1" customHeight="1" x14ac:dyDescent="0.2">
      <c r="A45" s="306" t="s">
        <v>266</v>
      </c>
      <c r="B45" s="307" t="s">
        <v>267</v>
      </c>
      <c r="C45" s="308"/>
      <c r="D45" s="113">
        <v>0.90049263964214188</v>
      </c>
      <c r="E45" s="115">
        <v>616</v>
      </c>
      <c r="F45" s="114">
        <v>611</v>
      </c>
      <c r="G45" s="114">
        <v>629</v>
      </c>
      <c r="H45" s="114">
        <v>644</v>
      </c>
      <c r="I45" s="140">
        <v>613</v>
      </c>
      <c r="J45" s="115">
        <v>3</v>
      </c>
      <c r="K45" s="116">
        <v>0.48939641109298532</v>
      </c>
    </row>
    <row r="46" spans="1:11" ht="14.1" customHeight="1" x14ac:dyDescent="0.2">
      <c r="A46" s="306">
        <v>54</v>
      </c>
      <c r="B46" s="307" t="s">
        <v>268</v>
      </c>
      <c r="C46" s="308"/>
      <c r="D46" s="113">
        <v>13.979563494963966</v>
      </c>
      <c r="E46" s="115">
        <v>9563</v>
      </c>
      <c r="F46" s="114">
        <v>9658</v>
      </c>
      <c r="G46" s="114">
        <v>9697</v>
      </c>
      <c r="H46" s="114">
        <v>9666</v>
      </c>
      <c r="I46" s="140">
        <v>9361</v>
      </c>
      <c r="J46" s="115">
        <v>202</v>
      </c>
      <c r="K46" s="116">
        <v>2.1578891144108536</v>
      </c>
    </row>
    <row r="47" spans="1:11" ht="14.1" customHeight="1" x14ac:dyDescent="0.2">
      <c r="A47" s="306">
        <v>61</v>
      </c>
      <c r="B47" s="307" t="s">
        <v>269</v>
      </c>
      <c r="C47" s="308"/>
      <c r="D47" s="113">
        <v>0.69729706024237281</v>
      </c>
      <c r="E47" s="115">
        <v>477</v>
      </c>
      <c r="F47" s="114">
        <v>470</v>
      </c>
      <c r="G47" s="114">
        <v>466</v>
      </c>
      <c r="H47" s="114">
        <v>453</v>
      </c>
      <c r="I47" s="140">
        <v>446</v>
      </c>
      <c r="J47" s="115">
        <v>31</v>
      </c>
      <c r="K47" s="116">
        <v>6.9506726457399104</v>
      </c>
    </row>
    <row r="48" spans="1:11" ht="14.1" customHeight="1" x14ac:dyDescent="0.2">
      <c r="A48" s="306">
        <v>62</v>
      </c>
      <c r="B48" s="307" t="s">
        <v>270</v>
      </c>
      <c r="C48" s="308"/>
      <c r="D48" s="113">
        <v>10.732819740669814</v>
      </c>
      <c r="E48" s="115">
        <v>7342</v>
      </c>
      <c r="F48" s="114">
        <v>7683</v>
      </c>
      <c r="G48" s="114">
        <v>7659</v>
      </c>
      <c r="H48" s="114">
        <v>7777</v>
      </c>
      <c r="I48" s="140">
        <v>7564</v>
      </c>
      <c r="J48" s="115">
        <v>-222</v>
      </c>
      <c r="K48" s="116">
        <v>-2.9349550502379693</v>
      </c>
    </row>
    <row r="49" spans="1:11" ht="14.1" customHeight="1" x14ac:dyDescent="0.2">
      <c r="A49" s="306">
        <v>63</v>
      </c>
      <c r="B49" s="307" t="s">
        <v>271</v>
      </c>
      <c r="C49" s="308"/>
      <c r="D49" s="113">
        <v>9.0838656862601788</v>
      </c>
      <c r="E49" s="115">
        <v>6214</v>
      </c>
      <c r="F49" s="114">
        <v>6852</v>
      </c>
      <c r="G49" s="114">
        <v>7143</v>
      </c>
      <c r="H49" s="114">
        <v>7121</v>
      </c>
      <c r="I49" s="140">
        <v>6590</v>
      </c>
      <c r="J49" s="115">
        <v>-376</v>
      </c>
      <c r="K49" s="116">
        <v>-5.7056145675265553</v>
      </c>
    </row>
    <row r="50" spans="1:11" ht="14.1" customHeight="1" x14ac:dyDescent="0.2">
      <c r="A50" s="306" t="s">
        <v>272</v>
      </c>
      <c r="B50" s="307" t="s">
        <v>273</v>
      </c>
      <c r="C50" s="308"/>
      <c r="D50" s="113">
        <v>0.825938865905536</v>
      </c>
      <c r="E50" s="115">
        <v>565</v>
      </c>
      <c r="F50" s="114">
        <v>631</v>
      </c>
      <c r="G50" s="114">
        <v>669</v>
      </c>
      <c r="H50" s="114">
        <v>648</v>
      </c>
      <c r="I50" s="140">
        <v>613</v>
      </c>
      <c r="J50" s="115">
        <v>-48</v>
      </c>
      <c r="K50" s="116">
        <v>-7.8303425774877651</v>
      </c>
    </row>
    <row r="51" spans="1:11" ht="14.1" customHeight="1" x14ac:dyDescent="0.2">
      <c r="A51" s="306" t="s">
        <v>274</v>
      </c>
      <c r="B51" s="307" t="s">
        <v>275</v>
      </c>
      <c r="C51" s="308"/>
      <c r="D51" s="113">
        <v>7.705351791483328</v>
      </c>
      <c r="E51" s="115">
        <v>5271</v>
      </c>
      <c r="F51" s="114">
        <v>5867</v>
      </c>
      <c r="G51" s="114">
        <v>6105</v>
      </c>
      <c r="H51" s="114">
        <v>6115</v>
      </c>
      <c r="I51" s="140">
        <v>5619</v>
      </c>
      <c r="J51" s="115">
        <v>-348</v>
      </c>
      <c r="K51" s="116">
        <v>-6.1932728243459687</v>
      </c>
    </row>
    <row r="52" spans="1:11" ht="14.1" customHeight="1" x14ac:dyDescent="0.2">
      <c r="A52" s="306">
        <v>71</v>
      </c>
      <c r="B52" s="307" t="s">
        <v>276</v>
      </c>
      <c r="C52" s="308"/>
      <c r="D52" s="113">
        <v>14.276316751209672</v>
      </c>
      <c r="E52" s="115">
        <v>9766</v>
      </c>
      <c r="F52" s="114">
        <v>9970</v>
      </c>
      <c r="G52" s="114">
        <v>9975</v>
      </c>
      <c r="H52" s="114">
        <v>9913</v>
      </c>
      <c r="I52" s="140">
        <v>9833</v>
      </c>
      <c r="J52" s="115">
        <v>-67</v>
      </c>
      <c r="K52" s="116">
        <v>-0.68137902979762022</v>
      </c>
    </row>
    <row r="53" spans="1:11" ht="14.1" customHeight="1" x14ac:dyDescent="0.2">
      <c r="A53" s="306" t="s">
        <v>277</v>
      </c>
      <c r="B53" s="307" t="s">
        <v>278</v>
      </c>
      <c r="C53" s="308"/>
      <c r="D53" s="113">
        <v>0.83178622070840702</v>
      </c>
      <c r="E53" s="115">
        <v>569</v>
      </c>
      <c r="F53" s="114">
        <v>619</v>
      </c>
      <c r="G53" s="114">
        <v>604</v>
      </c>
      <c r="H53" s="114">
        <v>591</v>
      </c>
      <c r="I53" s="140">
        <v>594</v>
      </c>
      <c r="J53" s="115">
        <v>-25</v>
      </c>
      <c r="K53" s="116">
        <v>-4.2087542087542085</v>
      </c>
    </row>
    <row r="54" spans="1:11" ht="14.1" customHeight="1" x14ac:dyDescent="0.2">
      <c r="A54" s="306" t="s">
        <v>279</v>
      </c>
      <c r="B54" s="307" t="s">
        <v>280</v>
      </c>
      <c r="C54" s="308"/>
      <c r="D54" s="113">
        <v>12.75454266376248</v>
      </c>
      <c r="E54" s="115">
        <v>8725</v>
      </c>
      <c r="F54" s="114">
        <v>8893</v>
      </c>
      <c r="G54" s="114">
        <v>8909</v>
      </c>
      <c r="H54" s="114">
        <v>8873</v>
      </c>
      <c r="I54" s="140">
        <v>8798</v>
      </c>
      <c r="J54" s="115">
        <v>-73</v>
      </c>
      <c r="K54" s="116">
        <v>-0.82973403046146854</v>
      </c>
    </row>
    <row r="55" spans="1:11" ht="14.1" customHeight="1" x14ac:dyDescent="0.2">
      <c r="A55" s="306">
        <v>72</v>
      </c>
      <c r="B55" s="307" t="s">
        <v>281</v>
      </c>
      <c r="C55" s="308"/>
      <c r="D55" s="113">
        <v>1.5992515385852326</v>
      </c>
      <c r="E55" s="115">
        <v>1094</v>
      </c>
      <c r="F55" s="114">
        <v>1096</v>
      </c>
      <c r="G55" s="114">
        <v>1104</v>
      </c>
      <c r="H55" s="114">
        <v>1088</v>
      </c>
      <c r="I55" s="140">
        <v>1097</v>
      </c>
      <c r="J55" s="115">
        <v>-3</v>
      </c>
      <c r="K55" s="116">
        <v>-0.27347310847766637</v>
      </c>
    </row>
    <row r="56" spans="1:11" ht="14.1" customHeight="1" x14ac:dyDescent="0.2">
      <c r="A56" s="306" t="s">
        <v>282</v>
      </c>
      <c r="B56" s="307" t="s">
        <v>283</v>
      </c>
      <c r="C56" s="308"/>
      <c r="D56" s="113">
        <v>0.24120338561843085</v>
      </c>
      <c r="E56" s="115">
        <v>165</v>
      </c>
      <c r="F56" s="114">
        <v>165</v>
      </c>
      <c r="G56" s="114">
        <v>171</v>
      </c>
      <c r="H56" s="114">
        <v>171</v>
      </c>
      <c r="I56" s="140">
        <v>172</v>
      </c>
      <c r="J56" s="115">
        <v>-7</v>
      </c>
      <c r="K56" s="116">
        <v>-4.0697674418604652</v>
      </c>
    </row>
    <row r="57" spans="1:11" ht="14.1" customHeight="1" x14ac:dyDescent="0.2">
      <c r="A57" s="306" t="s">
        <v>284</v>
      </c>
      <c r="B57" s="307" t="s">
        <v>285</v>
      </c>
      <c r="C57" s="308"/>
      <c r="D57" s="113">
        <v>0.9838174455830544</v>
      </c>
      <c r="E57" s="115">
        <v>673</v>
      </c>
      <c r="F57" s="114">
        <v>678</v>
      </c>
      <c r="G57" s="114">
        <v>685</v>
      </c>
      <c r="H57" s="114">
        <v>669</v>
      </c>
      <c r="I57" s="140">
        <v>682</v>
      </c>
      <c r="J57" s="115">
        <v>-9</v>
      </c>
      <c r="K57" s="116">
        <v>-1.3196480938416422</v>
      </c>
    </row>
    <row r="58" spans="1:11" ht="14.1" customHeight="1" x14ac:dyDescent="0.2">
      <c r="A58" s="306">
        <v>73</v>
      </c>
      <c r="B58" s="307" t="s">
        <v>286</v>
      </c>
      <c r="C58" s="308"/>
      <c r="D58" s="113">
        <v>1.2235589925007675</v>
      </c>
      <c r="E58" s="115">
        <v>837</v>
      </c>
      <c r="F58" s="114">
        <v>842</v>
      </c>
      <c r="G58" s="114">
        <v>856</v>
      </c>
      <c r="H58" s="114">
        <v>831</v>
      </c>
      <c r="I58" s="140">
        <v>832</v>
      </c>
      <c r="J58" s="115">
        <v>5</v>
      </c>
      <c r="K58" s="116">
        <v>0.60096153846153844</v>
      </c>
    </row>
    <row r="59" spans="1:11" ht="14.1" customHeight="1" x14ac:dyDescent="0.2">
      <c r="A59" s="306" t="s">
        <v>287</v>
      </c>
      <c r="B59" s="307" t="s">
        <v>288</v>
      </c>
      <c r="C59" s="308"/>
      <c r="D59" s="113">
        <v>0.96773721987515893</v>
      </c>
      <c r="E59" s="115">
        <v>662</v>
      </c>
      <c r="F59" s="114">
        <v>670</v>
      </c>
      <c r="G59" s="114">
        <v>675</v>
      </c>
      <c r="H59" s="114">
        <v>660</v>
      </c>
      <c r="I59" s="140">
        <v>659</v>
      </c>
      <c r="J59" s="115">
        <v>3</v>
      </c>
      <c r="K59" s="116">
        <v>0.45523520485584218</v>
      </c>
    </row>
    <row r="60" spans="1:11" ht="14.1" customHeight="1" x14ac:dyDescent="0.2">
      <c r="A60" s="306">
        <v>81</v>
      </c>
      <c r="B60" s="307" t="s">
        <v>289</v>
      </c>
      <c r="C60" s="308"/>
      <c r="D60" s="113">
        <v>4.6325668425745903</v>
      </c>
      <c r="E60" s="115">
        <v>3169</v>
      </c>
      <c r="F60" s="114">
        <v>3170</v>
      </c>
      <c r="G60" s="114">
        <v>3165</v>
      </c>
      <c r="H60" s="114">
        <v>3184</v>
      </c>
      <c r="I60" s="140">
        <v>3190</v>
      </c>
      <c r="J60" s="115">
        <v>-21</v>
      </c>
      <c r="K60" s="116">
        <v>-0.65830721003134796</v>
      </c>
    </row>
    <row r="61" spans="1:11" ht="14.1" customHeight="1" x14ac:dyDescent="0.2">
      <c r="A61" s="306" t="s">
        <v>290</v>
      </c>
      <c r="B61" s="307" t="s">
        <v>291</v>
      </c>
      <c r="C61" s="308"/>
      <c r="D61" s="113">
        <v>1.8009852792842838</v>
      </c>
      <c r="E61" s="115">
        <v>1232</v>
      </c>
      <c r="F61" s="114">
        <v>1230</v>
      </c>
      <c r="G61" s="114">
        <v>1239</v>
      </c>
      <c r="H61" s="114">
        <v>1258</v>
      </c>
      <c r="I61" s="140">
        <v>1274</v>
      </c>
      <c r="J61" s="115">
        <v>-42</v>
      </c>
      <c r="K61" s="116">
        <v>-3.2967032967032965</v>
      </c>
    </row>
    <row r="62" spans="1:11" ht="14.1" customHeight="1" x14ac:dyDescent="0.2">
      <c r="A62" s="306" t="s">
        <v>292</v>
      </c>
      <c r="B62" s="307" t="s">
        <v>293</v>
      </c>
      <c r="C62" s="308"/>
      <c r="D62" s="113">
        <v>1.510079377841449</v>
      </c>
      <c r="E62" s="115">
        <v>1033</v>
      </c>
      <c r="F62" s="114">
        <v>1017</v>
      </c>
      <c r="G62" s="114">
        <v>1004</v>
      </c>
      <c r="H62" s="114">
        <v>986</v>
      </c>
      <c r="I62" s="140">
        <v>972</v>
      </c>
      <c r="J62" s="115">
        <v>61</v>
      </c>
      <c r="K62" s="116">
        <v>6.2757201646090532</v>
      </c>
    </row>
    <row r="63" spans="1:11" ht="14.1" customHeight="1" x14ac:dyDescent="0.2">
      <c r="A63" s="306"/>
      <c r="B63" s="307" t="s">
        <v>294</v>
      </c>
      <c r="C63" s="308"/>
      <c r="D63" s="113">
        <v>1.3565863142660839</v>
      </c>
      <c r="E63" s="115">
        <v>928</v>
      </c>
      <c r="F63" s="114">
        <v>910</v>
      </c>
      <c r="G63" s="114">
        <v>907</v>
      </c>
      <c r="H63" s="114">
        <v>887</v>
      </c>
      <c r="I63" s="140">
        <v>888</v>
      </c>
      <c r="J63" s="115">
        <v>40</v>
      </c>
      <c r="K63" s="116">
        <v>4.5045045045045047</v>
      </c>
    </row>
    <row r="64" spans="1:11" ht="14.1" customHeight="1" x14ac:dyDescent="0.2">
      <c r="A64" s="306" t="s">
        <v>295</v>
      </c>
      <c r="B64" s="307" t="s">
        <v>296</v>
      </c>
      <c r="C64" s="308"/>
      <c r="D64" s="113">
        <v>0.11694709605742103</v>
      </c>
      <c r="E64" s="115">
        <v>80</v>
      </c>
      <c r="F64" s="114">
        <v>85</v>
      </c>
      <c r="G64" s="114">
        <v>81</v>
      </c>
      <c r="H64" s="114">
        <v>84</v>
      </c>
      <c r="I64" s="140">
        <v>83</v>
      </c>
      <c r="J64" s="115">
        <v>-3</v>
      </c>
      <c r="K64" s="116">
        <v>-3.6144578313253013</v>
      </c>
    </row>
    <row r="65" spans="1:11" ht="14.1" customHeight="1" x14ac:dyDescent="0.2">
      <c r="A65" s="306" t="s">
        <v>297</v>
      </c>
      <c r="B65" s="307" t="s">
        <v>298</v>
      </c>
      <c r="C65" s="308"/>
      <c r="D65" s="113">
        <v>0.68267867323519527</v>
      </c>
      <c r="E65" s="115">
        <v>467</v>
      </c>
      <c r="F65" s="114">
        <v>479</v>
      </c>
      <c r="G65" s="114">
        <v>482</v>
      </c>
      <c r="H65" s="114">
        <v>499</v>
      </c>
      <c r="I65" s="140">
        <v>501</v>
      </c>
      <c r="J65" s="115">
        <v>-34</v>
      </c>
      <c r="K65" s="116">
        <v>-6.7864271457085827</v>
      </c>
    </row>
    <row r="66" spans="1:11" ht="14.1" customHeight="1" x14ac:dyDescent="0.2">
      <c r="A66" s="306">
        <v>82</v>
      </c>
      <c r="B66" s="307" t="s">
        <v>299</v>
      </c>
      <c r="C66" s="308"/>
      <c r="D66" s="113">
        <v>1.62702647389887</v>
      </c>
      <c r="E66" s="115">
        <v>1113</v>
      </c>
      <c r="F66" s="114">
        <v>1155</v>
      </c>
      <c r="G66" s="114">
        <v>1200</v>
      </c>
      <c r="H66" s="114">
        <v>1205</v>
      </c>
      <c r="I66" s="140">
        <v>1195</v>
      </c>
      <c r="J66" s="115">
        <v>-82</v>
      </c>
      <c r="K66" s="116">
        <v>-6.8619246861924683</v>
      </c>
    </row>
    <row r="67" spans="1:11" ht="14.1" customHeight="1" x14ac:dyDescent="0.2">
      <c r="A67" s="306" t="s">
        <v>300</v>
      </c>
      <c r="B67" s="307" t="s">
        <v>301</v>
      </c>
      <c r="C67" s="308"/>
      <c r="D67" s="113">
        <v>0.7484614147674945</v>
      </c>
      <c r="E67" s="115">
        <v>512</v>
      </c>
      <c r="F67" s="114">
        <v>535</v>
      </c>
      <c r="G67" s="114">
        <v>568</v>
      </c>
      <c r="H67" s="114">
        <v>586</v>
      </c>
      <c r="I67" s="140">
        <v>577</v>
      </c>
      <c r="J67" s="115">
        <v>-65</v>
      </c>
      <c r="K67" s="116">
        <v>-11.265164644714039</v>
      </c>
    </row>
    <row r="68" spans="1:11" ht="14.1" customHeight="1" x14ac:dyDescent="0.2">
      <c r="A68" s="306" t="s">
        <v>302</v>
      </c>
      <c r="B68" s="307" t="s">
        <v>303</v>
      </c>
      <c r="C68" s="308"/>
      <c r="D68" s="113">
        <v>0.51895273875480574</v>
      </c>
      <c r="E68" s="115">
        <v>355</v>
      </c>
      <c r="F68" s="114">
        <v>365</v>
      </c>
      <c r="G68" s="114">
        <v>372</v>
      </c>
      <c r="H68" s="114">
        <v>374</v>
      </c>
      <c r="I68" s="140">
        <v>368</v>
      </c>
      <c r="J68" s="115">
        <v>-13</v>
      </c>
      <c r="K68" s="116">
        <v>-3.5326086956521738</v>
      </c>
    </row>
    <row r="69" spans="1:11" ht="14.1" customHeight="1" x14ac:dyDescent="0.2">
      <c r="A69" s="306">
        <v>83</v>
      </c>
      <c r="B69" s="307" t="s">
        <v>304</v>
      </c>
      <c r="C69" s="308"/>
      <c r="D69" s="113">
        <v>2.993845659069978</v>
      </c>
      <c r="E69" s="115">
        <v>2048</v>
      </c>
      <c r="F69" s="114">
        <v>2297</v>
      </c>
      <c r="G69" s="114">
        <v>2262</v>
      </c>
      <c r="H69" s="114">
        <v>2291</v>
      </c>
      <c r="I69" s="140">
        <v>2281</v>
      </c>
      <c r="J69" s="115">
        <v>-233</v>
      </c>
      <c r="K69" s="116">
        <v>-10.214818062253398</v>
      </c>
    </row>
    <row r="70" spans="1:11" ht="14.1" customHeight="1" x14ac:dyDescent="0.2">
      <c r="A70" s="306" t="s">
        <v>305</v>
      </c>
      <c r="B70" s="307" t="s">
        <v>306</v>
      </c>
      <c r="C70" s="308"/>
      <c r="D70" s="113">
        <v>1.9559401815603665</v>
      </c>
      <c r="E70" s="115">
        <v>1338</v>
      </c>
      <c r="F70" s="114">
        <v>1587</v>
      </c>
      <c r="G70" s="114">
        <v>1562</v>
      </c>
      <c r="H70" s="114">
        <v>1596</v>
      </c>
      <c r="I70" s="140">
        <v>1593</v>
      </c>
      <c r="J70" s="115">
        <v>-255</v>
      </c>
      <c r="K70" s="116">
        <v>-16.007532956685498</v>
      </c>
    </row>
    <row r="71" spans="1:11" ht="14.1" customHeight="1" x14ac:dyDescent="0.2">
      <c r="A71" s="306"/>
      <c r="B71" s="307" t="s">
        <v>307</v>
      </c>
      <c r="C71" s="308"/>
      <c r="D71" s="113">
        <v>1.4501439911120206</v>
      </c>
      <c r="E71" s="115">
        <v>992</v>
      </c>
      <c r="F71" s="114">
        <v>978</v>
      </c>
      <c r="G71" s="114">
        <v>952</v>
      </c>
      <c r="H71" s="114">
        <v>988</v>
      </c>
      <c r="I71" s="140">
        <v>988</v>
      </c>
      <c r="J71" s="115">
        <v>4</v>
      </c>
      <c r="K71" s="116">
        <v>0.40485829959514169</v>
      </c>
    </row>
    <row r="72" spans="1:11" ht="14.1" customHeight="1" x14ac:dyDescent="0.2">
      <c r="A72" s="306">
        <v>84</v>
      </c>
      <c r="B72" s="307" t="s">
        <v>308</v>
      </c>
      <c r="C72" s="308"/>
      <c r="D72" s="113">
        <v>1.8463022790065344</v>
      </c>
      <c r="E72" s="115">
        <v>1263</v>
      </c>
      <c r="F72" s="114">
        <v>1263</v>
      </c>
      <c r="G72" s="114">
        <v>1202</v>
      </c>
      <c r="H72" s="114">
        <v>1204</v>
      </c>
      <c r="I72" s="140">
        <v>1232</v>
      </c>
      <c r="J72" s="115">
        <v>31</v>
      </c>
      <c r="K72" s="116">
        <v>2.5162337662337664</v>
      </c>
    </row>
    <row r="73" spans="1:11" ht="14.1" customHeight="1" x14ac:dyDescent="0.2">
      <c r="A73" s="306" t="s">
        <v>309</v>
      </c>
      <c r="B73" s="307" t="s">
        <v>310</v>
      </c>
      <c r="C73" s="308"/>
      <c r="D73" s="113">
        <v>0.12279445086029207</v>
      </c>
      <c r="E73" s="115">
        <v>84</v>
      </c>
      <c r="F73" s="114">
        <v>83</v>
      </c>
      <c r="G73" s="114">
        <v>70</v>
      </c>
      <c r="H73" s="114">
        <v>77</v>
      </c>
      <c r="I73" s="140">
        <v>82</v>
      </c>
      <c r="J73" s="115">
        <v>2</v>
      </c>
      <c r="K73" s="116">
        <v>2.4390243902439024</v>
      </c>
    </row>
    <row r="74" spans="1:11" ht="14.1" customHeight="1" x14ac:dyDescent="0.2">
      <c r="A74" s="306" t="s">
        <v>311</v>
      </c>
      <c r="B74" s="307" t="s">
        <v>312</v>
      </c>
      <c r="C74" s="308"/>
      <c r="D74" s="113">
        <v>8.186296724019472E-2</v>
      </c>
      <c r="E74" s="115">
        <v>56</v>
      </c>
      <c r="F74" s="114">
        <v>59</v>
      </c>
      <c r="G74" s="114">
        <v>68</v>
      </c>
      <c r="H74" s="114">
        <v>71</v>
      </c>
      <c r="I74" s="140">
        <v>59</v>
      </c>
      <c r="J74" s="115">
        <v>-3</v>
      </c>
      <c r="K74" s="116">
        <v>-5.0847457627118642</v>
      </c>
    </row>
    <row r="75" spans="1:11" ht="14.1" customHeight="1" x14ac:dyDescent="0.2">
      <c r="A75" s="306" t="s">
        <v>313</v>
      </c>
      <c r="B75" s="307" t="s">
        <v>314</v>
      </c>
      <c r="C75" s="308"/>
      <c r="D75" s="113">
        <v>1.9003903109330915E-2</v>
      </c>
      <c r="E75" s="115">
        <v>13</v>
      </c>
      <c r="F75" s="114">
        <v>11</v>
      </c>
      <c r="G75" s="114">
        <v>10</v>
      </c>
      <c r="H75" s="114">
        <v>13</v>
      </c>
      <c r="I75" s="140">
        <v>11</v>
      </c>
      <c r="J75" s="115">
        <v>2</v>
      </c>
      <c r="K75" s="116">
        <v>18.181818181818183</v>
      </c>
    </row>
    <row r="76" spans="1:11" ht="14.1" customHeight="1" x14ac:dyDescent="0.2">
      <c r="A76" s="306">
        <v>91</v>
      </c>
      <c r="B76" s="307" t="s">
        <v>315</v>
      </c>
      <c r="C76" s="308"/>
      <c r="D76" s="113">
        <v>7.8939289838759197E-2</v>
      </c>
      <c r="E76" s="115">
        <v>54</v>
      </c>
      <c r="F76" s="114">
        <v>50</v>
      </c>
      <c r="G76" s="114">
        <v>52</v>
      </c>
      <c r="H76" s="114">
        <v>53</v>
      </c>
      <c r="I76" s="140">
        <v>50</v>
      </c>
      <c r="J76" s="115">
        <v>4</v>
      </c>
      <c r="K76" s="116">
        <v>8</v>
      </c>
    </row>
    <row r="77" spans="1:11" ht="14.1" customHeight="1" x14ac:dyDescent="0.2">
      <c r="A77" s="306">
        <v>92</v>
      </c>
      <c r="B77" s="307" t="s">
        <v>316</v>
      </c>
      <c r="C77" s="308"/>
      <c r="D77" s="113">
        <v>0.36399783647872291</v>
      </c>
      <c r="E77" s="115">
        <v>249</v>
      </c>
      <c r="F77" s="114">
        <v>252</v>
      </c>
      <c r="G77" s="114">
        <v>267</v>
      </c>
      <c r="H77" s="114">
        <v>270</v>
      </c>
      <c r="I77" s="140">
        <v>276</v>
      </c>
      <c r="J77" s="115">
        <v>-27</v>
      </c>
      <c r="K77" s="116">
        <v>-9.7826086956521738</v>
      </c>
    </row>
    <row r="78" spans="1:11" ht="14.1" customHeight="1" x14ac:dyDescent="0.2">
      <c r="A78" s="306">
        <v>93</v>
      </c>
      <c r="B78" s="307" t="s">
        <v>317</v>
      </c>
      <c r="C78" s="308"/>
      <c r="D78" s="113">
        <v>0.11256157995526773</v>
      </c>
      <c r="E78" s="115">
        <v>77</v>
      </c>
      <c r="F78" s="114">
        <v>80</v>
      </c>
      <c r="G78" s="114">
        <v>89</v>
      </c>
      <c r="H78" s="114">
        <v>87</v>
      </c>
      <c r="I78" s="140">
        <v>83</v>
      </c>
      <c r="J78" s="115">
        <v>-6</v>
      </c>
      <c r="K78" s="116">
        <v>-7.2289156626506026</v>
      </c>
    </row>
    <row r="79" spans="1:11" ht="14.1" customHeight="1" x14ac:dyDescent="0.2">
      <c r="A79" s="306">
        <v>94</v>
      </c>
      <c r="B79" s="307" t="s">
        <v>318</v>
      </c>
      <c r="C79" s="308"/>
      <c r="D79" s="113">
        <v>2.5012060169280921</v>
      </c>
      <c r="E79" s="115">
        <v>1711</v>
      </c>
      <c r="F79" s="114">
        <v>800</v>
      </c>
      <c r="G79" s="114">
        <v>409</v>
      </c>
      <c r="H79" s="114">
        <v>385</v>
      </c>
      <c r="I79" s="140">
        <v>423</v>
      </c>
      <c r="J79" s="115">
        <v>1288</v>
      </c>
      <c r="K79" s="116" t="s">
        <v>515</v>
      </c>
    </row>
    <row r="80" spans="1:11" ht="14.1" customHeight="1" x14ac:dyDescent="0.2">
      <c r="A80" s="306" t="s">
        <v>319</v>
      </c>
      <c r="B80" s="307" t="s">
        <v>320</v>
      </c>
      <c r="C80" s="308"/>
      <c r="D80" s="113">
        <v>7.3091935035888142E-3</v>
      </c>
      <c r="E80" s="115">
        <v>5</v>
      </c>
      <c r="F80" s="114">
        <v>11</v>
      </c>
      <c r="G80" s="114">
        <v>9</v>
      </c>
      <c r="H80" s="114">
        <v>7</v>
      </c>
      <c r="I80" s="140">
        <v>8</v>
      </c>
      <c r="J80" s="115">
        <v>-3</v>
      </c>
      <c r="K80" s="116">
        <v>-37.5</v>
      </c>
    </row>
    <row r="81" spans="1:11" ht="14.1" customHeight="1" x14ac:dyDescent="0.2">
      <c r="A81" s="310" t="s">
        <v>321</v>
      </c>
      <c r="B81" s="311" t="s">
        <v>334</v>
      </c>
      <c r="C81" s="312"/>
      <c r="D81" s="125">
        <v>4.5112342304150159</v>
      </c>
      <c r="E81" s="143">
        <v>3086</v>
      </c>
      <c r="F81" s="144">
        <v>3178</v>
      </c>
      <c r="G81" s="144">
        <v>3169</v>
      </c>
      <c r="H81" s="144">
        <v>3250</v>
      </c>
      <c r="I81" s="145">
        <v>3126</v>
      </c>
      <c r="J81" s="143">
        <v>-40</v>
      </c>
      <c r="K81" s="146">
        <v>-1.2795905310300704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17764</v>
      </c>
      <c r="G12" s="536">
        <v>14547</v>
      </c>
      <c r="H12" s="536">
        <v>21531</v>
      </c>
      <c r="I12" s="536">
        <v>15979</v>
      </c>
      <c r="J12" s="537">
        <v>18545</v>
      </c>
      <c r="K12" s="538">
        <v>-781</v>
      </c>
      <c r="L12" s="349">
        <v>-4.21137772984632</v>
      </c>
    </row>
    <row r="13" spans="1:17" s="110" customFormat="1" ht="15" customHeight="1" x14ac:dyDescent="0.2">
      <c r="A13" s="350" t="s">
        <v>345</v>
      </c>
      <c r="B13" s="351" t="s">
        <v>346</v>
      </c>
      <c r="C13" s="347"/>
      <c r="D13" s="347"/>
      <c r="E13" s="348"/>
      <c r="F13" s="536">
        <v>10085</v>
      </c>
      <c r="G13" s="536">
        <v>7527</v>
      </c>
      <c r="H13" s="536">
        <v>11521</v>
      </c>
      <c r="I13" s="536">
        <v>9174</v>
      </c>
      <c r="J13" s="537">
        <v>10634</v>
      </c>
      <c r="K13" s="538">
        <v>-549</v>
      </c>
      <c r="L13" s="349">
        <v>-5.1626857250329135</v>
      </c>
    </row>
    <row r="14" spans="1:17" s="110" customFormat="1" ht="22.5" customHeight="1" x14ac:dyDescent="0.2">
      <c r="A14" s="350"/>
      <c r="B14" s="351" t="s">
        <v>347</v>
      </c>
      <c r="C14" s="347"/>
      <c r="D14" s="347"/>
      <c r="E14" s="348"/>
      <c r="F14" s="536">
        <v>7679</v>
      </c>
      <c r="G14" s="536">
        <v>7020</v>
      </c>
      <c r="H14" s="536">
        <v>10010</v>
      </c>
      <c r="I14" s="536">
        <v>6805</v>
      </c>
      <c r="J14" s="537">
        <v>7911</v>
      </c>
      <c r="K14" s="538">
        <v>-232</v>
      </c>
      <c r="L14" s="349">
        <v>-2.932625458222728</v>
      </c>
    </row>
    <row r="15" spans="1:17" s="110" customFormat="1" ht="15" customHeight="1" x14ac:dyDescent="0.2">
      <c r="A15" s="350" t="s">
        <v>348</v>
      </c>
      <c r="B15" s="351" t="s">
        <v>108</v>
      </c>
      <c r="C15" s="347"/>
      <c r="D15" s="347"/>
      <c r="E15" s="348"/>
      <c r="F15" s="536">
        <v>3975</v>
      </c>
      <c r="G15" s="536">
        <v>3456</v>
      </c>
      <c r="H15" s="536">
        <v>9001</v>
      </c>
      <c r="I15" s="536">
        <v>3351</v>
      </c>
      <c r="J15" s="537">
        <v>4102</v>
      </c>
      <c r="K15" s="538">
        <v>-127</v>
      </c>
      <c r="L15" s="349">
        <v>-3.0960507069722087</v>
      </c>
    </row>
    <row r="16" spans="1:17" s="110" customFormat="1" ht="15" customHeight="1" x14ac:dyDescent="0.2">
      <c r="A16" s="350"/>
      <c r="B16" s="351" t="s">
        <v>109</v>
      </c>
      <c r="C16" s="347"/>
      <c r="D16" s="347"/>
      <c r="E16" s="348"/>
      <c r="F16" s="536">
        <v>11938</v>
      </c>
      <c r="G16" s="536">
        <v>9700</v>
      </c>
      <c r="H16" s="536">
        <v>11092</v>
      </c>
      <c r="I16" s="536">
        <v>11060</v>
      </c>
      <c r="J16" s="537">
        <v>12453</v>
      </c>
      <c r="K16" s="538">
        <v>-515</v>
      </c>
      <c r="L16" s="349">
        <v>-4.1355496667469689</v>
      </c>
    </row>
    <row r="17" spans="1:12" s="110" customFormat="1" ht="15" customHeight="1" x14ac:dyDescent="0.2">
      <c r="A17" s="350"/>
      <c r="B17" s="351" t="s">
        <v>110</v>
      </c>
      <c r="C17" s="347"/>
      <c r="D17" s="347"/>
      <c r="E17" s="348"/>
      <c r="F17" s="536">
        <v>1615</v>
      </c>
      <c r="G17" s="536">
        <v>1200</v>
      </c>
      <c r="H17" s="536">
        <v>1253</v>
      </c>
      <c r="I17" s="536">
        <v>1395</v>
      </c>
      <c r="J17" s="537">
        <v>1798</v>
      </c>
      <c r="K17" s="538">
        <v>-183</v>
      </c>
      <c r="L17" s="349">
        <v>-10.177975528364851</v>
      </c>
    </row>
    <row r="18" spans="1:12" s="110" customFormat="1" ht="15" customHeight="1" x14ac:dyDescent="0.2">
      <c r="A18" s="350"/>
      <c r="B18" s="351" t="s">
        <v>111</v>
      </c>
      <c r="C18" s="347"/>
      <c r="D18" s="347"/>
      <c r="E18" s="348"/>
      <c r="F18" s="536">
        <v>236</v>
      </c>
      <c r="G18" s="536">
        <v>191</v>
      </c>
      <c r="H18" s="536">
        <v>185</v>
      </c>
      <c r="I18" s="536">
        <v>173</v>
      </c>
      <c r="J18" s="537">
        <v>192</v>
      </c>
      <c r="K18" s="538">
        <v>44</v>
      </c>
      <c r="L18" s="349">
        <v>22.916666666666668</v>
      </c>
    </row>
    <row r="19" spans="1:12" s="110" customFormat="1" ht="15" customHeight="1" x14ac:dyDescent="0.2">
      <c r="A19" s="118" t="s">
        <v>113</v>
      </c>
      <c r="B19" s="119" t="s">
        <v>181</v>
      </c>
      <c r="C19" s="347"/>
      <c r="D19" s="347"/>
      <c r="E19" s="348"/>
      <c r="F19" s="536">
        <v>11866</v>
      </c>
      <c r="G19" s="536">
        <v>9172</v>
      </c>
      <c r="H19" s="536">
        <v>15510</v>
      </c>
      <c r="I19" s="536">
        <v>10517</v>
      </c>
      <c r="J19" s="537">
        <v>12618</v>
      </c>
      <c r="K19" s="538">
        <v>-752</v>
      </c>
      <c r="L19" s="349">
        <v>-5.9597400538912666</v>
      </c>
    </row>
    <row r="20" spans="1:12" s="110" customFormat="1" ht="15" customHeight="1" x14ac:dyDescent="0.2">
      <c r="A20" s="118"/>
      <c r="B20" s="119" t="s">
        <v>182</v>
      </c>
      <c r="C20" s="347"/>
      <c r="D20" s="347"/>
      <c r="E20" s="348"/>
      <c r="F20" s="536">
        <v>5898</v>
      </c>
      <c r="G20" s="536">
        <v>5375</v>
      </c>
      <c r="H20" s="536">
        <v>6021</v>
      </c>
      <c r="I20" s="536">
        <v>5462</v>
      </c>
      <c r="J20" s="537">
        <v>5927</v>
      </c>
      <c r="K20" s="538">
        <v>-29</v>
      </c>
      <c r="L20" s="349">
        <v>-0.48928631685507001</v>
      </c>
    </row>
    <row r="21" spans="1:12" s="110" customFormat="1" ht="15" customHeight="1" x14ac:dyDescent="0.2">
      <c r="A21" s="118" t="s">
        <v>113</v>
      </c>
      <c r="B21" s="119" t="s">
        <v>116</v>
      </c>
      <c r="C21" s="347"/>
      <c r="D21" s="347"/>
      <c r="E21" s="348"/>
      <c r="F21" s="536">
        <v>12357</v>
      </c>
      <c r="G21" s="536">
        <v>9832</v>
      </c>
      <c r="H21" s="536">
        <v>15556</v>
      </c>
      <c r="I21" s="536">
        <v>10403</v>
      </c>
      <c r="J21" s="537">
        <v>13099</v>
      </c>
      <c r="K21" s="538">
        <v>-742</v>
      </c>
      <c r="L21" s="349">
        <v>-5.6645545461485609</v>
      </c>
    </row>
    <row r="22" spans="1:12" s="110" customFormat="1" ht="15" customHeight="1" x14ac:dyDescent="0.2">
      <c r="A22" s="118"/>
      <c r="B22" s="119" t="s">
        <v>117</v>
      </c>
      <c r="C22" s="347"/>
      <c r="D22" s="347"/>
      <c r="E22" s="348"/>
      <c r="F22" s="536">
        <v>5393</v>
      </c>
      <c r="G22" s="536">
        <v>4709</v>
      </c>
      <c r="H22" s="536">
        <v>5962</v>
      </c>
      <c r="I22" s="536">
        <v>5564</v>
      </c>
      <c r="J22" s="537">
        <v>5432</v>
      </c>
      <c r="K22" s="538">
        <v>-39</v>
      </c>
      <c r="L22" s="349">
        <v>-0.71796759941089838</v>
      </c>
    </row>
    <row r="23" spans="1:12" s="110" customFormat="1" ht="15" customHeight="1" x14ac:dyDescent="0.2">
      <c r="A23" s="352" t="s">
        <v>348</v>
      </c>
      <c r="B23" s="353" t="s">
        <v>193</v>
      </c>
      <c r="C23" s="354"/>
      <c r="D23" s="354"/>
      <c r="E23" s="355"/>
      <c r="F23" s="539">
        <v>424</v>
      </c>
      <c r="G23" s="539">
        <v>633</v>
      </c>
      <c r="H23" s="539">
        <v>3941</v>
      </c>
      <c r="I23" s="539">
        <v>192</v>
      </c>
      <c r="J23" s="540">
        <v>420</v>
      </c>
      <c r="K23" s="541">
        <v>4</v>
      </c>
      <c r="L23" s="356">
        <v>0.95238095238095233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27.1</v>
      </c>
      <c r="G25" s="542">
        <v>34.9</v>
      </c>
      <c r="H25" s="542">
        <v>33.9</v>
      </c>
      <c r="I25" s="542">
        <v>31.6</v>
      </c>
      <c r="J25" s="542">
        <v>26.9</v>
      </c>
      <c r="K25" s="543" t="s">
        <v>350</v>
      </c>
      <c r="L25" s="364">
        <v>0.20000000000000284</v>
      </c>
    </row>
    <row r="26" spans="1:12" s="110" customFormat="1" ht="15" customHeight="1" x14ac:dyDescent="0.2">
      <c r="A26" s="365" t="s">
        <v>105</v>
      </c>
      <c r="B26" s="366" t="s">
        <v>346</v>
      </c>
      <c r="C26" s="362"/>
      <c r="D26" s="362"/>
      <c r="E26" s="363"/>
      <c r="F26" s="542">
        <v>26.2</v>
      </c>
      <c r="G26" s="542">
        <v>35.1</v>
      </c>
      <c r="H26" s="542">
        <v>32.299999999999997</v>
      </c>
      <c r="I26" s="542">
        <v>29.9</v>
      </c>
      <c r="J26" s="544">
        <v>25.8</v>
      </c>
      <c r="K26" s="543" t="s">
        <v>350</v>
      </c>
      <c r="L26" s="364">
        <v>0.39999999999999858</v>
      </c>
    </row>
    <row r="27" spans="1:12" s="110" customFormat="1" ht="15" customHeight="1" x14ac:dyDescent="0.2">
      <c r="A27" s="365"/>
      <c r="B27" s="366" t="s">
        <v>347</v>
      </c>
      <c r="C27" s="362"/>
      <c r="D27" s="362"/>
      <c r="E27" s="363"/>
      <c r="F27" s="542">
        <v>28.4</v>
      </c>
      <c r="G27" s="542">
        <v>34.6</v>
      </c>
      <c r="H27" s="542">
        <v>35.700000000000003</v>
      </c>
      <c r="I27" s="542">
        <v>33.9</v>
      </c>
      <c r="J27" s="542">
        <v>28.4</v>
      </c>
      <c r="K27" s="543" t="s">
        <v>350</v>
      </c>
      <c r="L27" s="364">
        <v>0</v>
      </c>
    </row>
    <row r="28" spans="1:12" s="110" customFormat="1" ht="15" customHeight="1" x14ac:dyDescent="0.2">
      <c r="A28" s="365" t="s">
        <v>113</v>
      </c>
      <c r="B28" s="366" t="s">
        <v>108</v>
      </c>
      <c r="C28" s="362"/>
      <c r="D28" s="362"/>
      <c r="E28" s="363"/>
      <c r="F28" s="542">
        <v>39.5</v>
      </c>
      <c r="G28" s="542">
        <v>45.3</v>
      </c>
      <c r="H28" s="542">
        <v>42.9</v>
      </c>
      <c r="I28" s="542">
        <v>44</v>
      </c>
      <c r="J28" s="542">
        <v>38.700000000000003</v>
      </c>
      <c r="K28" s="543" t="s">
        <v>350</v>
      </c>
      <c r="L28" s="364">
        <v>0.79999999999999716</v>
      </c>
    </row>
    <row r="29" spans="1:12" s="110" customFormat="1" ht="11.25" x14ac:dyDescent="0.2">
      <c r="A29" s="365"/>
      <c r="B29" s="366" t="s">
        <v>109</v>
      </c>
      <c r="C29" s="362"/>
      <c r="D29" s="362"/>
      <c r="E29" s="363"/>
      <c r="F29" s="542">
        <v>24.5</v>
      </c>
      <c r="G29" s="542">
        <v>32</v>
      </c>
      <c r="H29" s="542">
        <v>30.3</v>
      </c>
      <c r="I29" s="542">
        <v>28.4</v>
      </c>
      <c r="J29" s="544">
        <v>24.2</v>
      </c>
      <c r="K29" s="543" t="s">
        <v>350</v>
      </c>
      <c r="L29" s="364">
        <v>0.30000000000000071</v>
      </c>
    </row>
    <row r="30" spans="1:12" s="110" customFormat="1" ht="15" customHeight="1" x14ac:dyDescent="0.2">
      <c r="A30" s="365"/>
      <c r="B30" s="366" t="s">
        <v>110</v>
      </c>
      <c r="C30" s="362"/>
      <c r="D30" s="362"/>
      <c r="E30" s="363"/>
      <c r="F30" s="542">
        <v>19.399999999999999</v>
      </c>
      <c r="G30" s="542">
        <v>31.8</v>
      </c>
      <c r="H30" s="542">
        <v>30.2</v>
      </c>
      <c r="I30" s="542">
        <v>29</v>
      </c>
      <c r="J30" s="542">
        <v>21.3</v>
      </c>
      <c r="K30" s="543" t="s">
        <v>350</v>
      </c>
      <c r="L30" s="364">
        <v>-1.9000000000000021</v>
      </c>
    </row>
    <row r="31" spans="1:12" s="110" customFormat="1" ht="15" customHeight="1" x14ac:dyDescent="0.2">
      <c r="A31" s="365"/>
      <c r="B31" s="366" t="s">
        <v>111</v>
      </c>
      <c r="C31" s="362"/>
      <c r="D31" s="362"/>
      <c r="E31" s="363"/>
      <c r="F31" s="542">
        <v>28</v>
      </c>
      <c r="G31" s="542">
        <v>43.5</v>
      </c>
      <c r="H31" s="542">
        <v>38.9</v>
      </c>
      <c r="I31" s="542">
        <v>33.5</v>
      </c>
      <c r="J31" s="542">
        <v>30.2</v>
      </c>
      <c r="K31" s="543" t="s">
        <v>350</v>
      </c>
      <c r="L31" s="364">
        <v>-2.1999999999999993</v>
      </c>
    </row>
    <row r="32" spans="1:12" s="110" customFormat="1" ht="15" customHeight="1" x14ac:dyDescent="0.2">
      <c r="A32" s="367" t="s">
        <v>113</v>
      </c>
      <c r="B32" s="368" t="s">
        <v>181</v>
      </c>
      <c r="C32" s="362"/>
      <c r="D32" s="362"/>
      <c r="E32" s="363"/>
      <c r="F32" s="542">
        <v>24.4</v>
      </c>
      <c r="G32" s="542">
        <v>32.4</v>
      </c>
      <c r="H32" s="542">
        <v>31.4</v>
      </c>
      <c r="I32" s="542">
        <v>29.5</v>
      </c>
      <c r="J32" s="544">
        <v>25.3</v>
      </c>
      <c r="K32" s="543" t="s">
        <v>350</v>
      </c>
      <c r="L32" s="364">
        <v>-0.90000000000000213</v>
      </c>
    </row>
    <row r="33" spans="1:12" s="110" customFormat="1" ht="15" customHeight="1" x14ac:dyDescent="0.2">
      <c r="A33" s="367"/>
      <c r="B33" s="368" t="s">
        <v>182</v>
      </c>
      <c r="C33" s="362"/>
      <c r="D33" s="362"/>
      <c r="E33" s="363"/>
      <c r="F33" s="542">
        <v>32.4</v>
      </c>
      <c r="G33" s="542">
        <v>38.700000000000003</v>
      </c>
      <c r="H33" s="542">
        <v>38.700000000000003</v>
      </c>
      <c r="I33" s="542">
        <v>35.5</v>
      </c>
      <c r="J33" s="542">
        <v>30.3</v>
      </c>
      <c r="K33" s="543" t="s">
        <v>350</v>
      </c>
      <c r="L33" s="364">
        <v>2.0999999999999979</v>
      </c>
    </row>
    <row r="34" spans="1:12" s="369" customFormat="1" ht="15" customHeight="1" x14ac:dyDescent="0.2">
      <c r="A34" s="367" t="s">
        <v>113</v>
      </c>
      <c r="B34" s="368" t="s">
        <v>116</v>
      </c>
      <c r="C34" s="362"/>
      <c r="D34" s="362"/>
      <c r="E34" s="363"/>
      <c r="F34" s="542">
        <v>26</v>
      </c>
      <c r="G34" s="542">
        <v>32.9</v>
      </c>
      <c r="H34" s="542">
        <v>33</v>
      </c>
      <c r="I34" s="542">
        <v>29.2</v>
      </c>
      <c r="J34" s="542">
        <v>24.9</v>
      </c>
      <c r="K34" s="543" t="s">
        <v>350</v>
      </c>
      <c r="L34" s="364">
        <v>1.1000000000000014</v>
      </c>
    </row>
    <row r="35" spans="1:12" s="369" customFormat="1" ht="11.25" x14ac:dyDescent="0.2">
      <c r="A35" s="370"/>
      <c r="B35" s="371" t="s">
        <v>117</v>
      </c>
      <c r="C35" s="372"/>
      <c r="D35" s="372"/>
      <c r="E35" s="373"/>
      <c r="F35" s="545">
        <v>29.8</v>
      </c>
      <c r="G35" s="545">
        <v>39</v>
      </c>
      <c r="H35" s="545">
        <v>35.799999999999997</v>
      </c>
      <c r="I35" s="545">
        <v>36.200000000000003</v>
      </c>
      <c r="J35" s="546">
        <v>31.7</v>
      </c>
      <c r="K35" s="547" t="s">
        <v>350</v>
      </c>
      <c r="L35" s="374">
        <v>-1.8999999999999986</v>
      </c>
    </row>
    <row r="36" spans="1:12" s="369" customFormat="1" ht="15.95" customHeight="1" x14ac:dyDescent="0.2">
      <c r="A36" s="375" t="s">
        <v>351</v>
      </c>
      <c r="B36" s="376"/>
      <c r="C36" s="377"/>
      <c r="D36" s="376"/>
      <c r="E36" s="378"/>
      <c r="F36" s="548">
        <v>17188</v>
      </c>
      <c r="G36" s="548">
        <v>13727</v>
      </c>
      <c r="H36" s="548">
        <v>16855</v>
      </c>
      <c r="I36" s="548">
        <v>15639</v>
      </c>
      <c r="J36" s="548">
        <v>17989</v>
      </c>
      <c r="K36" s="549">
        <v>-801</v>
      </c>
      <c r="L36" s="380">
        <v>-4.4527211073433763</v>
      </c>
    </row>
    <row r="37" spans="1:12" s="369" customFormat="1" ht="15.95" customHeight="1" x14ac:dyDescent="0.2">
      <c r="A37" s="381"/>
      <c r="B37" s="382" t="s">
        <v>113</v>
      </c>
      <c r="C37" s="382" t="s">
        <v>352</v>
      </c>
      <c r="D37" s="382"/>
      <c r="E37" s="383"/>
      <c r="F37" s="548">
        <v>4663</v>
      </c>
      <c r="G37" s="548">
        <v>4788</v>
      </c>
      <c r="H37" s="548">
        <v>5709</v>
      </c>
      <c r="I37" s="548">
        <v>4941</v>
      </c>
      <c r="J37" s="548">
        <v>4845</v>
      </c>
      <c r="K37" s="549">
        <v>-182</v>
      </c>
      <c r="L37" s="380">
        <v>-3.7564499484004128</v>
      </c>
    </row>
    <row r="38" spans="1:12" s="369" customFormat="1" ht="15.95" customHeight="1" x14ac:dyDescent="0.2">
      <c r="A38" s="381"/>
      <c r="B38" s="384" t="s">
        <v>105</v>
      </c>
      <c r="C38" s="384" t="s">
        <v>106</v>
      </c>
      <c r="D38" s="385"/>
      <c r="E38" s="383"/>
      <c r="F38" s="548">
        <v>9776</v>
      </c>
      <c r="G38" s="548">
        <v>7160</v>
      </c>
      <c r="H38" s="548">
        <v>8948</v>
      </c>
      <c r="I38" s="548">
        <v>8988</v>
      </c>
      <c r="J38" s="550">
        <v>10322</v>
      </c>
      <c r="K38" s="549">
        <v>-546</v>
      </c>
      <c r="L38" s="380">
        <v>-5.2896725440806049</v>
      </c>
    </row>
    <row r="39" spans="1:12" s="369" customFormat="1" ht="15.95" customHeight="1" x14ac:dyDescent="0.2">
      <c r="A39" s="381"/>
      <c r="B39" s="385"/>
      <c r="C39" s="382" t="s">
        <v>353</v>
      </c>
      <c r="D39" s="385"/>
      <c r="E39" s="383"/>
      <c r="F39" s="548">
        <v>2561</v>
      </c>
      <c r="G39" s="548">
        <v>2513</v>
      </c>
      <c r="H39" s="548">
        <v>2887</v>
      </c>
      <c r="I39" s="548">
        <v>2686</v>
      </c>
      <c r="J39" s="548">
        <v>2667</v>
      </c>
      <c r="K39" s="549">
        <v>-106</v>
      </c>
      <c r="L39" s="380">
        <v>-3.9745031871016123</v>
      </c>
    </row>
    <row r="40" spans="1:12" s="369" customFormat="1" ht="15.95" customHeight="1" x14ac:dyDescent="0.2">
      <c r="A40" s="381"/>
      <c r="B40" s="384"/>
      <c r="C40" s="384" t="s">
        <v>107</v>
      </c>
      <c r="D40" s="385"/>
      <c r="E40" s="383"/>
      <c r="F40" s="548">
        <v>7412</v>
      </c>
      <c r="G40" s="548">
        <v>6567</v>
      </c>
      <c r="H40" s="548">
        <v>7907</v>
      </c>
      <c r="I40" s="548">
        <v>6651</v>
      </c>
      <c r="J40" s="548">
        <v>7667</v>
      </c>
      <c r="K40" s="549">
        <v>-255</v>
      </c>
      <c r="L40" s="380">
        <v>-3.3259423503325944</v>
      </c>
    </row>
    <row r="41" spans="1:12" s="369" customFormat="1" ht="24" customHeight="1" x14ac:dyDescent="0.2">
      <c r="A41" s="381"/>
      <c r="B41" s="385"/>
      <c r="C41" s="382" t="s">
        <v>353</v>
      </c>
      <c r="D41" s="385"/>
      <c r="E41" s="383"/>
      <c r="F41" s="548">
        <v>2102</v>
      </c>
      <c r="G41" s="548">
        <v>2275</v>
      </c>
      <c r="H41" s="548">
        <v>2822</v>
      </c>
      <c r="I41" s="548">
        <v>2255</v>
      </c>
      <c r="J41" s="550">
        <v>2178</v>
      </c>
      <c r="K41" s="549">
        <v>-76</v>
      </c>
      <c r="L41" s="380">
        <v>-3.4894398530762167</v>
      </c>
    </row>
    <row r="42" spans="1:12" s="110" customFormat="1" ht="15" customHeight="1" x14ac:dyDescent="0.2">
      <c r="A42" s="381"/>
      <c r="B42" s="384" t="s">
        <v>113</v>
      </c>
      <c r="C42" s="384" t="s">
        <v>354</v>
      </c>
      <c r="D42" s="385"/>
      <c r="E42" s="383"/>
      <c r="F42" s="548">
        <v>3523</v>
      </c>
      <c r="G42" s="548">
        <v>2798</v>
      </c>
      <c r="H42" s="548">
        <v>4706</v>
      </c>
      <c r="I42" s="548">
        <v>3108</v>
      </c>
      <c r="J42" s="548">
        <v>3647</v>
      </c>
      <c r="K42" s="549">
        <v>-124</v>
      </c>
      <c r="L42" s="380">
        <v>-3.400054839594187</v>
      </c>
    </row>
    <row r="43" spans="1:12" s="110" customFormat="1" ht="15" customHeight="1" x14ac:dyDescent="0.2">
      <c r="A43" s="381"/>
      <c r="B43" s="385"/>
      <c r="C43" s="382" t="s">
        <v>353</v>
      </c>
      <c r="D43" s="385"/>
      <c r="E43" s="383"/>
      <c r="F43" s="548">
        <v>1390</v>
      </c>
      <c r="G43" s="548">
        <v>1268</v>
      </c>
      <c r="H43" s="548">
        <v>2018</v>
      </c>
      <c r="I43" s="548">
        <v>1367</v>
      </c>
      <c r="J43" s="548">
        <v>1412</v>
      </c>
      <c r="K43" s="549">
        <v>-22</v>
      </c>
      <c r="L43" s="380">
        <v>-1.5580736543909348</v>
      </c>
    </row>
    <row r="44" spans="1:12" s="110" customFormat="1" ht="15" customHeight="1" x14ac:dyDescent="0.2">
      <c r="A44" s="381"/>
      <c r="B44" s="384"/>
      <c r="C44" s="366" t="s">
        <v>109</v>
      </c>
      <c r="D44" s="385"/>
      <c r="E44" s="383"/>
      <c r="F44" s="548">
        <v>11816</v>
      </c>
      <c r="G44" s="548">
        <v>9542</v>
      </c>
      <c r="H44" s="548">
        <v>10718</v>
      </c>
      <c r="I44" s="548">
        <v>10963</v>
      </c>
      <c r="J44" s="550">
        <v>12354</v>
      </c>
      <c r="K44" s="549">
        <v>-538</v>
      </c>
      <c r="L44" s="380">
        <v>-4.3548648211105716</v>
      </c>
    </row>
    <row r="45" spans="1:12" s="110" customFormat="1" ht="15" customHeight="1" x14ac:dyDescent="0.2">
      <c r="A45" s="381"/>
      <c r="B45" s="385"/>
      <c r="C45" s="382" t="s">
        <v>353</v>
      </c>
      <c r="D45" s="385"/>
      <c r="E45" s="383"/>
      <c r="F45" s="548">
        <v>2894</v>
      </c>
      <c r="G45" s="548">
        <v>3057</v>
      </c>
      <c r="H45" s="548">
        <v>3243</v>
      </c>
      <c r="I45" s="548">
        <v>3111</v>
      </c>
      <c r="J45" s="548">
        <v>2993</v>
      </c>
      <c r="K45" s="549">
        <v>-99</v>
      </c>
      <c r="L45" s="380">
        <v>-3.307718008686936</v>
      </c>
    </row>
    <row r="46" spans="1:12" s="110" customFormat="1" ht="15" customHeight="1" x14ac:dyDescent="0.2">
      <c r="A46" s="381"/>
      <c r="B46" s="384"/>
      <c r="C46" s="366" t="s">
        <v>110</v>
      </c>
      <c r="D46" s="385"/>
      <c r="E46" s="383"/>
      <c r="F46" s="548">
        <v>1613</v>
      </c>
      <c r="G46" s="548">
        <v>1196</v>
      </c>
      <c r="H46" s="548">
        <v>1246</v>
      </c>
      <c r="I46" s="548">
        <v>1395</v>
      </c>
      <c r="J46" s="548">
        <v>1796</v>
      </c>
      <c r="K46" s="549">
        <v>-183</v>
      </c>
      <c r="L46" s="380">
        <v>-10.189309576837417</v>
      </c>
    </row>
    <row r="47" spans="1:12" s="110" customFormat="1" ht="15" customHeight="1" x14ac:dyDescent="0.2">
      <c r="A47" s="381"/>
      <c r="B47" s="385"/>
      <c r="C47" s="382" t="s">
        <v>353</v>
      </c>
      <c r="D47" s="385"/>
      <c r="E47" s="383"/>
      <c r="F47" s="548">
        <v>313</v>
      </c>
      <c r="G47" s="548">
        <v>380</v>
      </c>
      <c r="H47" s="548">
        <v>376</v>
      </c>
      <c r="I47" s="548">
        <v>405</v>
      </c>
      <c r="J47" s="550">
        <v>382</v>
      </c>
      <c r="K47" s="549">
        <v>-69</v>
      </c>
      <c r="L47" s="380">
        <v>-18.062827225130889</v>
      </c>
    </row>
    <row r="48" spans="1:12" s="110" customFormat="1" ht="15" customHeight="1" x14ac:dyDescent="0.2">
      <c r="A48" s="381"/>
      <c r="B48" s="385"/>
      <c r="C48" s="366" t="s">
        <v>111</v>
      </c>
      <c r="D48" s="386"/>
      <c r="E48" s="387"/>
      <c r="F48" s="548">
        <v>236</v>
      </c>
      <c r="G48" s="548">
        <v>191</v>
      </c>
      <c r="H48" s="548">
        <v>185</v>
      </c>
      <c r="I48" s="548">
        <v>173</v>
      </c>
      <c r="J48" s="548">
        <v>192</v>
      </c>
      <c r="K48" s="549">
        <v>44</v>
      </c>
      <c r="L48" s="380">
        <v>22.916666666666668</v>
      </c>
    </row>
    <row r="49" spans="1:12" s="110" customFormat="1" ht="15" customHeight="1" x14ac:dyDescent="0.2">
      <c r="A49" s="381"/>
      <c r="B49" s="385"/>
      <c r="C49" s="382" t="s">
        <v>353</v>
      </c>
      <c r="D49" s="385"/>
      <c r="E49" s="383"/>
      <c r="F49" s="548">
        <v>66</v>
      </c>
      <c r="G49" s="548">
        <v>83</v>
      </c>
      <c r="H49" s="548">
        <v>72</v>
      </c>
      <c r="I49" s="548">
        <v>58</v>
      </c>
      <c r="J49" s="548">
        <v>58</v>
      </c>
      <c r="K49" s="549">
        <v>8</v>
      </c>
      <c r="L49" s="380">
        <v>13.793103448275861</v>
      </c>
    </row>
    <row r="50" spans="1:12" s="110" customFormat="1" ht="15" customHeight="1" x14ac:dyDescent="0.2">
      <c r="A50" s="381"/>
      <c r="B50" s="384" t="s">
        <v>113</v>
      </c>
      <c r="C50" s="382" t="s">
        <v>181</v>
      </c>
      <c r="D50" s="385"/>
      <c r="E50" s="383"/>
      <c r="F50" s="548">
        <v>11345</v>
      </c>
      <c r="G50" s="548">
        <v>8426</v>
      </c>
      <c r="H50" s="548">
        <v>11061</v>
      </c>
      <c r="I50" s="548">
        <v>10214</v>
      </c>
      <c r="J50" s="550">
        <v>12091</v>
      </c>
      <c r="K50" s="549">
        <v>-746</v>
      </c>
      <c r="L50" s="380">
        <v>-6.169878421966752</v>
      </c>
    </row>
    <row r="51" spans="1:12" s="110" customFormat="1" ht="15" customHeight="1" x14ac:dyDescent="0.2">
      <c r="A51" s="381"/>
      <c r="B51" s="385"/>
      <c r="C51" s="382" t="s">
        <v>353</v>
      </c>
      <c r="D51" s="385"/>
      <c r="E51" s="383"/>
      <c r="F51" s="548">
        <v>2770</v>
      </c>
      <c r="G51" s="548">
        <v>2734</v>
      </c>
      <c r="H51" s="548">
        <v>3468</v>
      </c>
      <c r="I51" s="548">
        <v>3015</v>
      </c>
      <c r="J51" s="548">
        <v>3056</v>
      </c>
      <c r="K51" s="549">
        <v>-286</v>
      </c>
      <c r="L51" s="380">
        <v>-9.3586387434554972</v>
      </c>
    </row>
    <row r="52" spans="1:12" s="110" customFormat="1" ht="15" customHeight="1" x14ac:dyDescent="0.2">
      <c r="A52" s="381"/>
      <c r="B52" s="384"/>
      <c r="C52" s="382" t="s">
        <v>182</v>
      </c>
      <c r="D52" s="385"/>
      <c r="E52" s="383"/>
      <c r="F52" s="548">
        <v>5843</v>
      </c>
      <c r="G52" s="548">
        <v>5301</v>
      </c>
      <c r="H52" s="548">
        <v>5794</v>
      </c>
      <c r="I52" s="548">
        <v>5425</v>
      </c>
      <c r="J52" s="548">
        <v>5898</v>
      </c>
      <c r="K52" s="549">
        <v>-55</v>
      </c>
      <c r="L52" s="380">
        <v>-0.93251949813496104</v>
      </c>
    </row>
    <row r="53" spans="1:12" s="269" customFormat="1" ht="11.25" customHeight="1" x14ac:dyDescent="0.2">
      <c r="A53" s="381"/>
      <c r="B53" s="385"/>
      <c r="C53" s="382" t="s">
        <v>353</v>
      </c>
      <c r="D53" s="385"/>
      <c r="E53" s="383"/>
      <c r="F53" s="548">
        <v>1893</v>
      </c>
      <c r="G53" s="548">
        <v>2054</v>
      </c>
      <c r="H53" s="548">
        <v>2241</v>
      </c>
      <c r="I53" s="548">
        <v>1926</v>
      </c>
      <c r="J53" s="550">
        <v>1789</v>
      </c>
      <c r="K53" s="549">
        <v>104</v>
      </c>
      <c r="L53" s="380">
        <v>5.8133035215204023</v>
      </c>
    </row>
    <row r="54" spans="1:12" s="151" customFormat="1" ht="12.75" customHeight="1" x14ac:dyDescent="0.2">
      <c r="A54" s="381"/>
      <c r="B54" s="384" t="s">
        <v>113</v>
      </c>
      <c r="C54" s="384" t="s">
        <v>116</v>
      </c>
      <c r="D54" s="385"/>
      <c r="E54" s="383"/>
      <c r="F54" s="548">
        <v>11902</v>
      </c>
      <c r="G54" s="548">
        <v>9187</v>
      </c>
      <c r="H54" s="548">
        <v>11550</v>
      </c>
      <c r="I54" s="548">
        <v>10140</v>
      </c>
      <c r="J54" s="548">
        <v>12661</v>
      </c>
      <c r="K54" s="549">
        <v>-759</v>
      </c>
      <c r="L54" s="380">
        <v>-5.9947871416159861</v>
      </c>
    </row>
    <row r="55" spans="1:12" ht="11.25" x14ac:dyDescent="0.2">
      <c r="A55" s="381"/>
      <c r="B55" s="385"/>
      <c r="C55" s="382" t="s">
        <v>353</v>
      </c>
      <c r="D55" s="385"/>
      <c r="E55" s="383"/>
      <c r="F55" s="548">
        <v>3091</v>
      </c>
      <c r="G55" s="548">
        <v>3020</v>
      </c>
      <c r="H55" s="548">
        <v>3809</v>
      </c>
      <c r="I55" s="548">
        <v>2956</v>
      </c>
      <c r="J55" s="548">
        <v>3157</v>
      </c>
      <c r="K55" s="549">
        <v>-66</v>
      </c>
      <c r="L55" s="380">
        <v>-2.0905923344947737</v>
      </c>
    </row>
    <row r="56" spans="1:12" ht="14.25" customHeight="1" x14ac:dyDescent="0.2">
      <c r="A56" s="381"/>
      <c r="B56" s="385"/>
      <c r="C56" s="384" t="s">
        <v>117</v>
      </c>
      <c r="D56" s="385"/>
      <c r="E56" s="383"/>
      <c r="F56" s="548">
        <v>5272</v>
      </c>
      <c r="G56" s="548">
        <v>4535</v>
      </c>
      <c r="H56" s="548">
        <v>5296</v>
      </c>
      <c r="I56" s="548">
        <v>5488</v>
      </c>
      <c r="J56" s="548">
        <v>5314</v>
      </c>
      <c r="K56" s="549">
        <v>-42</v>
      </c>
      <c r="L56" s="380">
        <v>-0.79036507339104256</v>
      </c>
    </row>
    <row r="57" spans="1:12" ht="18.75" customHeight="1" x14ac:dyDescent="0.2">
      <c r="A57" s="388"/>
      <c r="B57" s="389"/>
      <c r="C57" s="390" t="s">
        <v>353</v>
      </c>
      <c r="D57" s="389"/>
      <c r="E57" s="391"/>
      <c r="F57" s="551">
        <v>1572</v>
      </c>
      <c r="G57" s="552">
        <v>1768</v>
      </c>
      <c r="H57" s="552">
        <v>1898</v>
      </c>
      <c r="I57" s="552">
        <v>1985</v>
      </c>
      <c r="J57" s="552">
        <v>1685</v>
      </c>
      <c r="K57" s="553">
        <f t="shared" ref="K57" si="0">IF(OR(F57=".",J57=".")=TRUE,".",IF(OR(F57="*",J57="*")=TRUE,"*",IF(AND(F57="-",J57="-")=TRUE,"-",IF(AND(ISNUMBER(J57),ISNUMBER(F57))=TRUE,IF(F57-J57=0,0,F57-J57),IF(ISNUMBER(F57)=TRUE,F57,-J57)))))</f>
        <v>-113</v>
      </c>
      <c r="L57" s="392">
        <f t="shared" ref="L57" si="1">IF(K57 =".",".",IF(K57 ="*","*",IF(K57="-","-",IF(K57=0,0,IF(OR(J57="-",J57=".",F57="-",F57=".")=TRUE,"X",IF(J57=0,"0,0",IF(ABS(K57*100/J57)&gt;250,".X",(K57*100/J57))))))))</f>
        <v>-6.7062314540059349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17764</v>
      </c>
      <c r="E11" s="114">
        <v>14547</v>
      </c>
      <c r="F11" s="114">
        <v>21531</v>
      </c>
      <c r="G11" s="114">
        <v>15979</v>
      </c>
      <c r="H11" s="140">
        <v>18545</v>
      </c>
      <c r="I11" s="115">
        <v>-781</v>
      </c>
      <c r="J11" s="116">
        <v>-4.21137772984632</v>
      </c>
    </row>
    <row r="12" spans="1:15" s="110" customFormat="1" ht="24.95" customHeight="1" x14ac:dyDescent="0.2">
      <c r="A12" s="193" t="s">
        <v>132</v>
      </c>
      <c r="B12" s="194" t="s">
        <v>133</v>
      </c>
      <c r="C12" s="113">
        <v>1.2272010808376492</v>
      </c>
      <c r="D12" s="115">
        <v>218</v>
      </c>
      <c r="E12" s="114">
        <v>100</v>
      </c>
      <c r="F12" s="114">
        <v>286</v>
      </c>
      <c r="G12" s="114">
        <v>233</v>
      </c>
      <c r="H12" s="140">
        <v>250</v>
      </c>
      <c r="I12" s="115">
        <v>-32</v>
      </c>
      <c r="J12" s="116">
        <v>-12.8</v>
      </c>
    </row>
    <row r="13" spans="1:15" s="110" customFormat="1" ht="24.95" customHeight="1" x14ac:dyDescent="0.2">
      <c r="A13" s="193" t="s">
        <v>134</v>
      </c>
      <c r="B13" s="199" t="s">
        <v>214</v>
      </c>
      <c r="C13" s="113">
        <v>0.88380995271335283</v>
      </c>
      <c r="D13" s="115">
        <v>157</v>
      </c>
      <c r="E13" s="114">
        <v>123</v>
      </c>
      <c r="F13" s="114">
        <v>162</v>
      </c>
      <c r="G13" s="114">
        <v>123</v>
      </c>
      <c r="H13" s="140">
        <v>183</v>
      </c>
      <c r="I13" s="115">
        <v>-26</v>
      </c>
      <c r="J13" s="116">
        <v>-14.207650273224044</v>
      </c>
    </row>
    <row r="14" spans="1:15" s="287" customFormat="1" ht="24.95" customHeight="1" x14ac:dyDescent="0.2">
      <c r="A14" s="193" t="s">
        <v>215</v>
      </c>
      <c r="B14" s="199" t="s">
        <v>137</v>
      </c>
      <c r="C14" s="113">
        <v>12.756136005404189</v>
      </c>
      <c r="D14" s="115">
        <v>2266</v>
      </c>
      <c r="E14" s="114">
        <v>1753</v>
      </c>
      <c r="F14" s="114">
        <v>3121</v>
      </c>
      <c r="G14" s="114">
        <v>1933</v>
      </c>
      <c r="H14" s="140">
        <v>2874</v>
      </c>
      <c r="I14" s="115">
        <v>-608</v>
      </c>
      <c r="J14" s="116">
        <v>-21.15518441196938</v>
      </c>
      <c r="K14" s="110"/>
      <c r="L14" s="110"/>
      <c r="M14" s="110"/>
      <c r="N14" s="110"/>
      <c r="O14" s="110"/>
    </row>
    <row r="15" spans="1:15" s="110" customFormat="1" ht="24.95" customHeight="1" x14ac:dyDescent="0.2">
      <c r="A15" s="193" t="s">
        <v>216</v>
      </c>
      <c r="B15" s="199" t="s">
        <v>217</v>
      </c>
      <c r="C15" s="113">
        <v>2.961044809727539</v>
      </c>
      <c r="D15" s="115">
        <v>526</v>
      </c>
      <c r="E15" s="114">
        <v>468</v>
      </c>
      <c r="F15" s="114">
        <v>834</v>
      </c>
      <c r="G15" s="114">
        <v>483</v>
      </c>
      <c r="H15" s="140">
        <v>524</v>
      </c>
      <c r="I15" s="115">
        <v>2</v>
      </c>
      <c r="J15" s="116">
        <v>0.38167938931297712</v>
      </c>
    </row>
    <row r="16" spans="1:15" s="287" customFormat="1" ht="24.95" customHeight="1" x14ac:dyDescent="0.2">
      <c r="A16" s="193" t="s">
        <v>218</v>
      </c>
      <c r="B16" s="199" t="s">
        <v>141</v>
      </c>
      <c r="C16" s="113">
        <v>8.2301283494708404</v>
      </c>
      <c r="D16" s="115">
        <v>1462</v>
      </c>
      <c r="E16" s="114">
        <v>1090</v>
      </c>
      <c r="F16" s="114">
        <v>1935</v>
      </c>
      <c r="G16" s="114">
        <v>1213</v>
      </c>
      <c r="H16" s="140">
        <v>2065</v>
      </c>
      <c r="I16" s="115">
        <v>-603</v>
      </c>
      <c r="J16" s="116">
        <v>-29.20096852300242</v>
      </c>
      <c r="K16" s="110"/>
      <c r="L16" s="110"/>
      <c r="M16" s="110"/>
      <c r="N16" s="110"/>
      <c r="O16" s="110"/>
    </row>
    <row r="17" spans="1:15" s="110" customFormat="1" ht="24.95" customHeight="1" x14ac:dyDescent="0.2">
      <c r="A17" s="193" t="s">
        <v>142</v>
      </c>
      <c r="B17" s="199" t="s">
        <v>220</v>
      </c>
      <c r="C17" s="113">
        <v>1.5649628462058096</v>
      </c>
      <c r="D17" s="115">
        <v>278</v>
      </c>
      <c r="E17" s="114">
        <v>195</v>
      </c>
      <c r="F17" s="114">
        <v>352</v>
      </c>
      <c r="G17" s="114">
        <v>237</v>
      </c>
      <c r="H17" s="140">
        <v>285</v>
      </c>
      <c r="I17" s="115">
        <v>-7</v>
      </c>
      <c r="J17" s="116">
        <v>-2.4561403508771931</v>
      </c>
    </row>
    <row r="18" spans="1:15" s="287" customFormat="1" ht="24.95" customHeight="1" x14ac:dyDescent="0.2">
      <c r="A18" s="201" t="s">
        <v>144</v>
      </c>
      <c r="B18" s="202" t="s">
        <v>145</v>
      </c>
      <c r="C18" s="113">
        <v>10.487502814681378</v>
      </c>
      <c r="D18" s="115">
        <v>1863</v>
      </c>
      <c r="E18" s="114">
        <v>875</v>
      </c>
      <c r="F18" s="114">
        <v>1936</v>
      </c>
      <c r="G18" s="114">
        <v>1660</v>
      </c>
      <c r="H18" s="140">
        <v>1939</v>
      </c>
      <c r="I18" s="115">
        <v>-76</v>
      </c>
      <c r="J18" s="116">
        <v>-3.919546157813306</v>
      </c>
      <c r="K18" s="110"/>
      <c r="L18" s="110"/>
      <c r="M18" s="110"/>
      <c r="N18" s="110"/>
      <c r="O18" s="110"/>
    </row>
    <row r="19" spans="1:15" s="110" customFormat="1" ht="24.95" customHeight="1" x14ac:dyDescent="0.2">
      <c r="A19" s="193" t="s">
        <v>146</v>
      </c>
      <c r="B19" s="199" t="s">
        <v>147</v>
      </c>
      <c r="C19" s="113">
        <v>16.392704345868047</v>
      </c>
      <c r="D19" s="115">
        <v>2912</v>
      </c>
      <c r="E19" s="114">
        <v>2498</v>
      </c>
      <c r="F19" s="114">
        <v>3587</v>
      </c>
      <c r="G19" s="114">
        <v>2479</v>
      </c>
      <c r="H19" s="140">
        <v>3115</v>
      </c>
      <c r="I19" s="115">
        <v>-203</v>
      </c>
      <c r="J19" s="116">
        <v>-6.5168539325842696</v>
      </c>
    </row>
    <row r="20" spans="1:15" s="287" customFormat="1" ht="24.95" customHeight="1" x14ac:dyDescent="0.2">
      <c r="A20" s="193" t="s">
        <v>148</v>
      </c>
      <c r="B20" s="199" t="s">
        <v>149</v>
      </c>
      <c r="C20" s="113">
        <v>3.6647151542445395</v>
      </c>
      <c r="D20" s="115">
        <v>651</v>
      </c>
      <c r="E20" s="114">
        <v>726</v>
      </c>
      <c r="F20" s="114">
        <v>777</v>
      </c>
      <c r="G20" s="114">
        <v>663</v>
      </c>
      <c r="H20" s="140">
        <v>690</v>
      </c>
      <c r="I20" s="115">
        <v>-39</v>
      </c>
      <c r="J20" s="116">
        <v>-5.6521739130434785</v>
      </c>
      <c r="K20" s="110"/>
      <c r="L20" s="110"/>
      <c r="M20" s="110"/>
      <c r="N20" s="110"/>
      <c r="O20" s="110"/>
    </row>
    <row r="21" spans="1:15" s="110" customFormat="1" ht="24.95" customHeight="1" x14ac:dyDescent="0.2">
      <c r="A21" s="201" t="s">
        <v>150</v>
      </c>
      <c r="B21" s="202" t="s">
        <v>151</v>
      </c>
      <c r="C21" s="113">
        <v>11.022292276514298</v>
      </c>
      <c r="D21" s="115">
        <v>1958</v>
      </c>
      <c r="E21" s="114">
        <v>1978</v>
      </c>
      <c r="F21" s="114">
        <v>2171</v>
      </c>
      <c r="G21" s="114">
        <v>2508</v>
      </c>
      <c r="H21" s="140">
        <v>2085</v>
      </c>
      <c r="I21" s="115">
        <v>-127</v>
      </c>
      <c r="J21" s="116">
        <v>-6.0911270983213432</v>
      </c>
    </row>
    <row r="22" spans="1:15" s="110" customFormat="1" ht="24.95" customHeight="1" x14ac:dyDescent="0.2">
      <c r="A22" s="201" t="s">
        <v>152</v>
      </c>
      <c r="B22" s="199" t="s">
        <v>153</v>
      </c>
      <c r="C22" s="113">
        <v>3.4789461832920514</v>
      </c>
      <c r="D22" s="115">
        <v>618</v>
      </c>
      <c r="E22" s="114">
        <v>607</v>
      </c>
      <c r="F22" s="114">
        <v>656</v>
      </c>
      <c r="G22" s="114">
        <v>576</v>
      </c>
      <c r="H22" s="140">
        <v>619</v>
      </c>
      <c r="I22" s="115">
        <v>-1</v>
      </c>
      <c r="J22" s="116">
        <v>-0.16155088852988692</v>
      </c>
    </row>
    <row r="23" spans="1:15" s="110" customFormat="1" ht="24.95" customHeight="1" x14ac:dyDescent="0.2">
      <c r="A23" s="193" t="s">
        <v>154</v>
      </c>
      <c r="B23" s="199" t="s">
        <v>155</v>
      </c>
      <c r="C23" s="113">
        <v>1.075208286421977</v>
      </c>
      <c r="D23" s="115">
        <v>191</v>
      </c>
      <c r="E23" s="114">
        <v>162</v>
      </c>
      <c r="F23" s="114">
        <v>275</v>
      </c>
      <c r="G23" s="114">
        <v>150</v>
      </c>
      <c r="H23" s="140">
        <v>229</v>
      </c>
      <c r="I23" s="115">
        <v>-38</v>
      </c>
      <c r="J23" s="116">
        <v>-16.593886462882097</v>
      </c>
    </row>
    <row r="24" spans="1:15" s="110" customFormat="1" ht="24.95" customHeight="1" x14ac:dyDescent="0.2">
      <c r="A24" s="193" t="s">
        <v>156</v>
      </c>
      <c r="B24" s="199" t="s">
        <v>221</v>
      </c>
      <c r="C24" s="113">
        <v>7.89236658410268</v>
      </c>
      <c r="D24" s="115">
        <v>1402</v>
      </c>
      <c r="E24" s="114">
        <v>969</v>
      </c>
      <c r="F24" s="114">
        <v>1242</v>
      </c>
      <c r="G24" s="114">
        <v>990</v>
      </c>
      <c r="H24" s="140">
        <v>1183</v>
      </c>
      <c r="I24" s="115">
        <v>219</v>
      </c>
      <c r="J24" s="116">
        <v>18.512256973795434</v>
      </c>
    </row>
    <row r="25" spans="1:15" s="110" customFormat="1" ht="24.95" customHeight="1" x14ac:dyDescent="0.2">
      <c r="A25" s="193" t="s">
        <v>222</v>
      </c>
      <c r="B25" s="204" t="s">
        <v>159</v>
      </c>
      <c r="C25" s="113">
        <v>7.1492907002927266</v>
      </c>
      <c r="D25" s="115">
        <v>1270</v>
      </c>
      <c r="E25" s="114">
        <v>791</v>
      </c>
      <c r="F25" s="114">
        <v>1195</v>
      </c>
      <c r="G25" s="114">
        <v>1280</v>
      </c>
      <c r="H25" s="140">
        <v>1232</v>
      </c>
      <c r="I25" s="115">
        <v>38</v>
      </c>
      <c r="J25" s="116">
        <v>3.0844155844155843</v>
      </c>
    </row>
    <row r="26" spans="1:15" s="110" customFormat="1" ht="24.95" customHeight="1" x14ac:dyDescent="0.2">
      <c r="A26" s="201">
        <v>782.78300000000002</v>
      </c>
      <c r="B26" s="203" t="s">
        <v>160</v>
      </c>
      <c r="C26" s="113">
        <v>2.1560459356000901</v>
      </c>
      <c r="D26" s="115">
        <v>383</v>
      </c>
      <c r="E26" s="114">
        <v>281</v>
      </c>
      <c r="F26" s="114">
        <v>438</v>
      </c>
      <c r="G26" s="114">
        <v>454</v>
      </c>
      <c r="H26" s="140">
        <v>433</v>
      </c>
      <c r="I26" s="115">
        <v>-50</v>
      </c>
      <c r="J26" s="116">
        <v>-11.547344110854503</v>
      </c>
    </row>
    <row r="27" spans="1:15" s="110" customFormat="1" ht="24.95" customHeight="1" x14ac:dyDescent="0.2">
      <c r="A27" s="193" t="s">
        <v>161</v>
      </c>
      <c r="B27" s="199" t="s">
        <v>162</v>
      </c>
      <c r="C27" s="113">
        <v>2.234857014185994</v>
      </c>
      <c r="D27" s="115">
        <v>397</v>
      </c>
      <c r="E27" s="114">
        <v>321</v>
      </c>
      <c r="F27" s="114">
        <v>602</v>
      </c>
      <c r="G27" s="114">
        <v>314</v>
      </c>
      <c r="H27" s="140">
        <v>323</v>
      </c>
      <c r="I27" s="115">
        <v>74</v>
      </c>
      <c r="J27" s="116">
        <v>22.910216718266255</v>
      </c>
    </row>
    <row r="28" spans="1:15" s="110" customFormat="1" ht="24.95" customHeight="1" x14ac:dyDescent="0.2">
      <c r="A28" s="193" t="s">
        <v>163</v>
      </c>
      <c r="B28" s="199" t="s">
        <v>164</v>
      </c>
      <c r="C28" s="113">
        <v>2.7189822112136905</v>
      </c>
      <c r="D28" s="115">
        <v>483</v>
      </c>
      <c r="E28" s="114">
        <v>547</v>
      </c>
      <c r="F28" s="114">
        <v>1146</v>
      </c>
      <c r="G28" s="114">
        <v>326</v>
      </c>
      <c r="H28" s="140">
        <v>430</v>
      </c>
      <c r="I28" s="115">
        <v>53</v>
      </c>
      <c r="J28" s="116">
        <v>12.325581395348838</v>
      </c>
    </row>
    <row r="29" spans="1:15" s="110" customFormat="1" ht="24.95" customHeight="1" x14ac:dyDescent="0.2">
      <c r="A29" s="193">
        <v>86</v>
      </c>
      <c r="B29" s="199" t="s">
        <v>165</v>
      </c>
      <c r="C29" s="113">
        <v>7.9430308489079033</v>
      </c>
      <c r="D29" s="115">
        <v>1411</v>
      </c>
      <c r="E29" s="114">
        <v>1267</v>
      </c>
      <c r="F29" s="114">
        <v>1585</v>
      </c>
      <c r="G29" s="114">
        <v>948</v>
      </c>
      <c r="H29" s="140">
        <v>1246</v>
      </c>
      <c r="I29" s="115">
        <v>165</v>
      </c>
      <c r="J29" s="116">
        <v>13.242375601926163</v>
      </c>
    </row>
    <row r="30" spans="1:15" s="110" customFormat="1" ht="24.95" customHeight="1" x14ac:dyDescent="0.2">
      <c r="A30" s="193">
        <v>87.88</v>
      </c>
      <c r="B30" s="204" t="s">
        <v>166</v>
      </c>
      <c r="C30" s="113">
        <v>5.1227201080837652</v>
      </c>
      <c r="D30" s="115">
        <v>910</v>
      </c>
      <c r="E30" s="114">
        <v>1009</v>
      </c>
      <c r="F30" s="114">
        <v>1648</v>
      </c>
      <c r="G30" s="114">
        <v>772</v>
      </c>
      <c r="H30" s="140">
        <v>1091</v>
      </c>
      <c r="I30" s="115">
        <v>-181</v>
      </c>
      <c r="J30" s="116">
        <v>-16.590284142988086</v>
      </c>
    </row>
    <row r="31" spans="1:15" s="110" customFormat="1" ht="24.95" customHeight="1" x14ac:dyDescent="0.2">
      <c r="A31" s="193" t="s">
        <v>167</v>
      </c>
      <c r="B31" s="199" t="s">
        <v>168</v>
      </c>
      <c r="C31" s="113">
        <v>3.7941904976356677</v>
      </c>
      <c r="D31" s="115">
        <v>674</v>
      </c>
      <c r="E31" s="114">
        <v>540</v>
      </c>
      <c r="F31" s="114">
        <v>704</v>
      </c>
      <c r="G31" s="114">
        <v>570</v>
      </c>
      <c r="H31" s="140">
        <v>623</v>
      </c>
      <c r="I31" s="115">
        <v>51</v>
      </c>
      <c r="J31" s="116">
        <v>8.1861958266452657</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1.2272010808376492</v>
      </c>
      <c r="D34" s="115">
        <v>218</v>
      </c>
      <c r="E34" s="114">
        <v>100</v>
      </c>
      <c r="F34" s="114">
        <v>286</v>
      </c>
      <c r="G34" s="114">
        <v>233</v>
      </c>
      <c r="H34" s="140">
        <v>250</v>
      </c>
      <c r="I34" s="115">
        <v>-32</v>
      </c>
      <c r="J34" s="116">
        <v>-12.8</v>
      </c>
    </row>
    <row r="35" spans="1:10" s="110" customFormat="1" ht="24.95" customHeight="1" x14ac:dyDescent="0.2">
      <c r="A35" s="292" t="s">
        <v>171</v>
      </c>
      <c r="B35" s="293" t="s">
        <v>172</v>
      </c>
      <c r="C35" s="113">
        <v>24.127448772798918</v>
      </c>
      <c r="D35" s="115">
        <v>4286</v>
      </c>
      <c r="E35" s="114">
        <v>2751</v>
      </c>
      <c r="F35" s="114">
        <v>5219</v>
      </c>
      <c r="G35" s="114">
        <v>3716</v>
      </c>
      <c r="H35" s="140">
        <v>4996</v>
      </c>
      <c r="I35" s="115">
        <v>-710</v>
      </c>
      <c r="J35" s="116">
        <v>-14.21136909527622</v>
      </c>
    </row>
    <row r="36" spans="1:10" s="110" customFormat="1" ht="24.95" customHeight="1" x14ac:dyDescent="0.2">
      <c r="A36" s="294" t="s">
        <v>173</v>
      </c>
      <c r="B36" s="295" t="s">
        <v>174</v>
      </c>
      <c r="C36" s="125">
        <v>74.645350146363427</v>
      </c>
      <c r="D36" s="143">
        <v>13260</v>
      </c>
      <c r="E36" s="144">
        <v>11696</v>
      </c>
      <c r="F36" s="144">
        <v>16026</v>
      </c>
      <c r="G36" s="144">
        <v>12030</v>
      </c>
      <c r="H36" s="145">
        <v>13299</v>
      </c>
      <c r="I36" s="143">
        <v>-39</v>
      </c>
      <c r="J36" s="146">
        <v>-0.2932551319648094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17764</v>
      </c>
      <c r="F11" s="264">
        <v>14547</v>
      </c>
      <c r="G11" s="264">
        <v>21531</v>
      </c>
      <c r="H11" s="264">
        <v>15979</v>
      </c>
      <c r="I11" s="265">
        <v>18545</v>
      </c>
      <c r="J11" s="263">
        <v>-781</v>
      </c>
      <c r="K11" s="266">
        <v>-4.21137772984632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22.748254897545596</v>
      </c>
      <c r="E13" s="115">
        <v>4041</v>
      </c>
      <c r="F13" s="114">
        <v>3563</v>
      </c>
      <c r="G13" s="114">
        <v>4842</v>
      </c>
      <c r="H13" s="114">
        <v>4513</v>
      </c>
      <c r="I13" s="140">
        <v>4284</v>
      </c>
      <c r="J13" s="115">
        <v>-243</v>
      </c>
      <c r="K13" s="116">
        <v>-5.6722689075630255</v>
      </c>
    </row>
    <row r="14" spans="1:15" ht="15.95" customHeight="1" x14ac:dyDescent="0.2">
      <c r="A14" s="306" t="s">
        <v>230</v>
      </c>
      <c r="B14" s="307"/>
      <c r="C14" s="308"/>
      <c r="D14" s="113">
        <v>54.571042557982437</v>
      </c>
      <c r="E14" s="115">
        <v>9694</v>
      </c>
      <c r="F14" s="114">
        <v>7708</v>
      </c>
      <c r="G14" s="114">
        <v>12708</v>
      </c>
      <c r="H14" s="114">
        <v>8262</v>
      </c>
      <c r="I14" s="140">
        <v>10014</v>
      </c>
      <c r="J14" s="115">
        <v>-320</v>
      </c>
      <c r="K14" s="116">
        <v>-3.1955262632314758</v>
      </c>
    </row>
    <row r="15" spans="1:15" ht="15.95" customHeight="1" x14ac:dyDescent="0.2">
      <c r="A15" s="306" t="s">
        <v>231</v>
      </c>
      <c r="B15" s="307"/>
      <c r="C15" s="308"/>
      <c r="D15" s="113">
        <v>10.481873451925242</v>
      </c>
      <c r="E15" s="115">
        <v>1862</v>
      </c>
      <c r="F15" s="114">
        <v>1590</v>
      </c>
      <c r="G15" s="114">
        <v>1847</v>
      </c>
      <c r="H15" s="114">
        <v>1578</v>
      </c>
      <c r="I15" s="140">
        <v>2097</v>
      </c>
      <c r="J15" s="115">
        <v>-235</v>
      </c>
      <c r="K15" s="116">
        <v>-11.206485455412494</v>
      </c>
    </row>
    <row r="16" spans="1:15" ht="15.95" customHeight="1" x14ac:dyDescent="0.2">
      <c r="A16" s="306" t="s">
        <v>232</v>
      </c>
      <c r="B16" s="307"/>
      <c r="C16" s="308"/>
      <c r="D16" s="113">
        <v>12.108759288448548</v>
      </c>
      <c r="E16" s="115">
        <v>2151</v>
      </c>
      <c r="F16" s="114">
        <v>1655</v>
      </c>
      <c r="G16" s="114">
        <v>2041</v>
      </c>
      <c r="H16" s="114">
        <v>1605</v>
      </c>
      <c r="I16" s="140">
        <v>2122</v>
      </c>
      <c r="J16" s="115">
        <v>29</v>
      </c>
      <c r="K16" s="116">
        <v>1.3666352497643732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1.1540193650078812</v>
      </c>
      <c r="E18" s="115">
        <v>205</v>
      </c>
      <c r="F18" s="114">
        <v>116</v>
      </c>
      <c r="G18" s="114">
        <v>292</v>
      </c>
      <c r="H18" s="114">
        <v>246</v>
      </c>
      <c r="I18" s="140">
        <v>204</v>
      </c>
      <c r="J18" s="115">
        <v>1</v>
      </c>
      <c r="K18" s="116">
        <v>0.49019607843137253</v>
      </c>
    </row>
    <row r="19" spans="1:11" ht="14.1" customHeight="1" x14ac:dyDescent="0.2">
      <c r="A19" s="306" t="s">
        <v>235</v>
      </c>
      <c r="B19" s="307" t="s">
        <v>236</v>
      </c>
      <c r="C19" s="308"/>
      <c r="D19" s="113">
        <v>0.47286647151542444</v>
      </c>
      <c r="E19" s="115">
        <v>84</v>
      </c>
      <c r="F19" s="114">
        <v>61</v>
      </c>
      <c r="G19" s="114">
        <v>171</v>
      </c>
      <c r="H19" s="114">
        <v>142</v>
      </c>
      <c r="I19" s="140">
        <v>78</v>
      </c>
      <c r="J19" s="115">
        <v>6</v>
      </c>
      <c r="K19" s="116">
        <v>7.6923076923076925</v>
      </c>
    </row>
    <row r="20" spans="1:11" ht="14.1" customHeight="1" x14ac:dyDescent="0.2">
      <c r="A20" s="306">
        <v>12</v>
      </c>
      <c r="B20" s="307" t="s">
        <v>237</v>
      </c>
      <c r="C20" s="308"/>
      <c r="D20" s="113">
        <v>2.9666741724836747</v>
      </c>
      <c r="E20" s="115">
        <v>527</v>
      </c>
      <c r="F20" s="114">
        <v>123</v>
      </c>
      <c r="G20" s="114">
        <v>255</v>
      </c>
      <c r="H20" s="114">
        <v>338</v>
      </c>
      <c r="I20" s="140">
        <v>501</v>
      </c>
      <c r="J20" s="115">
        <v>26</v>
      </c>
      <c r="K20" s="116">
        <v>5.1896207584830343</v>
      </c>
    </row>
    <row r="21" spans="1:11" ht="14.1" customHeight="1" x14ac:dyDescent="0.2">
      <c r="A21" s="306">
        <v>21</v>
      </c>
      <c r="B21" s="307" t="s">
        <v>238</v>
      </c>
      <c r="C21" s="308"/>
      <c r="D21" s="113">
        <v>0.42220220671020042</v>
      </c>
      <c r="E21" s="115">
        <v>75</v>
      </c>
      <c r="F21" s="114">
        <v>17</v>
      </c>
      <c r="G21" s="114">
        <v>40</v>
      </c>
      <c r="H21" s="114">
        <v>44</v>
      </c>
      <c r="I21" s="140">
        <v>60</v>
      </c>
      <c r="J21" s="115">
        <v>15</v>
      </c>
      <c r="K21" s="116">
        <v>25</v>
      </c>
    </row>
    <row r="22" spans="1:11" ht="14.1" customHeight="1" x14ac:dyDescent="0.2">
      <c r="A22" s="306">
        <v>22</v>
      </c>
      <c r="B22" s="307" t="s">
        <v>239</v>
      </c>
      <c r="C22" s="308"/>
      <c r="D22" s="113">
        <v>1.4017113262778653</v>
      </c>
      <c r="E22" s="115">
        <v>249</v>
      </c>
      <c r="F22" s="114">
        <v>159</v>
      </c>
      <c r="G22" s="114">
        <v>389</v>
      </c>
      <c r="H22" s="114">
        <v>223</v>
      </c>
      <c r="I22" s="140">
        <v>216</v>
      </c>
      <c r="J22" s="115">
        <v>33</v>
      </c>
      <c r="K22" s="116">
        <v>15.277777777777779</v>
      </c>
    </row>
    <row r="23" spans="1:11" ht="14.1" customHeight="1" x14ac:dyDescent="0.2">
      <c r="A23" s="306">
        <v>23</v>
      </c>
      <c r="B23" s="307" t="s">
        <v>240</v>
      </c>
      <c r="C23" s="308"/>
      <c r="D23" s="113">
        <v>0.49538392253996849</v>
      </c>
      <c r="E23" s="115">
        <v>88</v>
      </c>
      <c r="F23" s="114">
        <v>121</v>
      </c>
      <c r="G23" s="114">
        <v>123</v>
      </c>
      <c r="H23" s="114">
        <v>56</v>
      </c>
      <c r="I23" s="140">
        <v>99</v>
      </c>
      <c r="J23" s="115">
        <v>-11</v>
      </c>
      <c r="K23" s="116">
        <v>-11.111111111111111</v>
      </c>
    </row>
    <row r="24" spans="1:11" ht="14.1" customHeight="1" x14ac:dyDescent="0.2">
      <c r="A24" s="306">
        <v>24</v>
      </c>
      <c r="B24" s="307" t="s">
        <v>241</v>
      </c>
      <c r="C24" s="308"/>
      <c r="D24" s="113">
        <v>2.0378293177212341</v>
      </c>
      <c r="E24" s="115">
        <v>362</v>
      </c>
      <c r="F24" s="114">
        <v>201</v>
      </c>
      <c r="G24" s="114">
        <v>525</v>
      </c>
      <c r="H24" s="114">
        <v>289</v>
      </c>
      <c r="I24" s="140">
        <v>486</v>
      </c>
      <c r="J24" s="115">
        <v>-124</v>
      </c>
      <c r="K24" s="116">
        <v>-25.514403292181068</v>
      </c>
    </row>
    <row r="25" spans="1:11" ht="14.1" customHeight="1" x14ac:dyDescent="0.2">
      <c r="A25" s="306">
        <v>25</v>
      </c>
      <c r="B25" s="307" t="s">
        <v>242</v>
      </c>
      <c r="C25" s="308"/>
      <c r="D25" s="113">
        <v>4.2557982436388198</v>
      </c>
      <c r="E25" s="115">
        <v>756</v>
      </c>
      <c r="F25" s="114">
        <v>498</v>
      </c>
      <c r="G25" s="114">
        <v>953</v>
      </c>
      <c r="H25" s="114">
        <v>641</v>
      </c>
      <c r="I25" s="140">
        <v>877</v>
      </c>
      <c r="J25" s="115">
        <v>-121</v>
      </c>
      <c r="K25" s="116">
        <v>-13.797035347776511</v>
      </c>
    </row>
    <row r="26" spans="1:11" ht="14.1" customHeight="1" x14ac:dyDescent="0.2">
      <c r="A26" s="306">
        <v>26</v>
      </c>
      <c r="B26" s="307" t="s">
        <v>243</v>
      </c>
      <c r="C26" s="308"/>
      <c r="D26" s="113">
        <v>2.4262553478946183</v>
      </c>
      <c r="E26" s="115">
        <v>431</v>
      </c>
      <c r="F26" s="114">
        <v>298</v>
      </c>
      <c r="G26" s="114">
        <v>676</v>
      </c>
      <c r="H26" s="114">
        <v>336</v>
      </c>
      <c r="I26" s="140">
        <v>560</v>
      </c>
      <c r="J26" s="115">
        <v>-129</v>
      </c>
      <c r="K26" s="116">
        <v>-23.035714285714285</v>
      </c>
    </row>
    <row r="27" spans="1:11" ht="14.1" customHeight="1" x14ac:dyDescent="0.2">
      <c r="A27" s="306">
        <v>27</v>
      </c>
      <c r="B27" s="307" t="s">
        <v>244</v>
      </c>
      <c r="C27" s="308"/>
      <c r="D27" s="113">
        <v>3.3269533888763791</v>
      </c>
      <c r="E27" s="115">
        <v>591</v>
      </c>
      <c r="F27" s="114">
        <v>396</v>
      </c>
      <c r="G27" s="114">
        <v>516</v>
      </c>
      <c r="H27" s="114">
        <v>382</v>
      </c>
      <c r="I27" s="140">
        <v>559</v>
      </c>
      <c r="J27" s="115">
        <v>32</v>
      </c>
      <c r="K27" s="116">
        <v>5.7245080500894456</v>
      </c>
    </row>
    <row r="28" spans="1:11" ht="14.1" customHeight="1" x14ac:dyDescent="0.2">
      <c r="A28" s="306">
        <v>28</v>
      </c>
      <c r="B28" s="307" t="s">
        <v>245</v>
      </c>
      <c r="C28" s="308"/>
      <c r="D28" s="113">
        <v>0.29272686331907227</v>
      </c>
      <c r="E28" s="115">
        <v>52</v>
      </c>
      <c r="F28" s="114">
        <v>34</v>
      </c>
      <c r="G28" s="114">
        <v>46</v>
      </c>
      <c r="H28" s="114">
        <v>47</v>
      </c>
      <c r="I28" s="140">
        <v>64</v>
      </c>
      <c r="J28" s="115">
        <v>-12</v>
      </c>
      <c r="K28" s="116">
        <v>-18.75</v>
      </c>
    </row>
    <row r="29" spans="1:11" ht="14.1" customHeight="1" x14ac:dyDescent="0.2">
      <c r="A29" s="306">
        <v>29</v>
      </c>
      <c r="B29" s="307" t="s">
        <v>246</v>
      </c>
      <c r="C29" s="308"/>
      <c r="D29" s="113">
        <v>4.7455528034226528</v>
      </c>
      <c r="E29" s="115">
        <v>843</v>
      </c>
      <c r="F29" s="114">
        <v>878</v>
      </c>
      <c r="G29" s="114">
        <v>1014</v>
      </c>
      <c r="H29" s="114">
        <v>1051</v>
      </c>
      <c r="I29" s="140">
        <v>916</v>
      </c>
      <c r="J29" s="115">
        <v>-73</v>
      </c>
      <c r="K29" s="116">
        <v>-7.9694323144104802</v>
      </c>
    </row>
    <row r="30" spans="1:11" ht="14.1" customHeight="1" x14ac:dyDescent="0.2">
      <c r="A30" s="306" t="s">
        <v>247</v>
      </c>
      <c r="B30" s="307" t="s">
        <v>248</v>
      </c>
      <c r="C30" s="308"/>
      <c r="D30" s="113" t="s">
        <v>514</v>
      </c>
      <c r="E30" s="115" t="s">
        <v>514</v>
      </c>
      <c r="F30" s="114">
        <v>170</v>
      </c>
      <c r="G30" s="114">
        <v>247</v>
      </c>
      <c r="H30" s="114">
        <v>150</v>
      </c>
      <c r="I30" s="140">
        <v>167</v>
      </c>
      <c r="J30" s="115" t="s">
        <v>514</v>
      </c>
      <c r="K30" s="116" t="s">
        <v>514</v>
      </c>
    </row>
    <row r="31" spans="1:11" ht="14.1" customHeight="1" x14ac:dyDescent="0.2">
      <c r="A31" s="306" t="s">
        <v>249</v>
      </c>
      <c r="B31" s="307" t="s">
        <v>250</v>
      </c>
      <c r="C31" s="308"/>
      <c r="D31" s="113">
        <v>3.9124071155145237</v>
      </c>
      <c r="E31" s="115">
        <v>695</v>
      </c>
      <c r="F31" s="114">
        <v>708</v>
      </c>
      <c r="G31" s="114">
        <v>756</v>
      </c>
      <c r="H31" s="114">
        <v>894</v>
      </c>
      <c r="I31" s="140">
        <v>746</v>
      </c>
      <c r="J31" s="115">
        <v>-51</v>
      </c>
      <c r="K31" s="116">
        <v>-6.8364611260053616</v>
      </c>
    </row>
    <row r="32" spans="1:11" ht="14.1" customHeight="1" x14ac:dyDescent="0.2">
      <c r="A32" s="306">
        <v>31</v>
      </c>
      <c r="B32" s="307" t="s">
        <v>251</v>
      </c>
      <c r="C32" s="308"/>
      <c r="D32" s="113">
        <v>0.68678225624859268</v>
      </c>
      <c r="E32" s="115">
        <v>122</v>
      </c>
      <c r="F32" s="114">
        <v>80</v>
      </c>
      <c r="G32" s="114">
        <v>90</v>
      </c>
      <c r="H32" s="114">
        <v>95</v>
      </c>
      <c r="I32" s="140">
        <v>114</v>
      </c>
      <c r="J32" s="115">
        <v>8</v>
      </c>
      <c r="K32" s="116">
        <v>7.0175438596491224</v>
      </c>
    </row>
    <row r="33" spans="1:11" ht="14.1" customHeight="1" x14ac:dyDescent="0.2">
      <c r="A33" s="306">
        <v>32</v>
      </c>
      <c r="B33" s="307" t="s">
        <v>252</v>
      </c>
      <c r="C33" s="308"/>
      <c r="D33" s="113">
        <v>3.6984913307813554</v>
      </c>
      <c r="E33" s="115">
        <v>657</v>
      </c>
      <c r="F33" s="114">
        <v>270</v>
      </c>
      <c r="G33" s="114">
        <v>616</v>
      </c>
      <c r="H33" s="114">
        <v>682</v>
      </c>
      <c r="I33" s="140">
        <v>641</v>
      </c>
      <c r="J33" s="115">
        <v>16</v>
      </c>
      <c r="K33" s="116">
        <v>2.4960998439937598</v>
      </c>
    </row>
    <row r="34" spans="1:11" ht="14.1" customHeight="1" x14ac:dyDescent="0.2">
      <c r="A34" s="306">
        <v>33</v>
      </c>
      <c r="B34" s="307" t="s">
        <v>253</v>
      </c>
      <c r="C34" s="308"/>
      <c r="D34" s="113">
        <v>2.5388426030173386</v>
      </c>
      <c r="E34" s="115">
        <v>451</v>
      </c>
      <c r="F34" s="114">
        <v>195</v>
      </c>
      <c r="G34" s="114">
        <v>502</v>
      </c>
      <c r="H34" s="114">
        <v>402</v>
      </c>
      <c r="I34" s="140">
        <v>477</v>
      </c>
      <c r="J34" s="115">
        <v>-26</v>
      </c>
      <c r="K34" s="116">
        <v>-5.450733752620545</v>
      </c>
    </row>
    <row r="35" spans="1:11" ht="14.1" customHeight="1" x14ac:dyDescent="0.2">
      <c r="A35" s="306">
        <v>34</v>
      </c>
      <c r="B35" s="307" t="s">
        <v>254</v>
      </c>
      <c r="C35" s="308"/>
      <c r="D35" s="113">
        <v>2.6514298581400584</v>
      </c>
      <c r="E35" s="115">
        <v>471</v>
      </c>
      <c r="F35" s="114">
        <v>295</v>
      </c>
      <c r="G35" s="114">
        <v>427</v>
      </c>
      <c r="H35" s="114">
        <v>357</v>
      </c>
      <c r="I35" s="140">
        <v>453</v>
      </c>
      <c r="J35" s="115">
        <v>18</v>
      </c>
      <c r="K35" s="116">
        <v>3.9735099337748343</v>
      </c>
    </row>
    <row r="36" spans="1:11" ht="14.1" customHeight="1" x14ac:dyDescent="0.2">
      <c r="A36" s="306">
        <v>41</v>
      </c>
      <c r="B36" s="307" t="s">
        <v>255</v>
      </c>
      <c r="C36" s="308"/>
      <c r="D36" s="113">
        <v>1.1146138257149292</v>
      </c>
      <c r="E36" s="115">
        <v>198</v>
      </c>
      <c r="F36" s="114">
        <v>134</v>
      </c>
      <c r="G36" s="114">
        <v>324</v>
      </c>
      <c r="H36" s="114">
        <v>142</v>
      </c>
      <c r="I36" s="140">
        <v>229</v>
      </c>
      <c r="J36" s="115">
        <v>-31</v>
      </c>
      <c r="K36" s="116">
        <v>-13.537117903930131</v>
      </c>
    </row>
    <row r="37" spans="1:11" ht="14.1" customHeight="1" x14ac:dyDescent="0.2">
      <c r="A37" s="306">
        <v>42</v>
      </c>
      <c r="B37" s="307" t="s">
        <v>256</v>
      </c>
      <c r="C37" s="308"/>
      <c r="D37" s="113">
        <v>0.20265705922089619</v>
      </c>
      <c r="E37" s="115">
        <v>36</v>
      </c>
      <c r="F37" s="114">
        <v>17</v>
      </c>
      <c r="G37" s="114">
        <v>37</v>
      </c>
      <c r="H37" s="114">
        <v>39</v>
      </c>
      <c r="I37" s="140">
        <v>38</v>
      </c>
      <c r="J37" s="115">
        <v>-2</v>
      </c>
      <c r="K37" s="116">
        <v>-5.2631578947368425</v>
      </c>
    </row>
    <row r="38" spans="1:11" ht="14.1" customHeight="1" x14ac:dyDescent="0.2">
      <c r="A38" s="306">
        <v>43</v>
      </c>
      <c r="B38" s="307" t="s">
        <v>257</v>
      </c>
      <c r="C38" s="308"/>
      <c r="D38" s="113">
        <v>1.7619905426705698</v>
      </c>
      <c r="E38" s="115">
        <v>313</v>
      </c>
      <c r="F38" s="114">
        <v>302</v>
      </c>
      <c r="G38" s="114">
        <v>425</v>
      </c>
      <c r="H38" s="114">
        <v>272</v>
      </c>
      <c r="I38" s="140">
        <v>412</v>
      </c>
      <c r="J38" s="115">
        <v>-99</v>
      </c>
      <c r="K38" s="116">
        <v>-24.029126213592232</v>
      </c>
    </row>
    <row r="39" spans="1:11" ht="14.1" customHeight="1" x14ac:dyDescent="0.2">
      <c r="A39" s="306">
        <v>51</v>
      </c>
      <c r="B39" s="307" t="s">
        <v>258</v>
      </c>
      <c r="C39" s="308"/>
      <c r="D39" s="113">
        <v>4.2163927043458678</v>
      </c>
      <c r="E39" s="115">
        <v>749</v>
      </c>
      <c r="F39" s="114">
        <v>753</v>
      </c>
      <c r="G39" s="114">
        <v>1051</v>
      </c>
      <c r="H39" s="114">
        <v>855</v>
      </c>
      <c r="I39" s="140">
        <v>895</v>
      </c>
      <c r="J39" s="115">
        <v>-146</v>
      </c>
      <c r="K39" s="116">
        <v>-16.312849162011172</v>
      </c>
    </row>
    <row r="40" spans="1:11" ht="14.1" customHeight="1" x14ac:dyDescent="0.2">
      <c r="A40" s="306" t="s">
        <v>259</v>
      </c>
      <c r="B40" s="307" t="s">
        <v>260</v>
      </c>
      <c r="C40" s="308"/>
      <c r="D40" s="113">
        <v>3.7716730466111237</v>
      </c>
      <c r="E40" s="115">
        <v>670</v>
      </c>
      <c r="F40" s="114">
        <v>662</v>
      </c>
      <c r="G40" s="114">
        <v>952</v>
      </c>
      <c r="H40" s="114">
        <v>735</v>
      </c>
      <c r="I40" s="140">
        <v>793</v>
      </c>
      <c r="J40" s="115">
        <v>-123</v>
      </c>
      <c r="K40" s="116">
        <v>-15.510718789407314</v>
      </c>
    </row>
    <row r="41" spans="1:11" ht="14.1" customHeight="1" x14ac:dyDescent="0.2">
      <c r="A41" s="306"/>
      <c r="B41" s="307" t="s">
        <v>261</v>
      </c>
      <c r="C41" s="308"/>
      <c r="D41" s="113">
        <v>3.2087367709975232</v>
      </c>
      <c r="E41" s="115">
        <v>570</v>
      </c>
      <c r="F41" s="114">
        <v>545</v>
      </c>
      <c r="G41" s="114">
        <v>706</v>
      </c>
      <c r="H41" s="114">
        <v>614</v>
      </c>
      <c r="I41" s="140">
        <v>691</v>
      </c>
      <c r="J41" s="115">
        <v>-121</v>
      </c>
      <c r="K41" s="116">
        <v>-17.510853835021706</v>
      </c>
    </row>
    <row r="42" spans="1:11" ht="14.1" customHeight="1" x14ac:dyDescent="0.2">
      <c r="A42" s="306">
        <v>52</v>
      </c>
      <c r="B42" s="307" t="s">
        <v>262</v>
      </c>
      <c r="C42" s="308"/>
      <c r="D42" s="113">
        <v>4.1038054492231479</v>
      </c>
      <c r="E42" s="115">
        <v>729</v>
      </c>
      <c r="F42" s="114">
        <v>646</v>
      </c>
      <c r="G42" s="114">
        <v>587</v>
      </c>
      <c r="H42" s="114">
        <v>632</v>
      </c>
      <c r="I42" s="140">
        <v>667</v>
      </c>
      <c r="J42" s="115">
        <v>62</v>
      </c>
      <c r="K42" s="116">
        <v>9.2953523238380811</v>
      </c>
    </row>
    <row r="43" spans="1:11" ht="14.1" customHeight="1" x14ac:dyDescent="0.2">
      <c r="A43" s="306" t="s">
        <v>263</v>
      </c>
      <c r="B43" s="307" t="s">
        <v>264</v>
      </c>
      <c r="C43" s="308"/>
      <c r="D43" s="113">
        <v>3.5802747129024994</v>
      </c>
      <c r="E43" s="115">
        <v>636</v>
      </c>
      <c r="F43" s="114">
        <v>532</v>
      </c>
      <c r="G43" s="114">
        <v>492</v>
      </c>
      <c r="H43" s="114">
        <v>516</v>
      </c>
      <c r="I43" s="140">
        <v>571</v>
      </c>
      <c r="J43" s="115">
        <v>65</v>
      </c>
      <c r="K43" s="116">
        <v>11.38353765323993</v>
      </c>
    </row>
    <row r="44" spans="1:11" ht="14.1" customHeight="1" x14ac:dyDescent="0.2">
      <c r="A44" s="306">
        <v>53</v>
      </c>
      <c r="B44" s="307" t="s">
        <v>265</v>
      </c>
      <c r="C44" s="308"/>
      <c r="D44" s="113">
        <v>0.79936951137131274</v>
      </c>
      <c r="E44" s="115">
        <v>142</v>
      </c>
      <c r="F44" s="114">
        <v>82</v>
      </c>
      <c r="G44" s="114">
        <v>127</v>
      </c>
      <c r="H44" s="114">
        <v>231</v>
      </c>
      <c r="I44" s="140">
        <v>132</v>
      </c>
      <c r="J44" s="115">
        <v>10</v>
      </c>
      <c r="K44" s="116">
        <v>7.5757575757575761</v>
      </c>
    </row>
    <row r="45" spans="1:11" ht="14.1" customHeight="1" x14ac:dyDescent="0.2">
      <c r="A45" s="306" t="s">
        <v>266</v>
      </c>
      <c r="B45" s="307" t="s">
        <v>267</v>
      </c>
      <c r="C45" s="308"/>
      <c r="D45" s="113">
        <v>0.74307588380995271</v>
      </c>
      <c r="E45" s="115">
        <v>132</v>
      </c>
      <c r="F45" s="114">
        <v>80</v>
      </c>
      <c r="G45" s="114">
        <v>123</v>
      </c>
      <c r="H45" s="114">
        <v>224</v>
      </c>
      <c r="I45" s="140">
        <v>129</v>
      </c>
      <c r="J45" s="115">
        <v>3</v>
      </c>
      <c r="K45" s="116">
        <v>2.3255813953488373</v>
      </c>
    </row>
    <row r="46" spans="1:11" ht="14.1" customHeight="1" x14ac:dyDescent="0.2">
      <c r="A46" s="306">
        <v>54</v>
      </c>
      <c r="B46" s="307" t="s">
        <v>268</v>
      </c>
      <c r="C46" s="308"/>
      <c r="D46" s="113">
        <v>4.0306237333933801</v>
      </c>
      <c r="E46" s="115">
        <v>716</v>
      </c>
      <c r="F46" s="114">
        <v>544</v>
      </c>
      <c r="G46" s="114">
        <v>811</v>
      </c>
      <c r="H46" s="114">
        <v>707</v>
      </c>
      <c r="I46" s="140">
        <v>690</v>
      </c>
      <c r="J46" s="115">
        <v>26</v>
      </c>
      <c r="K46" s="116">
        <v>3.7681159420289854</v>
      </c>
    </row>
    <row r="47" spans="1:11" ht="14.1" customHeight="1" x14ac:dyDescent="0.2">
      <c r="A47" s="306">
        <v>61</v>
      </c>
      <c r="B47" s="307" t="s">
        <v>269</v>
      </c>
      <c r="C47" s="308"/>
      <c r="D47" s="113">
        <v>2.8822337311416346</v>
      </c>
      <c r="E47" s="115">
        <v>512</v>
      </c>
      <c r="F47" s="114">
        <v>410</v>
      </c>
      <c r="G47" s="114">
        <v>527</v>
      </c>
      <c r="H47" s="114">
        <v>440</v>
      </c>
      <c r="I47" s="140">
        <v>624</v>
      </c>
      <c r="J47" s="115">
        <v>-112</v>
      </c>
      <c r="K47" s="116">
        <v>-17.948717948717949</v>
      </c>
    </row>
    <row r="48" spans="1:11" ht="14.1" customHeight="1" x14ac:dyDescent="0.2">
      <c r="A48" s="306">
        <v>62</v>
      </c>
      <c r="B48" s="307" t="s">
        <v>270</v>
      </c>
      <c r="C48" s="308"/>
      <c r="D48" s="113">
        <v>8.4327854086917355</v>
      </c>
      <c r="E48" s="115">
        <v>1498</v>
      </c>
      <c r="F48" s="114">
        <v>1498</v>
      </c>
      <c r="G48" s="114">
        <v>1889</v>
      </c>
      <c r="H48" s="114">
        <v>1298</v>
      </c>
      <c r="I48" s="140">
        <v>1455</v>
      </c>
      <c r="J48" s="115">
        <v>43</v>
      </c>
      <c r="K48" s="116">
        <v>2.9553264604810998</v>
      </c>
    </row>
    <row r="49" spans="1:11" ht="14.1" customHeight="1" x14ac:dyDescent="0.2">
      <c r="A49" s="306">
        <v>63</v>
      </c>
      <c r="B49" s="307" t="s">
        <v>271</v>
      </c>
      <c r="C49" s="308"/>
      <c r="D49" s="113">
        <v>6.8115289349245662</v>
      </c>
      <c r="E49" s="115">
        <v>1210</v>
      </c>
      <c r="F49" s="114">
        <v>1237</v>
      </c>
      <c r="G49" s="114">
        <v>1403</v>
      </c>
      <c r="H49" s="114">
        <v>1551</v>
      </c>
      <c r="I49" s="140">
        <v>1249</v>
      </c>
      <c r="J49" s="115">
        <v>-39</v>
      </c>
      <c r="K49" s="116">
        <v>-3.1224979983987189</v>
      </c>
    </row>
    <row r="50" spans="1:11" ht="14.1" customHeight="1" x14ac:dyDescent="0.2">
      <c r="A50" s="306" t="s">
        <v>272</v>
      </c>
      <c r="B50" s="307" t="s">
        <v>273</v>
      </c>
      <c r="C50" s="308"/>
      <c r="D50" s="113">
        <v>1.3172708849358252</v>
      </c>
      <c r="E50" s="115">
        <v>234</v>
      </c>
      <c r="F50" s="114">
        <v>295</v>
      </c>
      <c r="G50" s="114">
        <v>405</v>
      </c>
      <c r="H50" s="114">
        <v>302</v>
      </c>
      <c r="I50" s="140">
        <v>242</v>
      </c>
      <c r="J50" s="115">
        <v>-8</v>
      </c>
      <c r="K50" s="116">
        <v>-3.3057851239669422</v>
      </c>
    </row>
    <row r="51" spans="1:11" ht="14.1" customHeight="1" x14ac:dyDescent="0.2">
      <c r="A51" s="306" t="s">
        <v>274</v>
      </c>
      <c r="B51" s="307" t="s">
        <v>275</v>
      </c>
      <c r="C51" s="308"/>
      <c r="D51" s="113">
        <v>5.0945732943030846</v>
      </c>
      <c r="E51" s="115">
        <v>905</v>
      </c>
      <c r="F51" s="114">
        <v>883</v>
      </c>
      <c r="G51" s="114">
        <v>922</v>
      </c>
      <c r="H51" s="114">
        <v>1150</v>
      </c>
      <c r="I51" s="140">
        <v>939</v>
      </c>
      <c r="J51" s="115">
        <v>-34</v>
      </c>
      <c r="K51" s="116">
        <v>-3.6208732694355699</v>
      </c>
    </row>
    <row r="52" spans="1:11" ht="14.1" customHeight="1" x14ac:dyDescent="0.2">
      <c r="A52" s="306">
        <v>71</v>
      </c>
      <c r="B52" s="307" t="s">
        <v>276</v>
      </c>
      <c r="C52" s="308"/>
      <c r="D52" s="113">
        <v>9.0689034001351043</v>
      </c>
      <c r="E52" s="115">
        <v>1611</v>
      </c>
      <c r="F52" s="114">
        <v>1342</v>
      </c>
      <c r="G52" s="114">
        <v>1708</v>
      </c>
      <c r="H52" s="114">
        <v>1389</v>
      </c>
      <c r="I52" s="140">
        <v>1801</v>
      </c>
      <c r="J52" s="115">
        <v>-190</v>
      </c>
      <c r="K52" s="116">
        <v>-10.549694614103275</v>
      </c>
    </row>
    <row r="53" spans="1:11" ht="14.1" customHeight="1" x14ac:dyDescent="0.2">
      <c r="A53" s="306" t="s">
        <v>277</v>
      </c>
      <c r="B53" s="307" t="s">
        <v>278</v>
      </c>
      <c r="C53" s="308"/>
      <c r="D53" s="113">
        <v>2.5838775050664267</v>
      </c>
      <c r="E53" s="115">
        <v>459</v>
      </c>
      <c r="F53" s="114">
        <v>407</v>
      </c>
      <c r="G53" s="114">
        <v>559</v>
      </c>
      <c r="H53" s="114">
        <v>395</v>
      </c>
      <c r="I53" s="140">
        <v>574</v>
      </c>
      <c r="J53" s="115">
        <v>-115</v>
      </c>
      <c r="K53" s="116">
        <v>-20.034843205574912</v>
      </c>
    </row>
    <row r="54" spans="1:11" ht="14.1" customHeight="1" x14ac:dyDescent="0.2">
      <c r="A54" s="306" t="s">
        <v>279</v>
      </c>
      <c r="B54" s="307" t="s">
        <v>280</v>
      </c>
      <c r="C54" s="308"/>
      <c r="D54" s="113">
        <v>5.4998874127448776</v>
      </c>
      <c r="E54" s="115">
        <v>977</v>
      </c>
      <c r="F54" s="114">
        <v>806</v>
      </c>
      <c r="G54" s="114">
        <v>991</v>
      </c>
      <c r="H54" s="114">
        <v>851</v>
      </c>
      <c r="I54" s="140">
        <v>1034</v>
      </c>
      <c r="J54" s="115">
        <v>-57</v>
      </c>
      <c r="K54" s="116">
        <v>-5.5125725338491298</v>
      </c>
    </row>
    <row r="55" spans="1:11" ht="14.1" customHeight="1" x14ac:dyDescent="0.2">
      <c r="A55" s="306">
        <v>72</v>
      </c>
      <c r="B55" s="307" t="s">
        <v>281</v>
      </c>
      <c r="C55" s="308"/>
      <c r="D55" s="113">
        <v>2.2573744652105381</v>
      </c>
      <c r="E55" s="115">
        <v>401</v>
      </c>
      <c r="F55" s="114">
        <v>288</v>
      </c>
      <c r="G55" s="114">
        <v>493</v>
      </c>
      <c r="H55" s="114">
        <v>311</v>
      </c>
      <c r="I55" s="140">
        <v>449</v>
      </c>
      <c r="J55" s="115">
        <v>-48</v>
      </c>
      <c r="K55" s="116">
        <v>-10.690423162583519</v>
      </c>
    </row>
    <row r="56" spans="1:11" ht="14.1" customHeight="1" x14ac:dyDescent="0.2">
      <c r="A56" s="306" t="s">
        <v>282</v>
      </c>
      <c r="B56" s="307" t="s">
        <v>283</v>
      </c>
      <c r="C56" s="308"/>
      <c r="D56" s="113">
        <v>0.70929970727313663</v>
      </c>
      <c r="E56" s="115">
        <v>126</v>
      </c>
      <c r="F56" s="114">
        <v>78</v>
      </c>
      <c r="G56" s="114">
        <v>208</v>
      </c>
      <c r="H56" s="114">
        <v>97</v>
      </c>
      <c r="I56" s="140">
        <v>167</v>
      </c>
      <c r="J56" s="115">
        <v>-41</v>
      </c>
      <c r="K56" s="116">
        <v>-24.550898203592816</v>
      </c>
    </row>
    <row r="57" spans="1:11" ht="14.1" customHeight="1" x14ac:dyDescent="0.2">
      <c r="A57" s="306" t="s">
        <v>284</v>
      </c>
      <c r="B57" s="307" t="s">
        <v>285</v>
      </c>
      <c r="C57" s="308"/>
      <c r="D57" s="113">
        <v>1.0414321098851611</v>
      </c>
      <c r="E57" s="115">
        <v>185</v>
      </c>
      <c r="F57" s="114">
        <v>144</v>
      </c>
      <c r="G57" s="114">
        <v>142</v>
      </c>
      <c r="H57" s="114">
        <v>153</v>
      </c>
      <c r="I57" s="140">
        <v>205</v>
      </c>
      <c r="J57" s="115">
        <v>-20</v>
      </c>
      <c r="K57" s="116">
        <v>-9.7560975609756095</v>
      </c>
    </row>
    <row r="58" spans="1:11" ht="14.1" customHeight="1" x14ac:dyDescent="0.2">
      <c r="A58" s="306">
        <v>73</v>
      </c>
      <c r="B58" s="307" t="s">
        <v>286</v>
      </c>
      <c r="C58" s="308"/>
      <c r="D58" s="113">
        <v>1.4917811303760415</v>
      </c>
      <c r="E58" s="115">
        <v>265</v>
      </c>
      <c r="F58" s="114">
        <v>220</v>
      </c>
      <c r="G58" s="114">
        <v>415</v>
      </c>
      <c r="H58" s="114">
        <v>225</v>
      </c>
      <c r="I58" s="140">
        <v>269</v>
      </c>
      <c r="J58" s="115">
        <v>-4</v>
      </c>
      <c r="K58" s="116">
        <v>-1.486988847583643</v>
      </c>
    </row>
    <row r="59" spans="1:11" ht="14.1" customHeight="1" x14ac:dyDescent="0.2">
      <c r="A59" s="306" t="s">
        <v>287</v>
      </c>
      <c r="B59" s="307" t="s">
        <v>288</v>
      </c>
      <c r="C59" s="308"/>
      <c r="D59" s="113">
        <v>1.2328304435937851</v>
      </c>
      <c r="E59" s="115">
        <v>219</v>
      </c>
      <c r="F59" s="114">
        <v>188</v>
      </c>
      <c r="G59" s="114">
        <v>344</v>
      </c>
      <c r="H59" s="114">
        <v>190</v>
      </c>
      <c r="I59" s="140">
        <v>221</v>
      </c>
      <c r="J59" s="115">
        <v>-2</v>
      </c>
      <c r="K59" s="116">
        <v>-0.90497737556561086</v>
      </c>
    </row>
    <row r="60" spans="1:11" ht="14.1" customHeight="1" x14ac:dyDescent="0.2">
      <c r="A60" s="306">
        <v>81</v>
      </c>
      <c r="B60" s="307" t="s">
        <v>289</v>
      </c>
      <c r="C60" s="308"/>
      <c r="D60" s="113">
        <v>8.2526458004953831</v>
      </c>
      <c r="E60" s="115">
        <v>1466</v>
      </c>
      <c r="F60" s="114">
        <v>1456</v>
      </c>
      <c r="G60" s="114">
        <v>1599</v>
      </c>
      <c r="H60" s="114">
        <v>1058</v>
      </c>
      <c r="I60" s="140">
        <v>1333</v>
      </c>
      <c r="J60" s="115">
        <v>133</v>
      </c>
      <c r="K60" s="116">
        <v>9.9774943735933981</v>
      </c>
    </row>
    <row r="61" spans="1:11" ht="14.1" customHeight="1" x14ac:dyDescent="0.2">
      <c r="A61" s="306" t="s">
        <v>290</v>
      </c>
      <c r="B61" s="307" t="s">
        <v>291</v>
      </c>
      <c r="C61" s="308"/>
      <c r="D61" s="113">
        <v>2.3080387300157623</v>
      </c>
      <c r="E61" s="115">
        <v>410</v>
      </c>
      <c r="F61" s="114">
        <v>302</v>
      </c>
      <c r="G61" s="114">
        <v>654</v>
      </c>
      <c r="H61" s="114">
        <v>275</v>
      </c>
      <c r="I61" s="140">
        <v>420</v>
      </c>
      <c r="J61" s="115">
        <v>-10</v>
      </c>
      <c r="K61" s="116">
        <v>-2.3809523809523809</v>
      </c>
    </row>
    <row r="62" spans="1:11" ht="14.1" customHeight="1" x14ac:dyDescent="0.2">
      <c r="A62" s="306" t="s">
        <v>292</v>
      </c>
      <c r="B62" s="307" t="s">
        <v>293</v>
      </c>
      <c r="C62" s="308"/>
      <c r="D62" s="113">
        <v>2.7640171132627787</v>
      </c>
      <c r="E62" s="115">
        <v>491</v>
      </c>
      <c r="F62" s="114">
        <v>705</v>
      </c>
      <c r="G62" s="114">
        <v>468</v>
      </c>
      <c r="H62" s="114">
        <v>373</v>
      </c>
      <c r="I62" s="140">
        <v>403</v>
      </c>
      <c r="J62" s="115">
        <v>88</v>
      </c>
      <c r="K62" s="116">
        <v>21.836228287841191</v>
      </c>
    </row>
    <row r="63" spans="1:11" ht="14.1" customHeight="1" x14ac:dyDescent="0.2">
      <c r="A63" s="306"/>
      <c r="B63" s="307" t="s">
        <v>294</v>
      </c>
      <c r="C63" s="308"/>
      <c r="D63" s="113">
        <v>2.2461157396982663</v>
      </c>
      <c r="E63" s="115">
        <v>399</v>
      </c>
      <c r="F63" s="114">
        <v>609</v>
      </c>
      <c r="G63" s="114">
        <v>403</v>
      </c>
      <c r="H63" s="114">
        <v>332</v>
      </c>
      <c r="I63" s="140">
        <v>346</v>
      </c>
      <c r="J63" s="115">
        <v>53</v>
      </c>
      <c r="K63" s="116">
        <v>15.317919075144509</v>
      </c>
    </row>
    <row r="64" spans="1:11" ht="14.1" customHeight="1" x14ac:dyDescent="0.2">
      <c r="A64" s="306" t="s">
        <v>295</v>
      </c>
      <c r="B64" s="307" t="s">
        <v>296</v>
      </c>
      <c r="C64" s="308"/>
      <c r="D64" s="113">
        <v>1.2046836298131052</v>
      </c>
      <c r="E64" s="115">
        <v>214</v>
      </c>
      <c r="F64" s="114">
        <v>156</v>
      </c>
      <c r="G64" s="114">
        <v>175</v>
      </c>
      <c r="H64" s="114">
        <v>155</v>
      </c>
      <c r="I64" s="140">
        <v>190</v>
      </c>
      <c r="J64" s="115">
        <v>24</v>
      </c>
      <c r="K64" s="116">
        <v>12.631578947368421</v>
      </c>
    </row>
    <row r="65" spans="1:11" ht="14.1" customHeight="1" x14ac:dyDescent="0.2">
      <c r="A65" s="306" t="s">
        <v>297</v>
      </c>
      <c r="B65" s="307" t="s">
        <v>298</v>
      </c>
      <c r="C65" s="308"/>
      <c r="D65" s="113">
        <v>0.77122269759063278</v>
      </c>
      <c r="E65" s="115">
        <v>137</v>
      </c>
      <c r="F65" s="114">
        <v>133</v>
      </c>
      <c r="G65" s="114">
        <v>141</v>
      </c>
      <c r="H65" s="114">
        <v>82</v>
      </c>
      <c r="I65" s="140">
        <v>145</v>
      </c>
      <c r="J65" s="115">
        <v>-8</v>
      </c>
      <c r="K65" s="116">
        <v>-5.5172413793103452</v>
      </c>
    </row>
    <row r="66" spans="1:11" ht="14.1" customHeight="1" x14ac:dyDescent="0.2">
      <c r="A66" s="306">
        <v>82</v>
      </c>
      <c r="B66" s="307" t="s">
        <v>299</v>
      </c>
      <c r="C66" s="308"/>
      <c r="D66" s="113">
        <v>2.6964647601891465</v>
      </c>
      <c r="E66" s="115">
        <v>479</v>
      </c>
      <c r="F66" s="114">
        <v>476</v>
      </c>
      <c r="G66" s="114">
        <v>788</v>
      </c>
      <c r="H66" s="114">
        <v>430</v>
      </c>
      <c r="I66" s="140">
        <v>607</v>
      </c>
      <c r="J66" s="115">
        <v>-128</v>
      </c>
      <c r="K66" s="116">
        <v>-21.087314662273474</v>
      </c>
    </row>
    <row r="67" spans="1:11" ht="14.1" customHeight="1" x14ac:dyDescent="0.2">
      <c r="A67" s="306" t="s">
        <v>300</v>
      </c>
      <c r="B67" s="307" t="s">
        <v>301</v>
      </c>
      <c r="C67" s="308"/>
      <c r="D67" s="113">
        <v>1.4861517676199054</v>
      </c>
      <c r="E67" s="115">
        <v>264</v>
      </c>
      <c r="F67" s="114">
        <v>318</v>
      </c>
      <c r="G67" s="114">
        <v>484</v>
      </c>
      <c r="H67" s="114">
        <v>274</v>
      </c>
      <c r="I67" s="140">
        <v>414</v>
      </c>
      <c r="J67" s="115">
        <v>-150</v>
      </c>
      <c r="K67" s="116">
        <v>-36.231884057971016</v>
      </c>
    </row>
    <row r="68" spans="1:11" ht="14.1" customHeight="1" x14ac:dyDescent="0.2">
      <c r="A68" s="306" t="s">
        <v>302</v>
      </c>
      <c r="B68" s="307" t="s">
        <v>303</v>
      </c>
      <c r="C68" s="308"/>
      <c r="D68" s="113">
        <v>0.63611799144336856</v>
      </c>
      <c r="E68" s="115">
        <v>113</v>
      </c>
      <c r="F68" s="114">
        <v>88</v>
      </c>
      <c r="G68" s="114">
        <v>177</v>
      </c>
      <c r="H68" s="114">
        <v>82</v>
      </c>
      <c r="I68" s="140">
        <v>107</v>
      </c>
      <c r="J68" s="115">
        <v>6</v>
      </c>
      <c r="K68" s="116">
        <v>5.6074766355140184</v>
      </c>
    </row>
    <row r="69" spans="1:11" ht="14.1" customHeight="1" x14ac:dyDescent="0.2">
      <c r="A69" s="306">
        <v>83</v>
      </c>
      <c r="B69" s="307" t="s">
        <v>304</v>
      </c>
      <c r="C69" s="308"/>
      <c r="D69" s="113">
        <v>4.3909029497860841</v>
      </c>
      <c r="E69" s="115">
        <v>780</v>
      </c>
      <c r="F69" s="114">
        <v>795</v>
      </c>
      <c r="G69" s="114">
        <v>1898</v>
      </c>
      <c r="H69" s="114">
        <v>620</v>
      </c>
      <c r="I69" s="140">
        <v>754</v>
      </c>
      <c r="J69" s="115">
        <v>26</v>
      </c>
      <c r="K69" s="116">
        <v>3.4482758620689653</v>
      </c>
    </row>
    <row r="70" spans="1:11" ht="14.1" customHeight="1" x14ac:dyDescent="0.2">
      <c r="A70" s="306" t="s">
        <v>305</v>
      </c>
      <c r="B70" s="307" t="s">
        <v>306</v>
      </c>
      <c r="C70" s="308"/>
      <c r="D70" s="113">
        <v>3.4057644674622831</v>
      </c>
      <c r="E70" s="115">
        <v>605</v>
      </c>
      <c r="F70" s="114">
        <v>645</v>
      </c>
      <c r="G70" s="114">
        <v>1715</v>
      </c>
      <c r="H70" s="114">
        <v>472</v>
      </c>
      <c r="I70" s="140">
        <v>571</v>
      </c>
      <c r="J70" s="115">
        <v>34</v>
      </c>
      <c r="K70" s="116">
        <v>5.9544658493870406</v>
      </c>
    </row>
    <row r="71" spans="1:11" ht="14.1" customHeight="1" x14ac:dyDescent="0.2">
      <c r="A71" s="306"/>
      <c r="B71" s="307" t="s">
        <v>307</v>
      </c>
      <c r="C71" s="308"/>
      <c r="D71" s="113">
        <v>2.172934023868498</v>
      </c>
      <c r="E71" s="115">
        <v>386</v>
      </c>
      <c r="F71" s="114">
        <v>405</v>
      </c>
      <c r="G71" s="114">
        <v>1219</v>
      </c>
      <c r="H71" s="114">
        <v>283</v>
      </c>
      <c r="I71" s="140">
        <v>366</v>
      </c>
      <c r="J71" s="115">
        <v>20</v>
      </c>
      <c r="K71" s="116">
        <v>5.4644808743169397</v>
      </c>
    </row>
    <row r="72" spans="1:11" ht="14.1" customHeight="1" x14ac:dyDescent="0.2">
      <c r="A72" s="306">
        <v>84</v>
      </c>
      <c r="B72" s="307" t="s">
        <v>308</v>
      </c>
      <c r="C72" s="308"/>
      <c r="D72" s="113">
        <v>1.2891240711551453</v>
      </c>
      <c r="E72" s="115">
        <v>229</v>
      </c>
      <c r="F72" s="114">
        <v>231</v>
      </c>
      <c r="G72" s="114">
        <v>406</v>
      </c>
      <c r="H72" s="114">
        <v>137</v>
      </c>
      <c r="I72" s="140">
        <v>201</v>
      </c>
      <c r="J72" s="115">
        <v>28</v>
      </c>
      <c r="K72" s="116">
        <v>13.930348258706468</v>
      </c>
    </row>
    <row r="73" spans="1:11" ht="14.1" customHeight="1" x14ac:dyDescent="0.2">
      <c r="A73" s="306" t="s">
        <v>309</v>
      </c>
      <c r="B73" s="307" t="s">
        <v>310</v>
      </c>
      <c r="C73" s="308"/>
      <c r="D73" s="113">
        <v>0.45034902049088044</v>
      </c>
      <c r="E73" s="115">
        <v>80</v>
      </c>
      <c r="F73" s="114">
        <v>50</v>
      </c>
      <c r="G73" s="114">
        <v>209</v>
      </c>
      <c r="H73" s="114">
        <v>24</v>
      </c>
      <c r="I73" s="140">
        <v>74</v>
      </c>
      <c r="J73" s="115">
        <v>6</v>
      </c>
      <c r="K73" s="116">
        <v>8.1081081081081088</v>
      </c>
    </row>
    <row r="74" spans="1:11" ht="14.1" customHeight="1" x14ac:dyDescent="0.2">
      <c r="A74" s="306" t="s">
        <v>311</v>
      </c>
      <c r="B74" s="307" t="s">
        <v>312</v>
      </c>
      <c r="C74" s="308"/>
      <c r="D74" s="113">
        <v>0.12947534339112812</v>
      </c>
      <c r="E74" s="115">
        <v>23</v>
      </c>
      <c r="F74" s="114">
        <v>11</v>
      </c>
      <c r="G74" s="114">
        <v>40</v>
      </c>
      <c r="H74" s="114">
        <v>10</v>
      </c>
      <c r="I74" s="140">
        <v>21</v>
      </c>
      <c r="J74" s="115">
        <v>2</v>
      </c>
      <c r="K74" s="116">
        <v>9.5238095238095237</v>
      </c>
    </row>
    <row r="75" spans="1:11" ht="14.1" customHeight="1" x14ac:dyDescent="0.2">
      <c r="A75" s="306" t="s">
        <v>313</v>
      </c>
      <c r="B75" s="307" t="s">
        <v>314</v>
      </c>
      <c r="C75" s="308"/>
      <c r="D75" s="113">
        <v>0.15199279441567215</v>
      </c>
      <c r="E75" s="115">
        <v>27</v>
      </c>
      <c r="F75" s="114">
        <v>19</v>
      </c>
      <c r="G75" s="114">
        <v>16</v>
      </c>
      <c r="H75" s="114">
        <v>19</v>
      </c>
      <c r="I75" s="140">
        <v>18</v>
      </c>
      <c r="J75" s="115">
        <v>9</v>
      </c>
      <c r="K75" s="116">
        <v>50</v>
      </c>
    </row>
    <row r="76" spans="1:11" ht="14.1" customHeight="1" x14ac:dyDescent="0.2">
      <c r="A76" s="306">
        <v>91</v>
      </c>
      <c r="B76" s="307" t="s">
        <v>315</v>
      </c>
      <c r="C76" s="308"/>
      <c r="D76" s="113">
        <v>0.18576897095248818</v>
      </c>
      <c r="E76" s="115">
        <v>33</v>
      </c>
      <c r="F76" s="114">
        <v>26</v>
      </c>
      <c r="G76" s="114">
        <v>18</v>
      </c>
      <c r="H76" s="114">
        <v>17</v>
      </c>
      <c r="I76" s="140">
        <v>27</v>
      </c>
      <c r="J76" s="115">
        <v>6</v>
      </c>
      <c r="K76" s="116">
        <v>22.222222222222221</v>
      </c>
    </row>
    <row r="77" spans="1:11" ht="14.1" customHeight="1" x14ac:dyDescent="0.2">
      <c r="A77" s="306">
        <v>92</v>
      </c>
      <c r="B77" s="307" t="s">
        <v>316</v>
      </c>
      <c r="C77" s="308"/>
      <c r="D77" s="113">
        <v>1.3735645124971854</v>
      </c>
      <c r="E77" s="115">
        <v>244</v>
      </c>
      <c r="F77" s="114">
        <v>168</v>
      </c>
      <c r="G77" s="114">
        <v>208</v>
      </c>
      <c r="H77" s="114">
        <v>213</v>
      </c>
      <c r="I77" s="140">
        <v>277</v>
      </c>
      <c r="J77" s="115">
        <v>-33</v>
      </c>
      <c r="K77" s="116">
        <v>-11.913357400722022</v>
      </c>
    </row>
    <row r="78" spans="1:11" ht="14.1" customHeight="1" x14ac:dyDescent="0.2">
      <c r="A78" s="306">
        <v>93</v>
      </c>
      <c r="B78" s="307" t="s">
        <v>317</v>
      </c>
      <c r="C78" s="308"/>
      <c r="D78" s="113">
        <v>0.28146813780680024</v>
      </c>
      <c r="E78" s="115">
        <v>50</v>
      </c>
      <c r="F78" s="114">
        <v>23</v>
      </c>
      <c r="G78" s="114">
        <v>61</v>
      </c>
      <c r="H78" s="114">
        <v>24</v>
      </c>
      <c r="I78" s="140">
        <v>35</v>
      </c>
      <c r="J78" s="115">
        <v>15</v>
      </c>
      <c r="K78" s="116">
        <v>42.857142857142854</v>
      </c>
    </row>
    <row r="79" spans="1:11" ht="14.1" customHeight="1" x14ac:dyDescent="0.2">
      <c r="A79" s="306">
        <v>94</v>
      </c>
      <c r="B79" s="307" t="s">
        <v>318</v>
      </c>
      <c r="C79" s="308"/>
      <c r="D79" s="113">
        <v>1.1652780905201532</v>
      </c>
      <c r="E79" s="115">
        <v>207</v>
      </c>
      <c r="F79" s="114">
        <v>187</v>
      </c>
      <c r="G79" s="114">
        <v>196</v>
      </c>
      <c r="H79" s="114">
        <v>174</v>
      </c>
      <c r="I79" s="140">
        <v>142</v>
      </c>
      <c r="J79" s="115">
        <v>65</v>
      </c>
      <c r="K79" s="116">
        <v>45.774647887323944</v>
      </c>
    </row>
    <row r="80" spans="1:11" ht="14.1" customHeight="1" x14ac:dyDescent="0.2">
      <c r="A80" s="306" t="s">
        <v>319</v>
      </c>
      <c r="B80" s="307" t="s">
        <v>320</v>
      </c>
      <c r="C80" s="308"/>
      <c r="D80" s="113">
        <v>0</v>
      </c>
      <c r="E80" s="115">
        <v>0</v>
      </c>
      <c r="F80" s="114">
        <v>0</v>
      </c>
      <c r="G80" s="114">
        <v>3</v>
      </c>
      <c r="H80" s="114">
        <v>4</v>
      </c>
      <c r="I80" s="140">
        <v>4</v>
      </c>
      <c r="J80" s="115">
        <v>-4</v>
      </c>
      <c r="K80" s="116">
        <v>-100</v>
      </c>
    </row>
    <row r="81" spans="1:11" ht="14.1" customHeight="1" x14ac:dyDescent="0.2">
      <c r="A81" s="310" t="s">
        <v>321</v>
      </c>
      <c r="B81" s="311" t="s">
        <v>334</v>
      </c>
      <c r="C81" s="312"/>
      <c r="D81" s="125">
        <v>9.0069804098176082E-2</v>
      </c>
      <c r="E81" s="143">
        <v>16</v>
      </c>
      <c r="F81" s="144">
        <v>31</v>
      </c>
      <c r="G81" s="144">
        <v>93</v>
      </c>
      <c r="H81" s="144">
        <v>21</v>
      </c>
      <c r="I81" s="145">
        <v>28</v>
      </c>
      <c r="J81" s="143">
        <v>-12</v>
      </c>
      <c r="K81" s="146">
        <v>-42.857142857142854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18368</v>
      </c>
      <c r="E11" s="114">
        <v>16321</v>
      </c>
      <c r="F11" s="114">
        <v>19120</v>
      </c>
      <c r="G11" s="114">
        <v>13827</v>
      </c>
      <c r="H11" s="140">
        <v>17903</v>
      </c>
      <c r="I11" s="115">
        <v>465</v>
      </c>
      <c r="J11" s="116">
        <v>2.5973300564151258</v>
      </c>
    </row>
    <row r="12" spans="1:15" s="110" customFormat="1" ht="24.95" customHeight="1" x14ac:dyDescent="0.2">
      <c r="A12" s="193" t="s">
        <v>132</v>
      </c>
      <c r="B12" s="194" t="s">
        <v>133</v>
      </c>
      <c r="C12" s="113">
        <v>0.92007839721254359</v>
      </c>
      <c r="D12" s="115">
        <v>169</v>
      </c>
      <c r="E12" s="114">
        <v>230</v>
      </c>
      <c r="F12" s="114">
        <v>260</v>
      </c>
      <c r="G12" s="114">
        <v>139</v>
      </c>
      <c r="H12" s="140">
        <v>204</v>
      </c>
      <c r="I12" s="115">
        <v>-35</v>
      </c>
      <c r="J12" s="116">
        <v>-17.156862745098039</v>
      </c>
    </row>
    <row r="13" spans="1:15" s="110" customFormat="1" ht="24.95" customHeight="1" x14ac:dyDescent="0.2">
      <c r="A13" s="193" t="s">
        <v>134</v>
      </c>
      <c r="B13" s="199" t="s">
        <v>214</v>
      </c>
      <c r="C13" s="113">
        <v>1.012630662020906</v>
      </c>
      <c r="D13" s="115">
        <v>186</v>
      </c>
      <c r="E13" s="114">
        <v>118</v>
      </c>
      <c r="F13" s="114">
        <v>121</v>
      </c>
      <c r="G13" s="114">
        <v>108</v>
      </c>
      <c r="H13" s="140">
        <v>167</v>
      </c>
      <c r="I13" s="115">
        <v>19</v>
      </c>
      <c r="J13" s="116">
        <v>11.377245508982035</v>
      </c>
    </row>
    <row r="14" spans="1:15" s="287" customFormat="1" ht="24.95" customHeight="1" x14ac:dyDescent="0.2">
      <c r="A14" s="193" t="s">
        <v>215</v>
      </c>
      <c r="B14" s="199" t="s">
        <v>137</v>
      </c>
      <c r="C14" s="113">
        <v>15.701219512195122</v>
      </c>
      <c r="D14" s="115">
        <v>2884</v>
      </c>
      <c r="E14" s="114">
        <v>1964</v>
      </c>
      <c r="F14" s="114">
        <v>2525</v>
      </c>
      <c r="G14" s="114">
        <v>1839</v>
      </c>
      <c r="H14" s="140">
        <v>2705</v>
      </c>
      <c r="I14" s="115">
        <v>179</v>
      </c>
      <c r="J14" s="116">
        <v>6.6173752310536047</v>
      </c>
      <c r="K14" s="110"/>
      <c r="L14" s="110"/>
      <c r="M14" s="110"/>
      <c r="N14" s="110"/>
      <c r="O14" s="110"/>
    </row>
    <row r="15" spans="1:15" s="110" customFormat="1" ht="24.95" customHeight="1" x14ac:dyDescent="0.2">
      <c r="A15" s="193" t="s">
        <v>216</v>
      </c>
      <c r="B15" s="199" t="s">
        <v>217</v>
      </c>
      <c r="C15" s="113">
        <v>2.9344512195121952</v>
      </c>
      <c r="D15" s="115">
        <v>539</v>
      </c>
      <c r="E15" s="114">
        <v>449</v>
      </c>
      <c r="F15" s="114">
        <v>625</v>
      </c>
      <c r="G15" s="114">
        <v>422</v>
      </c>
      <c r="H15" s="140">
        <v>550</v>
      </c>
      <c r="I15" s="115">
        <v>-11</v>
      </c>
      <c r="J15" s="116">
        <v>-2</v>
      </c>
    </row>
    <row r="16" spans="1:15" s="287" customFormat="1" ht="24.95" customHeight="1" x14ac:dyDescent="0.2">
      <c r="A16" s="193" t="s">
        <v>218</v>
      </c>
      <c r="B16" s="199" t="s">
        <v>141</v>
      </c>
      <c r="C16" s="113">
        <v>11.051829268292684</v>
      </c>
      <c r="D16" s="115">
        <v>2030</v>
      </c>
      <c r="E16" s="114">
        <v>1233</v>
      </c>
      <c r="F16" s="114">
        <v>1589</v>
      </c>
      <c r="G16" s="114">
        <v>1214</v>
      </c>
      <c r="H16" s="140">
        <v>1900</v>
      </c>
      <c r="I16" s="115">
        <v>130</v>
      </c>
      <c r="J16" s="116">
        <v>6.8421052631578947</v>
      </c>
      <c r="K16" s="110"/>
      <c r="L16" s="110"/>
      <c r="M16" s="110"/>
      <c r="N16" s="110"/>
      <c r="O16" s="110"/>
    </row>
    <row r="17" spans="1:15" s="110" customFormat="1" ht="24.95" customHeight="1" x14ac:dyDescent="0.2">
      <c r="A17" s="193" t="s">
        <v>142</v>
      </c>
      <c r="B17" s="199" t="s">
        <v>220</v>
      </c>
      <c r="C17" s="113">
        <v>1.7149390243902438</v>
      </c>
      <c r="D17" s="115">
        <v>315</v>
      </c>
      <c r="E17" s="114">
        <v>282</v>
      </c>
      <c r="F17" s="114">
        <v>311</v>
      </c>
      <c r="G17" s="114">
        <v>203</v>
      </c>
      <c r="H17" s="140">
        <v>255</v>
      </c>
      <c r="I17" s="115">
        <v>60</v>
      </c>
      <c r="J17" s="116">
        <v>23.529411764705884</v>
      </c>
    </row>
    <row r="18" spans="1:15" s="287" customFormat="1" ht="24.95" customHeight="1" x14ac:dyDescent="0.2">
      <c r="A18" s="201" t="s">
        <v>144</v>
      </c>
      <c r="B18" s="202" t="s">
        <v>145</v>
      </c>
      <c r="C18" s="113">
        <v>8.9830139372822302</v>
      </c>
      <c r="D18" s="115">
        <v>1650</v>
      </c>
      <c r="E18" s="114">
        <v>1703</v>
      </c>
      <c r="F18" s="114">
        <v>1507</v>
      </c>
      <c r="G18" s="114">
        <v>1143</v>
      </c>
      <c r="H18" s="140">
        <v>1724</v>
      </c>
      <c r="I18" s="115">
        <v>-74</v>
      </c>
      <c r="J18" s="116">
        <v>-4.2923433874709973</v>
      </c>
      <c r="K18" s="110"/>
      <c r="L18" s="110"/>
      <c r="M18" s="110"/>
      <c r="N18" s="110"/>
      <c r="O18" s="110"/>
    </row>
    <row r="19" spans="1:15" s="110" customFormat="1" ht="24.95" customHeight="1" x14ac:dyDescent="0.2">
      <c r="A19" s="193" t="s">
        <v>146</v>
      </c>
      <c r="B19" s="199" t="s">
        <v>147</v>
      </c>
      <c r="C19" s="113">
        <v>16.082317073170731</v>
      </c>
      <c r="D19" s="115">
        <v>2954</v>
      </c>
      <c r="E19" s="114">
        <v>2646</v>
      </c>
      <c r="F19" s="114">
        <v>3178</v>
      </c>
      <c r="G19" s="114">
        <v>2392</v>
      </c>
      <c r="H19" s="140">
        <v>3201</v>
      </c>
      <c r="I19" s="115">
        <v>-247</v>
      </c>
      <c r="J19" s="116">
        <v>-7.7163386441736961</v>
      </c>
    </row>
    <row r="20" spans="1:15" s="287" customFormat="1" ht="24.95" customHeight="1" x14ac:dyDescent="0.2">
      <c r="A20" s="193" t="s">
        <v>148</v>
      </c>
      <c r="B20" s="199" t="s">
        <v>149</v>
      </c>
      <c r="C20" s="113">
        <v>3.7837543554006969</v>
      </c>
      <c r="D20" s="115">
        <v>695</v>
      </c>
      <c r="E20" s="114">
        <v>645</v>
      </c>
      <c r="F20" s="114">
        <v>785</v>
      </c>
      <c r="G20" s="114">
        <v>678</v>
      </c>
      <c r="H20" s="140">
        <v>684</v>
      </c>
      <c r="I20" s="115">
        <v>11</v>
      </c>
      <c r="J20" s="116">
        <v>1.6081871345029239</v>
      </c>
      <c r="K20" s="110"/>
      <c r="L20" s="110"/>
      <c r="M20" s="110"/>
      <c r="N20" s="110"/>
      <c r="O20" s="110"/>
    </row>
    <row r="21" spans="1:15" s="110" customFormat="1" ht="24.95" customHeight="1" x14ac:dyDescent="0.2">
      <c r="A21" s="201" t="s">
        <v>150</v>
      </c>
      <c r="B21" s="202" t="s">
        <v>151</v>
      </c>
      <c r="C21" s="113">
        <v>13.126088850174217</v>
      </c>
      <c r="D21" s="115">
        <v>2411</v>
      </c>
      <c r="E21" s="114">
        <v>2685</v>
      </c>
      <c r="F21" s="114">
        <v>2183</v>
      </c>
      <c r="G21" s="114">
        <v>1694</v>
      </c>
      <c r="H21" s="140">
        <v>2055</v>
      </c>
      <c r="I21" s="115">
        <v>356</v>
      </c>
      <c r="J21" s="116">
        <v>17.323600973236008</v>
      </c>
    </row>
    <row r="22" spans="1:15" s="110" customFormat="1" ht="24.95" customHeight="1" x14ac:dyDescent="0.2">
      <c r="A22" s="201" t="s">
        <v>152</v>
      </c>
      <c r="B22" s="199" t="s">
        <v>153</v>
      </c>
      <c r="C22" s="113">
        <v>3.5605400696864113</v>
      </c>
      <c r="D22" s="115">
        <v>654</v>
      </c>
      <c r="E22" s="114">
        <v>567</v>
      </c>
      <c r="F22" s="114">
        <v>579</v>
      </c>
      <c r="G22" s="114">
        <v>445</v>
      </c>
      <c r="H22" s="140">
        <v>615</v>
      </c>
      <c r="I22" s="115">
        <v>39</v>
      </c>
      <c r="J22" s="116">
        <v>6.3414634146341466</v>
      </c>
    </row>
    <row r="23" spans="1:15" s="110" customFormat="1" ht="24.95" customHeight="1" x14ac:dyDescent="0.2">
      <c r="A23" s="193" t="s">
        <v>154</v>
      </c>
      <c r="B23" s="199" t="s">
        <v>155</v>
      </c>
      <c r="C23" s="113">
        <v>1.4263937282229966</v>
      </c>
      <c r="D23" s="115">
        <v>262</v>
      </c>
      <c r="E23" s="114">
        <v>212</v>
      </c>
      <c r="F23" s="114">
        <v>224</v>
      </c>
      <c r="G23" s="114">
        <v>175</v>
      </c>
      <c r="H23" s="140">
        <v>281</v>
      </c>
      <c r="I23" s="115">
        <v>-19</v>
      </c>
      <c r="J23" s="116">
        <v>-6.7615658362989324</v>
      </c>
    </row>
    <row r="24" spans="1:15" s="110" customFormat="1" ht="24.95" customHeight="1" x14ac:dyDescent="0.2">
      <c r="A24" s="193" t="s">
        <v>156</v>
      </c>
      <c r="B24" s="199" t="s">
        <v>221</v>
      </c>
      <c r="C24" s="113">
        <v>5.8307926829268295</v>
      </c>
      <c r="D24" s="115">
        <v>1071</v>
      </c>
      <c r="E24" s="114">
        <v>813</v>
      </c>
      <c r="F24" s="114">
        <v>1068</v>
      </c>
      <c r="G24" s="114">
        <v>935</v>
      </c>
      <c r="H24" s="140">
        <v>1056</v>
      </c>
      <c r="I24" s="115">
        <v>15</v>
      </c>
      <c r="J24" s="116">
        <v>1.4204545454545454</v>
      </c>
    </row>
    <row r="25" spans="1:15" s="110" customFormat="1" ht="24.95" customHeight="1" x14ac:dyDescent="0.2">
      <c r="A25" s="193" t="s">
        <v>222</v>
      </c>
      <c r="B25" s="204" t="s">
        <v>159</v>
      </c>
      <c r="C25" s="113">
        <v>5.890679442508711</v>
      </c>
      <c r="D25" s="115">
        <v>1082</v>
      </c>
      <c r="E25" s="114">
        <v>1096</v>
      </c>
      <c r="F25" s="114">
        <v>1073</v>
      </c>
      <c r="G25" s="114">
        <v>869</v>
      </c>
      <c r="H25" s="140">
        <v>1033</v>
      </c>
      <c r="I25" s="115">
        <v>49</v>
      </c>
      <c r="J25" s="116">
        <v>4.7434656340755081</v>
      </c>
    </row>
    <row r="26" spans="1:15" s="110" customFormat="1" ht="24.95" customHeight="1" x14ac:dyDescent="0.2">
      <c r="A26" s="201">
        <v>782.78300000000002</v>
      </c>
      <c r="B26" s="203" t="s">
        <v>160</v>
      </c>
      <c r="C26" s="113">
        <v>2.2702526132404182</v>
      </c>
      <c r="D26" s="115">
        <v>417</v>
      </c>
      <c r="E26" s="114">
        <v>424</v>
      </c>
      <c r="F26" s="114">
        <v>474</v>
      </c>
      <c r="G26" s="114">
        <v>490</v>
      </c>
      <c r="H26" s="140">
        <v>474</v>
      </c>
      <c r="I26" s="115">
        <v>-57</v>
      </c>
      <c r="J26" s="116">
        <v>-12.025316455696203</v>
      </c>
    </row>
    <row r="27" spans="1:15" s="110" customFormat="1" ht="24.95" customHeight="1" x14ac:dyDescent="0.2">
      <c r="A27" s="193" t="s">
        <v>161</v>
      </c>
      <c r="B27" s="199" t="s">
        <v>162</v>
      </c>
      <c r="C27" s="113">
        <v>2.3410278745644599</v>
      </c>
      <c r="D27" s="115">
        <v>430</v>
      </c>
      <c r="E27" s="114">
        <v>309</v>
      </c>
      <c r="F27" s="114">
        <v>473</v>
      </c>
      <c r="G27" s="114">
        <v>333</v>
      </c>
      <c r="H27" s="140">
        <v>381</v>
      </c>
      <c r="I27" s="115">
        <v>49</v>
      </c>
      <c r="J27" s="116">
        <v>12.860892388451443</v>
      </c>
    </row>
    <row r="28" spans="1:15" s="110" customFormat="1" ht="24.95" customHeight="1" x14ac:dyDescent="0.2">
      <c r="A28" s="193" t="s">
        <v>163</v>
      </c>
      <c r="B28" s="199" t="s">
        <v>164</v>
      </c>
      <c r="C28" s="113">
        <v>3.1957752613240418</v>
      </c>
      <c r="D28" s="115">
        <v>587</v>
      </c>
      <c r="E28" s="114">
        <v>398</v>
      </c>
      <c r="F28" s="114">
        <v>1150</v>
      </c>
      <c r="G28" s="114">
        <v>384</v>
      </c>
      <c r="H28" s="140">
        <v>407</v>
      </c>
      <c r="I28" s="115">
        <v>180</v>
      </c>
      <c r="J28" s="116">
        <v>44.226044226044223</v>
      </c>
    </row>
    <row r="29" spans="1:15" s="110" customFormat="1" ht="24.95" customHeight="1" x14ac:dyDescent="0.2">
      <c r="A29" s="193">
        <v>86</v>
      </c>
      <c r="B29" s="199" t="s">
        <v>165</v>
      </c>
      <c r="C29" s="113">
        <v>7.2789634146341466</v>
      </c>
      <c r="D29" s="115">
        <v>1337</v>
      </c>
      <c r="E29" s="114">
        <v>1106</v>
      </c>
      <c r="F29" s="114">
        <v>1347</v>
      </c>
      <c r="G29" s="114">
        <v>956</v>
      </c>
      <c r="H29" s="140">
        <v>1237</v>
      </c>
      <c r="I29" s="115">
        <v>100</v>
      </c>
      <c r="J29" s="116">
        <v>8.0840743734842366</v>
      </c>
    </row>
    <row r="30" spans="1:15" s="110" customFormat="1" ht="24.95" customHeight="1" x14ac:dyDescent="0.2">
      <c r="A30" s="193">
        <v>87.88</v>
      </c>
      <c r="B30" s="204" t="s">
        <v>166</v>
      </c>
      <c r="C30" s="113">
        <v>5.0522648083623691</v>
      </c>
      <c r="D30" s="115">
        <v>928</v>
      </c>
      <c r="E30" s="114">
        <v>868</v>
      </c>
      <c r="F30" s="114">
        <v>1504</v>
      </c>
      <c r="G30" s="114">
        <v>762</v>
      </c>
      <c r="H30" s="140">
        <v>1072</v>
      </c>
      <c r="I30" s="115">
        <v>-144</v>
      </c>
      <c r="J30" s="116">
        <v>-13.432835820895523</v>
      </c>
    </row>
    <row r="31" spans="1:15" s="110" customFormat="1" ht="24.95" customHeight="1" x14ac:dyDescent="0.2">
      <c r="A31" s="193" t="s">
        <v>167</v>
      </c>
      <c r="B31" s="199" t="s">
        <v>168</v>
      </c>
      <c r="C31" s="113">
        <v>3.5442073170731709</v>
      </c>
      <c r="D31" s="115">
        <v>651</v>
      </c>
      <c r="E31" s="114">
        <v>537</v>
      </c>
      <c r="F31" s="114">
        <v>669</v>
      </c>
      <c r="G31" s="114">
        <v>485</v>
      </c>
      <c r="H31" s="140">
        <v>607</v>
      </c>
      <c r="I31" s="115">
        <v>44</v>
      </c>
      <c r="J31" s="116">
        <v>7.2487644151565078</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0.92007839721254359</v>
      </c>
      <c r="D34" s="115">
        <v>169</v>
      </c>
      <c r="E34" s="114">
        <v>230</v>
      </c>
      <c r="F34" s="114">
        <v>260</v>
      </c>
      <c r="G34" s="114">
        <v>139</v>
      </c>
      <c r="H34" s="140">
        <v>204</v>
      </c>
      <c r="I34" s="115">
        <v>-35</v>
      </c>
      <c r="J34" s="116">
        <v>-17.156862745098039</v>
      </c>
    </row>
    <row r="35" spans="1:10" s="110" customFormat="1" ht="24.95" customHeight="1" x14ac:dyDescent="0.2">
      <c r="A35" s="292" t="s">
        <v>171</v>
      </c>
      <c r="B35" s="293" t="s">
        <v>172</v>
      </c>
      <c r="C35" s="113">
        <v>25.696864111498257</v>
      </c>
      <c r="D35" s="115">
        <v>4720</v>
      </c>
      <c r="E35" s="114">
        <v>3785</v>
      </c>
      <c r="F35" s="114">
        <v>4153</v>
      </c>
      <c r="G35" s="114">
        <v>3090</v>
      </c>
      <c r="H35" s="140">
        <v>4596</v>
      </c>
      <c r="I35" s="115">
        <v>124</v>
      </c>
      <c r="J35" s="116">
        <v>2.6979982593559617</v>
      </c>
    </row>
    <row r="36" spans="1:10" s="110" customFormat="1" ht="24.95" customHeight="1" x14ac:dyDescent="0.2">
      <c r="A36" s="294" t="s">
        <v>173</v>
      </c>
      <c r="B36" s="295" t="s">
        <v>174</v>
      </c>
      <c r="C36" s="125">
        <v>73.383057491289193</v>
      </c>
      <c r="D36" s="143">
        <v>13479</v>
      </c>
      <c r="E36" s="144">
        <v>12306</v>
      </c>
      <c r="F36" s="144">
        <v>14707</v>
      </c>
      <c r="G36" s="144">
        <v>10598</v>
      </c>
      <c r="H36" s="145">
        <v>13103</v>
      </c>
      <c r="I36" s="143">
        <v>376</v>
      </c>
      <c r="J36" s="146">
        <v>2.869571853773945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18368</v>
      </c>
      <c r="F11" s="264">
        <v>16321</v>
      </c>
      <c r="G11" s="264">
        <v>19120</v>
      </c>
      <c r="H11" s="264">
        <v>13827</v>
      </c>
      <c r="I11" s="265">
        <v>17903</v>
      </c>
      <c r="J11" s="263">
        <v>465</v>
      </c>
      <c r="K11" s="266">
        <v>2.5973300564151258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22.490200348432055</v>
      </c>
      <c r="E13" s="115">
        <v>4131</v>
      </c>
      <c r="F13" s="114">
        <v>4321</v>
      </c>
      <c r="G13" s="114">
        <v>4786</v>
      </c>
      <c r="H13" s="114">
        <v>3408</v>
      </c>
      <c r="I13" s="140">
        <v>3929</v>
      </c>
      <c r="J13" s="115">
        <v>202</v>
      </c>
      <c r="K13" s="116">
        <v>5.1412573173835581</v>
      </c>
    </row>
    <row r="14" spans="1:17" ht="15.95" customHeight="1" x14ac:dyDescent="0.2">
      <c r="A14" s="306" t="s">
        <v>230</v>
      </c>
      <c r="B14" s="307"/>
      <c r="C14" s="308"/>
      <c r="D14" s="113">
        <v>56.347996515679441</v>
      </c>
      <c r="E14" s="115">
        <v>10350</v>
      </c>
      <c r="F14" s="114">
        <v>9035</v>
      </c>
      <c r="G14" s="114">
        <v>10783</v>
      </c>
      <c r="H14" s="114">
        <v>7647</v>
      </c>
      <c r="I14" s="140">
        <v>10298</v>
      </c>
      <c r="J14" s="115">
        <v>52</v>
      </c>
      <c r="K14" s="116">
        <v>0.50495241794523205</v>
      </c>
    </row>
    <row r="15" spans="1:17" ht="15.95" customHeight="1" x14ac:dyDescent="0.2">
      <c r="A15" s="306" t="s">
        <v>231</v>
      </c>
      <c r="B15" s="307"/>
      <c r="C15" s="308"/>
      <c r="D15" s="113">
        <v>10.452961672473867</v>
      </c>
      <c r="E15" s="115">
        <v>1920</v>
      </c>
      <c r="F15" s="114">
        <v>1527</v>
      </c>
      <c r="G15" s="114">
        <v>1615</v>
      </c>
      <c r="H15" s="114">
        <v>1425</v>
      </c>
      <c r="I15" s="140">
        <v>1849</v>
      </c>
      <c r="J15" s="115">
        <v>71</v>
      </c>
      <c r="K15" s="116">
        <v>3.8399134667387775</v>
      </c>
    </row>
    <row r="16" spans="1:17" ht="15.95" customHeight="1" x14ac:dyDescent="0.2">
      <c r="A16" s="306" t="s">
        <v>232</v>
      </c>
      <c r="B16" s="307"/>
      <c r="C16" s="308"/>
      <c r="D16" s="113">
        <v>10.53462543554007</v>
      </c>
      <c r="E16" s="115">
        <v>1935</v>
      </c>
      <c r="F16" s="114">
        <v>1398</v>
      </c>
      <c r="G16" s="114">
        <v>1884</v>
      </c>
      <c r="H16" s="114">
        <v>1324</v>
      </c>
      <c r="I16" s="140">
        <v>1787</v>
      </c>
      <c r="J16" s="115">
        <v>148</v>
      </c>
      <c r="K16" s="116">
        <v>8.2820369334079462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0.96907665505226481</v>
      </c>
      <c r="E18" s="115">
        <v>178</v>
      </c>
      <c r="F18" s="114">
        <v>223</v>
      </c>
      <c r="G18" s="114">
        <v>277</v>
      </c>
      <c r="H18" s="114">
        <v>118</v>
      </c>
      <c r="I18" s="140">
        <v>205</v>
      </c>
      <c r="J18" s="115">
        <v>-27</v>
      </c>
      <c r="K18" s="116">
        <v>-13.170731707317072</v>
      </c>
    </row>
    <row r="19" spans="1:11" ht="14.1" customHeight="1" x14ac:dyDescent="0.2">
      <c r="A19" s="306" t="s">
        <v>235</v>
      </c>
      <c r="B19" s="307" t="s">
        <v>236</v>
      </c>
      <c r="C19" s="308"/>
      <c r="D19" s="113">
        <v>0.48453832752613241</v>
      </c>
      <c r="E19" s="115">
        <v>89</v>
      </c>
      <c r="F19" s="114">
        <v>102</v>
      </c>
      <c r="G19" s="114">
        <v>165</v>
      </c>
      <c r="H19" s="114">
        <v>76</v>
      </c>
      <c r="I19" s="140">
        <v>78</v>
      </c>
      <c r="J19" s="115">
        <v>11</v>
      </c>
      <c r="K19" s="116">
        <v>14.102564102564102</v>
      </c>
    </row>
    <row r="20" spans="1:11" ht="14.1" customHeight="1" x14ac:dyDescent="0.2">
      <c r="A20" s="306">
        <v>12</v>
      </c>
      <c r="B20" s="307" t="s">
        <v>237</v>
      </c>
      <c r="C20" s="308"/>
      <c r="D20" s="113">
        <v>1.7094947735191637</v>
      </c>
      <c r="E20" s="115">
        <v>314</v>
      </c>
      <c r="F20" s="114">
        <v>450</v>
      </c>
      <c r="G20" s="114">
        <v>223</v>
      </c>
      <c r="H20" s="114">
        <v>191</v>
      </c>
      <c r="I20" s="140">
        <v>270</v>
      </c>
      <c r="J20" s="115">
        <v>44</v>
      </c>
      <c r="K20" s="116">
        <v>16.296296296296298</v>
      </c>
    </row>
    <row r="21" spans="1:11" ht="14.1" customHeight="1" x14ac:dyDescent="0.2">
      <c r="A21" s="306">
        <v>21</v>
      </c>
      <c r="B21" s="307" t="s">
        <v>238</v>
      </c>
      <c r="C21" s="308"/>
      <c r="D21" s="113">
        <v>0.24499128919860627</v>
      </c>
      <c r="E21" s="115">
        <v>45</v>
      </c>
      <c r="F21" s="114">
        <v>48</v>
      </c>
      <c r="G21" s="114">
        <v>41</v>
      </c>
      <c r="H21" s="114">
        <v>40</v>
      </c>
      <c r="I21" s="140">
        <v>49</v>
      </c>
      <c r="J21" s="115">
        <v>-4</v>
      </c>
      <c r="K21" s="116">
        <v>-8.1632653061224492</v>
      </c>
    </row>
    <row r="22" spans="1:11" ht="14.1" customHeight="1" x14ac:dyDescent="0.2">
      <c r="A22" s="306">
        <v>22</v>
      </c>
      <c r="B22" s="307" t="s">
        <v>239</v>
      </c>
      <c r="C22" s="308"/>
      <c r="D22" s="113">
        <v>1.4318379790940767</v>
      </c>
      <c r="E22" s="115">
        <v>263</v>
      </c>
      <c r="F22" s="114">
        <v>216</v>
      </c>
      <c r="G22" s="114">
        <v>289</v>
      </c>
      <c r="H22" s="114">
        <v>172</v>
      </c>
      <c r="I22" s="140">
        <v>241</v>
      </c>
      <c r="J22" s="115">
        <v>22</v>
      </c>
      <c r="K22" s="116">
        <v>9.1286307053941904</v>
      </c>
    </row>
    <row r="23" spans="1:11" ht="14.1" customHeight="1" x14ac:dyDescent="0.2">
      <c r="A23" s="306">
        <v>23</v>
      </c>
      <c r="B23" s="307" t="s">
        <v>240</v>
      </c>
      <c r="C23" s="308"/>
      <c r="D23" s="113">
        <v>0.68053135888501737</v>
      </c>
      <c r="E23" s="115">
        <v>125</v>
      </c>
      <c r="F23" s="114">
        <v>87</v>
      </c>
      <c r="G23" s="114">
        <v>114</v>
      </c>
      <c r="H23" s="114">
        <v>68</v>
      </c>
      <c r="I23" s="140">
        <v>93</v>
      </c>
      <c r="J23" s="115">
        <v>32</v>
      </c>
      <c r="K23" s="116">
        <v>34.408602150537632</v>
      </c>
    </row>
    <row r="24" spans="1:11" ht="14.1" customHeight="1" x14ac:dyDescent="0.2">
      <c r="A24" s="306">
        <v>24</v>
      </c>
      <c r="B24" s="307" t="s">
        <v>241</v>
      </c>
      <c r="C24" s="308"/>
      <c r="D24" s="113">
        <v>3.0487804878048781</v>
      </c>
      <c r="E24" s="115">
        <v>560</v>
      </c>
      <c r="F24" s="114">
        <v>341</v>
      </c>
      <c r="G24" s="114">
        <v>475</v>
      </c>
      <c r="H24" s="114">
        <v>377</v>
      </c>
      <c r="I24" s="140">
        <v>554</v>
      </c>
      <c r="J24" s="115">
        <v>6</v>
      </c>
      <c r="K24" s="116">
        <v>1.0830324909747293</v>
      </c>
    </row>
    <row r="25" spans="1:11" ht="14.1" customHeight="1" x14ac:dyDescent="0.2">
      <c r="A25" s="306">
        <v>25</v>
      </c>
      <c r="B25" s="307" t="s">
        <v>242</v>
      </c>
      <c r="C25" s="308"/>
      <c r="D25" s="113">
        <v>4.3172909407665507</v>
      </c>
      <c r="E25" s="115">
        <v>793</v>
      </c>
      <c r="F25" s="114">
        <v>589</v>
      </c>
      <c r="G25" s="114">
        <v>724</v>
      </c>
      <c r="H25" s="114">
        <v>541</v>
      </c>
      <c r="I25" s="140">
        <v>855</v>
      </c>
      <c r="J25" s="115">
        <v>-62</v>
      </c>
      <c r="K25" s="116">
        <v>-7.2514619883040936</v>
      </c>
    </row>
    <row r="26" spans="1:11" ht="14.1" customHeight="1" x14ac:dyDescent="0.2">
      <c r="A26" s="306">
        <v>26</v>
      </c>
      <c r="B26" s="307" t="s">
        <v>243</v>
      </c>
      <c r="C26" s="308"/>
      <c r="D26" s="113">
        <v>2.4825783972125435</v>
      </c>
      <c r="E26" s="115">
        <v>456</v>
      </c>
      <c r="F26" s="114">
        <v>322</v>
      </c>
      <c r="G26" s="114">
        <v>445</v>
      </c>
      <c r="H26" s="114">
        <v>315</v>
      </c>
      <c r="I26" s="140">
        <v>566</v>
      </c>
      <c r="J26" s="115">
        <v>-110</v>
      </c>
      <c r="K26" s="116">
        <v>-19.434628975265017</v>
      </c>
    </row>
    <row r="27" spans="1:11" ht="14.1" customHeight="1" x14ac:dyDescent="0.2">
      <c r="A27" s="306">
        <v>27</v>
      </c>
      <c r="B27" s="307" t="s">
        <v>244</v>
      </c>
      <c r="C27" s="308"/>
      <c r="D27" s="113">
        <v>3.2992160278745644</v>
      </c>
      <c r="E27" s="115">
        <v>606</v>
      </c>
      <c r="F27" s="114">
        <v>335</v>
      </c>
      <c r="G27" s="114">
        <v>437</v>
      </c>
      <c r="H27" s="114">
        <v>342</v>
      </c>
      <c r="I27" s="140">
        <v>460</v>
      </c>
      <c r="J27" s="115">
        <v>146</v>
      </c>
      <c r="K27" s="116">
        <v>31.739130434782609</v>
      </c>
    </row>
    <row r="28" spans="1:11" ht="14.1" customHeight="1" x14ac:dyDescent="0.2">
      <c r="A28" s="306">
        <v>28</v>
      </c>
      <c r="B28" s="307" t="s">
        <v>245</v>
      </c>
      <c r="C28" s="308"/>
      <c r="D28" s="113">
        <v>0.32121080139372821</v>
      </c>
      <c r="E28" s="115">
        <v>59</v>
      </c>
      <c r="F28" s="114">
        <v>41</v>
      </c>
      <c r="G28" s="114">
        <v>54</v>
      </c>
      <c r="H28" s="114">
        <v>35</v>
      </c>
      <c r="I28" s="140">
        <v>59</v>
      </c>
      <c r="J28" s="115">
        <v>0</v>
      </c>
      <c r="K28" s="116">
        <v>0</v>
      </c>
    </row>
    <row r="29" spans="1:11" ht="14.1" customHeight="1" x14ac:dyDescent="0.2">
      <c r="A29" s="306">
        <v>29</v>
      </c>
      <c r="B29" s="307" t="s">
        <v>246</v>
      </c>
      <c r="C29" s="308"/>
      <c r="D29" s="113">
        <v>5.8416811846689898</v>
      </c>
      <c r="E29" s="115">
        <v>1073</v>
      </c>
      <c r="F29" s="114">
        <v>1040</v>
      </c>
      <c r="G29" s="114">
        <v>1003</v>
      </c>
      <c r="H29" s="114">
        <v>805</v>
      </c>
      <c r="I29" s="140">
        <v>1001</v>
      </c>
      <c r="J29" s="115">
        <v>72</v>
      </c>
      <c r="K29" s="116">
        <v>7.1928071928071926</v>
      </c>
    </row>
    <row r="30" spans="1:11" ht="14.1" customHeight="1" x14ac:dyDescent="0.2">
      <c r="A30" s="306" t="s">
        <v>247</v>
      </c>
      <c r="B30" s="307" t="s">
        <v>248</v>
      </c>
      <c r="C30" s="308"/>
      <c r="D30" s="113">
        <v>1.0180749128919862</v>
      </c>
      <c r="E30" s="115">
        <v>187</v>
      </c>
      <c r="F30" s="114" t="s">
        <v>514</v>
      </c>
      <c r="G30" s="114">
        <v>210</v>
      </c>
      <c r="H30" s="114">
        <v>159</v>
      </c>
      <c r="I30" s="140">
        <v>189</v>
      </c>
      <c r="J30" s="115">
        <v>-2</v>
      </c>
      <c r="K30" s="116">
        <v>-1.0582010582010581</v>
      </c>
    </row>
    <row r="31" spans="1:11" ht="14.1" customHeight="1" x14ac:dyDescent="0.2">
      <c r="A31" s="306" t="s">
        <v>249</v>
      </c>
      <c r="B31" s="307" t="s">
        <v>250</v>
      </c>
      <c r="C31" s="308"/>
      <c r="D31" s="113">
        <v>4.8018292682926829</v>
      </c>
      <c r="E31" s="115">
        <v>882</v>
      </c>
      <c r="F31" s="114">
        <v>890</v>
      </c>
      <c r="G31" s="114">
        <v>782</v>
      </c>
      <c r="H31" s="114">
        <v>641</v>
      </c>
      <c r="I31" s="140">
        <v>809</v>
      </c>
      <c r="J31" s="115">
        <v>73</v>
      </c>
      <c r="K31" s="116">
        <v>9.0234857849196537</v>
      </c>
    </row>
    <row r="32" spans="1:11" ht="14.1" customHeight="1" x14ac:dyDescent="0.2">
      <c r="A32" s="306">
        <v>31</v>
      </c>
      <c r="B32" s="307" t="s">
        <v>251</v>
      </c>
      <c r="C32" s="308"/>
      <c r="D32" s="113">
        <v>0.46276132404181186</v>
      </c>
      <c r="E32" s="115">
        <v>85</v>
      </c>
      <c r="F32" s="114">
        <v>70</v>
      </c>
      <c r="G32" s="114">
        <v>63</v>
      </c>
      <c r="H32" s="114">
        <v>53</v>
      </c>
      <c r="I32" s="140">
        <v>77</v>
      </c>
      <c r="J32" s="115">
        <v>8</v>
      </c>
      <c r="K32" s="116">
        <v>10.38961038961039</v>
      </c>
    </row>
    <row r="33" spans="1:11" ht="14.1" customHeight="1" x14ac:dyDescent="0.2">
      <c r="A33" s="306">
        <v>32</v>
      </c>
      <c r="B33" s="307" t="s">
        <v>252</v>
      </c>
      <c r="C33" s="308"/>
      <c r="D33" s="113">
        <v>2.765679442508711</v>
      </c>
      <c r="E33" s="115">
        <v>508</v>
      </c>
      <c r="F33" s="114">
        <v>724</v>
      </c>
      <c r="G33" s="114">
        <v>485</v>
      </c>
      <c r="H33" s="114">
        <v>401</v>
      </c>
      <c r="I33" s="140">
        <v>510</v>
      </c>
      <c r="J33" s="115">
        <v>-2</v>
      </c>
      <c r="K33" s="116">
        <v>-0.39215686274509803</v>
      </c>
    </row>
    <row r="34" spans="1:11" ht="14.1" customHeight="1" x14ac:dyDescent="0.2">
      <c r="A34" s="306">
        <v>33</v>
      </c>
      <c r="B34" s="307" t="s">
        <v>253</v>
      </c>
      <c r="C34" s="308"/>
      <c r="D34" s="113">
        <v>2.1069250871080141</v>
      </c>
      <c r="E34" s="115">
        <v>387</v>
      </c>
      <c r="F34" s="114">
        <v>435</v>
      </c>
      <c r="G34" s="114">
        <v>420</v>
      </c>
      <c r="H34" s="114">
        <v>275</v>
      </c>
      <c r="I34" s="140">
        <v>391</v>
      </c>
      <c r="J34" s="115">
        <v>-4</v>
      </c>
      <c r="K34" s="116">
        <v>-1.0230179028132993</v>
      </c>
    </row>
    <row r="35" spans="1:11" ht="14.1" customHeight="1" x14ac:dyDescent="0.2">
      <c r="A35" s="306">
        <v>34</v>
      </c>
      <c r="B35" s="307" t="s">
        <v>254</v>
      </c>
      <c r="C35" s="308"/>
      <c r="D35" s="113">
        <v>2.6840156794425085</v>
      </c>
      <c r="E35" s="115">
        <v>493</v>
      </c>
      <c r="F35" s="114">
        <v>364</v>
      </c>
      <c r="G35" s="114">
        <v>342</v>
      </c>
      <c r="H35" s="114">
        <v>273</v>
      </c>
      <c r="I35" s="140">
        <v>449</v>
      </c>
      <c r="J35" s="115">
        <v>44</v>
      </c>
      <c r="K35" s="116">
        <v>9.799554565701559</v>
      </c>
    </row>
    <row r="36" spans="1:11" ht="14.1" customHeight="1" x14ac:dyDescent="0.2">
      <c r="A36" s="306">
        <v>41</v>
      </c>
      <c r="B36" s="307" t="s">
        <v>255</v>
      </c>
      <c r="C36" s="308"/>
      <c r="D36" s="113">
        <v>0.96907665505226481</v>
      </c>
      <c r="E36" s="115">
        <v>178</v>
      </c>
      <c r="F36" s="114">
        <v>163</v>
      </c>
      <c r="G36" s="114">
        <v>207</v>
      </c>
      <c r="H36" s="114">
        <v>155</v>
      </c>
      <c r="I36" s="140">
        <v>169</v>
      </c>
      <c r="J36" s="115">
        <v>9</v>
      </c>
      <c r="K36" s="116">
        <v>5.3254437869822482</v>
      </c>
    </row>
    <row r="37" spans="1:11" ht="14.1" customHeight="1" x14ac:dyDescent="0.2">
      <c r="A37" s="306">
        <v>42</v>
      </c>
      <c r="B37" s="307" t="s">
        <v>256</v>
      </c>
      <c r="C37" s="308"/>
      <c r="D37" s="113">
        <v>0.16332752613240417</v>
      </c>
      <c r="E37" s="115">
        <v>30</v>
      </c>
      <c r="F37" s="114">
        <v>27</v>
      </c>
      <c r="G37" s="114">
        <v>37</v>
      </c>
      <c r="H37" s="114">
        <v>24</v>
      </c>
      <c r="I37" s="140">
        <v>26</v>
      </c>
      <c r="J37" s="115">
        <v>4</v>
      </c>
      <c r="K37" s="116">
        <v>15.384615384615385</v>
      </c>
    </row>
    <row r="38" spans="1:11" ht="14.1" customHeight="1" x14ac:dyDescent="0.2">
      <c r="A38" s="306">
        <v>43</v>
      </c>
      <c r="B38" s="307" t="s">
        <v>257</v>
      </c>
      <c r="C38" s="308"/>
      <c r="D38" s="113">
        <v>1.4318379790940767</v>
      </c>
      <c r="E38" s="115">
        <v>263</v>
      </c>
      <c r="F38" s="114">
        <v>270</v>
      </c>
      <c r="G38" s="114">
        <v>305</v>
      </c>
      <c r="H38" s="114">
        <v>207</v>
      </c>
      <c r="I38" s="140">
        <v>353</v>
      </c>
      <c r="J38" s="115">
        <v>-90</v>
      </c>
      <c r="K38" s="116">
        <v>-25.495750708215297</v>
      </c>
    </row>
    <row r="39" spans="1:11" ht="14.1" customHeight="1" x14ac:dyDescent="0.2">
      <c r="A39" s="306">
        <v>51</v>
      </c>
      <c r="B39" s="307" t="s">
        <v>258</v>
      </c>
      <c r="C39" s="308"/>
      <c r="D39" s="113">
        <v>4.486062717770035</v>
      </c>
      <c r="E39" s="115">
        <v>824</v>
      </c>
      <c r="F39" s="114">
        <v>768</v>
      </c>
      <c r="G39" s="114">
        <v>976</v>
      </c>
      <c r="H39" s="114">
        <v>814</v>
      </c>
      <c r="I39" s="140">
        <v>931</v>
      </c>
      <c r="J39" s="115">
        <v>-107</v>
      </c>
      <c r="K39" s="116">
        <v>-11.493018259935553</v>
      </c>
    </row>
    <row r="40" spans="1:11" ht="14.1" customHeight="1" x14ac:dyDescent="0.2">
      <c r="A40" s="306" t="s">
        <v>259</v>
      </c>
      <c r="B40" s="307" t="s">
        <v>260</v>
      </c>
      <c r="C40" s="308"/>
      <c r="D40" s="113">
        <v>4.0124128919860631</v>
      </c>
      <c r="E40" s="115">
        <v>737</v>
      </c>
      <c r="F40" s="114">
        <v>688</v>
      </c>
      <c r="G40" s="114">
        <v>899</v>
      </c>
      <c r="H40" s="114">
        <v>724</v>
      </c>
      <c r="I40" s="140">
        <v>823</v>
      </c>
      <c r="J40" s="115">
        <v>-86</v>
      </c>
      <c r="K40" s="116">
        <v>-10.449574726609963</v>
      </c>
    </row>
    <row r="41" spans="1:11" ht="14.1" customHeight="1" x14ac:dyDescent="0.2">
      <c r="A41" s="306"/>
      <c r="B41" s="307" t="s">
        <v>261</v>
      </c>
      <c r="C41" s="308"/>
      <c r="D41" s="113">
        <v>3.3754355400696863</v>
      </c>
      <c r="E41" s="115">
        <v>620</v>
      </c>
      <c r="F41" s="114">
        <v>568</v>
      </c>
      <c r="G41" s="114">
        <v>663</v>
      </c>
      <c r="H41" s="114">
        <v>553</v>
      </c>
      <c r="I41" s="140">
        <v>671</v>
      </c>
      <c r="J41" s="115">
        <v>-51</v>
      </c>
      <c r="K41" s="116">
        <v>-7.6005961251862892</v>
      </c>
    </row>
    <row r="42" spans="1:11" ht="14.1" customHeight="1" x14ac:dyDescent="0.2">
      <c r="A42" s="306">
        <v>52</v>
      </c>
      <c r="B42" s="307" t="s">
        <v>262</v>
      </c>
      <c r="C42" s="308"/>
      <c r="D42" s="113">
        <v>4.088632404181185</v>
      </c>
      <c r="E42" s="115">
        <v>751</v>
      </c>
      <c r="F42" s="114">
        <v>585</v>
      </c>
      <c r="G42" s="114">
        <v>598</v>
      </c>
      <c r="H42" s="114">
        <v>513</v>
      </c>
      <c r="I42" s="140">
        <v>678</v>
      </c>
      <c r="J42" s="115">
        <v>73</v>
      </c>
      <c r="K42" s="116">
        <v>10.766961651917404</v>
      </c>
    </row>
    <row r="43" spans="1:11" ht="14.1" customHeight="1" x14ac:dyDescent="0.2">
      <c r="A43" s="306" t="s">
        <v>263</v>
      </c>
      <c r="B43" s="307" t="s">
        <v>264</v>
      </c>
      <c r="C43" s="308"/>
      <c r="D43" s="113">
        <v>3.5442073170731709</v>
      </c>
      <c r="E43" s="115">
        <v>651</v>
      </c>
      <c r="F43" s="114">
        <v>503</v>
      </c>
      <c r="G43" s="114">
        <v>516</v>
      </c>
      <c r="H43" s="114">
        <v>383</v>
      </c>
      <c r="I43" s="140">
        <v>595</v>
      </c>
      <c r="J43" s="115">
        <v>56</v>
      </c>
      <c r="K43" s="116">
        <v>9.4117647058823533</v>
      </c>
    </row>
    <row r="44" spans="1:11" ht="14.1" customHeight="1" x14ac:dyDescent="0.2">
      <c r="A44" s="306">
        <v>53</v>
      </c>
      <c r="B44" s="307" t="s">
        <v>265</v>
      </c>
      <c r="C44" s="308"/>
      <c r="D44" s="113">
        <v>0.59342334494773519</v>
      </c>
      <c r="E44" s="115">
        <v>109</v>
      </c>
      <c r="F44" s="114">
        <v>113</v>
      </c>
      <c r="G44" s="114">
        <v>123</v>
      </c>
      <c r="H44" s="114">
        <v>189</v>
      </c>
      <c r="I44" s="140">
        <v>118</v>
      </c>
      <c r="J44" s="115">
        <v>-9</v>
      </c>
      <c r="K44" s="116">
        <v>-7.6271186440677967</v>
      </c>
    </row>
    <row r="45" spans="1:11" ht="14.1" customHeight="1" x14ac:dyDescent="0.2">
      <c r="A45" s="306" t="s">
        <v>266</v>
      </c>
      <c r="B45" s="307" t="s">
        <v>267</v>
      </c>
      <c r="C45" s="308"/>
      <c r="D45" s="113">
        <v>0.56075783972125437</v>
      </c>
      <c r="E45" s="115">
        <v>103</v>
      </c>
      <c r="F45" s="114">
        <v>106</v>
      </c>
      <c r="G45" s="114">
        <v>120</v>
      </c>
      <c r="H45" s="114">
        <v>188</v>
      </c>
      <c r="I45" s="140">
        <v>109</v>
      </c>
      <c r="J45" s="115">
        <v>-6</v>
      </c>
      <c r="K45" s="116">
        <v>-5.5045871559633026</v>
      </c>
    </row>
    <row r="46" spans="1:11" ht="14.1" customHeight="1" x14ac:dyDescent="0.2">
      <c r="A46" s="306">
        <v>54</v>
      </c>
      <c r="B46" s="307" t="s">
        <v>268</v>
      </c>
      <c r="C46" s="308"/>
      <c r="D46" s="113">
        <v>4.0233013937282234</v>
      </c>
      <c r="E46" s="115">
        <v>739</v>
      </c>
      <c r="F46" s="114">
        <v>624</v>
      </c>
      <c r="G46" s="114">
        <v>779</v>
      </c>
      <c r="H46" s="114">
        <v>585</v>
      </c>
      <c r="I46" s="140">
        <v>667</v>
      </c>
      <c r="J46" s="115">
        <v>72</v>
      </c>
      <c r="K46" s="116">
        <v>10.794602698650674</v>
      </c>
    </row>
    <row r="47" spans="1:11" ht="14.1" customHeight="1" x14ac:dyDescent="0.2">
      <c r="A47" s="306">
        <v>61</v>
      </c>
      <c r="B47" s="307" t="s">
        <v>269</v>
      </c>
      <c r="C47" s="308"/>
      <c r="D47" s="113">
        <v>2.765679442508711</v>
      </c>
      <c r="E47" s="115">
        <v>508</v>
      </c>
      <c r="F47" s="114">
        <v>445</v>
      </c>
      <c r="G47" s="114">
        <v>412</v>
      </c>
      <c r="H47" s="114">
        <v>397</v>
      </c>
      <c r="I47" s="140">
        <v>513</v>
      </c>
      <c r="J47" s="115">
        <v>-5</v>
      </c>
      <c r="K47" s="116">
        <v>-0.97465886939571145</v>
      </c>
    </row>
    <row r="48" spans="1:11" ht="14.1" customHeight="1" x14ac:dyDescent="0.2">
      <c r="A48" s="306">
        <v>62</v>
      </c>
      <c r="B48" s="307" t="s">
        <v>270</v>
      </c>
      <c r="C48" s="308"/>
      <c r="D48" s="113">
        <v>8.1881533101045303</v>
      </c>
      <c r="E48" s="115">
        <v>1504</v>
      </c>
      <c r="F48" s="114">
        <v>1673</v>
      </c>
      <c r="G48" s="114">
        <v>1888</v>
      </c>
      <c r="H48" s="114">
        <v>1289</v>
      </c>
      <c r="I48" s="140">
        <v>1584</v>
      </c>
      <c r="J48" s="115">
        <v>-80</v>
      </c>
      <c r="K48" s="116">
        <v>-5.0505050505050502</v>
      </c>
    </row>
    <row r="49" spans="1:11" ht="14.1" customHeight="1" x14ac:dyDescent="0.2">
      <c r="A49" s="306">
        <v>63</v>
      </c>
      <c r="B49" s="307" t="s">
        <v>271</v>
      </c>
      <c r="C49" s="308"/>
      <c r="D49" s="113">
        <v>8.4004790940766547</v>
      </c>
      <c r="E49" s="115">
        <v>1543</v>
      </c>
      <c r="F49" s="114">
        <v>1641</v>
      </c>
      <c r="G49" s="114">
        <v>1404</v>
      </c>
      <c r="H49" s="114">
        <v>1030</v>
      </c>
      <c r="I49" s="140">
        <v>1221</v>
      </c>
      <c r="J49" s="115">
        <v>322</v>
      </c>
      <c r="K49" s="116">
        <v>26.371826371826373</v>
      </c>
    </row>
    <row r="50" spans="1:11" ht="14.1" customHeight="1" x14ac:dyDescent="0.2">
      <c r="A50" s="306" t="s">
        <v>272</v>
      </c>
      <c r="B50" s="307" t="s">
        <v>273</v>
      </c>
      <c r="C50" s="308"/>
      <c r="D50" s="113">
        <v>1.8673780487804879</v>
      </c>
      <c r="E50" s="115">
        <v>343</v>
      </c>
      <c r="F50" s="114">
        <v>341</v>
      </c>
      <c r="G50" s="114">
        <v>343</v>
      </c>
      <c r="H50" s="114">
        <v>215</v>
      </c>
      <c r="I50" s="140">
        <v>269</v>
      </c>
      <c r="J50" s="115">
        <v>74</v>
      </c>
      <c r="K50" s="116">
        <v>27.509293680297397</v>
      </c>
    </row>
    <row r="51" spans="1:11" ht="14.1" customHeight="1" x14ac:dyDescent="0.2">
      <c r="A51" s="306" t="s">
        <v>274</v>
      </c>
      <c r="B51" s="307" t="s">
        <v>275</v>
      </c>
      <c r="C51" s="308"/>
      <c r="D51" s="113">
        <v>6.048562717770035</v>
      </c>
      <c r="E51" s="115">
        <v>1111</v>
      </c>
      <c r="F51" s="114">
        <v>1213</v>
      </c>
      <c r="G51" s="114">
        <v>976</v>
      </c>
      <c r="H51" s="114">
        <v>747</v>
      </c>
      <c r="I51" s="140">
        <v>864</v>
      </c>
      <c r="J51" s="115">
        <v>247</v>
      </c>
      <c r="K51" s="116">
        <v>28.587962962962962</v>
      </c>
    </row>
    <row r="52" spans="1:11" ht="14.1" customHeight="1" x14ac:dyDescent="0.2">
      <c r="A52" s="306">
        <v>71</v>
      </c>
      <c r="B52" s="307" t="s">
        <v>276</v>
      </c>
      <c r="C52" s="308"/>
      <c r="D52" s="113">
        <v>8.8033536585365848</v>
      </c>
      <c r="E52" s="115">
        <v>1617</v>
      </c>
      <c r="F52" s="114">
        <v>1335</v>
      </c>
      <c r="G52" s="114">
        <v>1513</v>
      </c>
      <c r="H52" s="114">
        <v>1330</v>
      </c>
      <c r="I52" s="140">
        <v>1741</v>
      </c>
      <c r="J52" s="115">
        <v>-124</v>
      </c>
      <c r="K52" s="116">
        <v>-7.1223434807581851</v>
      </c>
    </row>
    <row r="53" spans="1:11" ht="14.1" customHeight="1" x14ac:dyDescent="0.2">
      <c r="A53" s="306" t="s">
        <v>277</v>
      </c>
      <c r="B53" s="307" t="s">
        <v>278</v>
      </c>
      <c r="C53" s="308"/>
      <c r="D53" s="113">
        <v>2.8201219512195124</v>
      </c>
      <c r="E53" s="115">
        <v>518</v>
      </c>
      <c r="F53" s="114">
        <v>387</v>
      </c>
      <c r="G53" s="114">
        <v>471</v>
      </c>
      <c r="H53" s="114">
        <v>380</v>
      </c>
      <c r="I53" s="140">
        <v>524</v>
      </c>
      <c r="J53" s="115">
        <v>-6</v>
      </c>
      <c r="K53" s="116">
        <v>-1.1450381679389312</v>
      </c>
    </row>
    <row r="54" spans="1:11" ht="14.1" customHeight="1" x14ac:dyDescent="0.2">
      <c r="A54" s="306" t="s">
        <v>279</v>
      </c>
      <c r="B54" s="307" t="s">
        <v>280</v>
      </c>
      <c r="C54" s="308"/>
      <c r="D54" s="113">
        <v>5.0577090592334493</v>
      </c>
      <c r="E54" s="115">
        <v>929</v>
      </c>
      <c r="F54" s="114">
        <v>818</v>
      </c>
      <c r="G54" s="114">
        <v>905</v>
      </c>
      <c r="H54" s="114">
        <v>814</v>
      </c>
      <c r="I54" s="140">
        <v>1035</v>
      </c>
      <c r="J54" s="115">
        <v>-106</v>
      </c>
      <c r="K54" s="116">
        <v>-10.241545893719806</v>
      </c>
    </row>
    <row r="55" spans="1:11" ht="14.1" customHeight="1" x14ac:dyDescent="0.2">
      <c r="A55" s="306">
        <v>72</v>
      </c>
      <c r="B55" s="307" t="s">
        <v>281</v>
      </c>
      <c r="C55" s="308"/>
      <c r="D55" s="113">
        <v>2.3682491289198606</v>
      </c>
      <c r="E55" s="115">
        <v>435</v>
      </c>
      <c r="F55" s="114">
        <v>300</v>
      </c>
      <c r="G55" s="114">
        <v>409</v>
      </c>
      <c r="H55" s="114">
        <v>328</v>
      </c>
      <c r="I55" s="140">
        <v>470</v>
      </c>
      <c r="J55" s="115">
        <v>-35</v>
      </c>
      <c r="K55" s="116">
        <v>-7.4468085106382977</v>
      </c>
    </row>
    <row r="56" spans="1:11" ht="14.1" customHeight="1" x14ac:dyDescent="0.2">
      <c r="A56" s="306" t="s">
        <v>282</v>
      </c>
      <c r="B56" s="307" t="s">
        <v>283</v>
      </c>
      <c r="C56" s="308"/>
      <c r="D56" s="113">
        <v>0.96363240418118468</v>
      </c>
      <c r="E56" s="115">
        <v>177</v>
      </c>
      <c r="F56" s="114">
        <v>123</v>
      </c>
      <c r="G56" s="114">
        <v>170</v>
      </c>
      <c r="H56" s="114">
        <v>117</v>
      </c>
      <c r="I56" s="140">
        <v>204</v>
      </c>
      <c r="J56" s="115">
        <v>-27</v>
      </c>
      <c r="K56" s="116">
        <v>-13.235294117647058</v>
      </c>
    </row>
    <row r="57" spans="1:11" ht="14.1" customHeight="1" x14ac:dyDescent="0.2">
      <c r="A57" s="306" t="s">
        <v>284</v>
      </c>
      <c r="B57" s="307" t="s">
        <v>285</v>
      </c>
      <c r="C57" s="308"/>
      <c r="D57" s="113">
        <v>0.86563588850174211</v>
      </c>
      <c r="E57" s="115">
        <v>159</v>
      </c>
      <c r="F57" s="114">
        <v>123</v>
      </c>
      <c r="G57" s="114">
        <v>136</v>
      </c>
      <c r="H57" s="114">
        <v>133</v>
      </c>
      <c r="I57" s="140">
        <v>173</v>
      </c>
      <c r="J57" s="115">
        <v>-14</v>
      </c>
      <c r="K57" s="116">
        <v>-8.0924855491329488</v>
      </c>
    </row>
    <row r="58" spans="1:11" ht="14.1" customHeight="1" x14ac:dyDescent="0.2">
      <c r="A58" s="306">
        <v>73</v>
      </c>
      <c r="B58" s="307" t="s">
        <v>286</v>
      </c>
      <c r="C58" s="308"/>
      <c r="D58" s="113">
        <v>1.5298344947735192</v>
      </c>
      <c r="E58" s="115">
        <v>281</v>
      </c>
      <c r="F58" s="114">
        <v>179</v>
      </c>
      <c r="G58" s="114">
        <v>310</v>
      </c>
      <c r="H58" s="114">
        <v>236</v>
      </c>
      <c r="I58" s="140">
        <v>239</v>
      </c>
      <c r="J58" s="115">
        <v>42</v>
      </c>
      <c r="K58" s="116">
        <v>17.573221757322177</v>
      </c>
    </row>
    <row r="59" spans="1:11" ht="14.1" customHeight="1" x14ac:dyDescent="0.2">
      <c r="A59" s="306" t="s">
        <v>287</v>
      </c>
      <c r="B59" s="307" t="s">
        <v>288</v>
      </c>
      <c r="C59" s="308"/>
      <c r="D59" s="113">
        <v>1.2467334494773519</v>
      </c>
      <c r="E59" s="115">
        <v>229</v>
      </c>
      <c r="F59" s="114">
        <v>148</v>
      </c>
      <c r="G59" s="114">
        <v>247</v>
      </c>
      <c r="H59" s="114">
        <v>196</v>
      </c>
      <c r="I59" s="140">
        <v>188</v>
      </c>
      <c r="J59" s="115">
        <v>41</v>
      </c>
      <c r="K59" s="116">
        <v>21.808510638297872</v>
      </c>
    </row>
    <row r="60" spans="1:11" ht="14.1" customHeight="1" x14ac:dyDescent="0.2">
      <c r="A60" s="306">
        <v>81</v>
      </c>
      <c r="B60" s="307" t="s">
        <v>289</v>
      </c>
      <c r="C60" s="308"/>
      <c r="D60" s="113">
        <v>8.1500435540069684</v>
      </c>
      <c r="E60" s="115">
        <v>1497</v>
      </c>
      <c r="F60" s="114">
        <v>1213</v>
      </c>
      <c r="G60" s="114">
        <v>1357</v>
      </c>
      <c r="H60" s="114">
        <v>1024</v>
      </c>
      <c r="I60" s="140">
        <v>1349</v>
      </c>
      <c r="J60" s="115">
        <v>148</v>
      </c>
      <c r="K60" s="116">
        <v>10.971089696071164</v>
      </c>
    </row>
    <row r="61" spans="1:11" ht="14.1" customHeight="1" x14ac:dyDescent="0.2">
      <c r="A61" s="306" t="s">
        <v>290</v>
      </c>
      <c r="B61" s="307" t="s">
        <v>291</v>
      </c>
      <c r="C61" s="308"/>
      <c r="D61" s="113">
        <v>2.7384581881533103</v>
      </c>
      <c r="E61" s="115">
        <v>503</v>
      </c>
      <c r="F61" s="114">
        <v>342</v>
      </c>
      <c r="G61" s="114">
        <v>502</v>
      </c>
      <c r="H61" s="114">
        <v>299</v>
      </c>
      <c r="I61" s="140">
        <v>455</v>
      </c>
      <c r="J61" s="115">
        <v>48</v>
      </c>
      <c r="K61" s="116">
        <v>10.549450549450549</v>
      </c>
    </row>
    <row r="62" spans="1:11" ht="14.1" customHeight="1" x14ac:dyDescent="0.2">
      <c r="A62" s="306" t="s">
        <v>292</v>
      </c>
      <c r="B62" s="307" t="s">
        <v>293</v>
      </c>
      <c r="C62" s="308"/>
      <c r="D62" s="113">
        <v>2.7602351916376309</v>
      </c>
      <c r="E62" s="115">
        <v>507</v>
      </c>
      <c r="F62" s="114">
        <v>537</v>
      </c>
      <c r="G62" s="114">
        <v>441</v>
      </c>
      <c r="H62" s="114">
        <v>360</v>
      </c>
      <c r="I62" s="140">
        <v>421</v>
      </c>
      <c r="J62" s="115">
        <v>86</v>
      </c>
      <c r="K62" s="116">
        <v>20.427553444180521</v>
      </c>
    </row>
    <row r="63" spans="1:11" ht="14.1" customHeight="1" x14ac:dyDescent="0.2">
      <c r="A63" s="306"/>
      <c r="B63" s="307" t="s">
        <v>294</v>
      </c>
      <c r="C63" s="308"/>
      <c r="D63" s="113">
        <v>2.302918118466899</v>
      </c>
      <c r="E63" s="115">
        <v>423</v>
      </c>
      <c r="F63" s="114">
        <v>447</v>
      </c>
      <c r="G63" s="114">
        <v>389</v>
      </c>
      <c r="H63" s="114">
        <v>325</v>
      </c>
      <c r="I63" s="140">
        <v>364</v>
      </c>
      <c r="J63" s="115">
        <v>59</v>
      </c>
      <c r="K63" s="116">
        <v>16.208791208791208</v>
      </c>
    </row>
    <row r="64" spans="1:11" ht="14.1" customHeight="1" x14ac:dyDescent="0.2">
      <c r="A64" s="306" t="s">
        <v>295</v>
      </c>
      <c r="B64" s="307" t="s">
        <v>296</v>
      </c>
      <c r="C64" s="308"/>
      <c r="D64" s="113">
        <v>0.88196864111498263</v>
      </c>
      <c r="E64" s="115">
        <v>162</v>
      </c>
      <c r="F64" s="114">
        <v>131</v>
      </c>
      <c r="G64" s="114">
        <v>132</v>
      </c>
      <c r="H64" s="114">
        <v>136</v>
      </c>
      <c r="I64" s="140">
        <v>168</v>
      </c>
      <c r="J64" s="115">
        <v>-6</v>
      </c>
      <c r="K64" s="116">
        <v>-3.5714285714285716</v>
      </c>
    </row>
    <row r="65" spans="1:11" ht="14.1" customHeight="1" x14ac:dyDescent="0.2">
      <c r="A65" s="306" t="s">
        <v>297</v>
      </c>
      <c r="B65" s="307" t="s">
        <v>298</v>
      </c>
      <c r="C65" s="308"/>
      <c r="D65" s="113">
        <v>0.57164634146341464</v>
      </c>
      <c r="E65" s="115">
        <v>105</v>
      </c>
      <c r="F65" s="114">
        <v>87</v>
      </c>
      <c r="G65" s="114">
        <v>134</v>
      </c>
      <c r="H65" s="114">
        <v>83</v>
      </c>
      <c r="I65" s="140">
        <v>137</v>
      </c>
      <c r="J65" s="115">
        <v>-32</v>
      </c>
      <c r="K65" s="116">
        <v>-23.357664233576642</v>
      </c>
    </row>
    <row r="66" spans="1:11" ht="14.1" customHeight="1" x14ac:dyDescent="0.2">
      <c r="A66" s="306">
        <v>82</v>
      </c>
      <c r="B66" s="307" t="s">
        <v>299</v>
      </c>
      <c r="C66" s="308"/>
      <c r="D66" s="113">
        <v>2.8146777003484322</v>
      </c>
      <c r="E66" s="115">
        <v>517</v>
      </c>
      <c r="F66" s="114">
        <v>474</v>
      </c>
      <c r="G66" s="114">
        <v>706</v>
      </c>
      <c r="H66" s="114">
        <v>492</v>
      </c>
      <c r="I66" s="140">
        <v>625</v>
      </c>
      <c r="J66" s="115">
        <v>-108</v>
      </c>
      <c r="K66" s="116">
        <v>-17.28</v>
      </c>
    </row>
    <row r="67" spans="1:11" ht="14.1" customHeight="1" x14ac:dyDescent="0.2">
      <c r="A67" s="306" t="s">
        <v>300</v>
      </c>
      <c r="B67" s="307" t="s">
        <v>301</v>
      </c>
      <c r="C67" s="308"/>
      <c r="D67" s="113">
        <v>1.4917247386759582</v>
      </c>
      <c r="E67" s="115">
        <v>274</v>
      </c>
      <c r="F67" s="114">
        <v>323</v>
      </c>
      <c r="G67" s="114">
        <v>441</v>
      </c>
      <c r="H67" s="114">
        <v>308</v>
      </c>
      <c r="I67" s="140">
        <v>428</v>
      </c>
      <c r="J67" s="115">
        <v>-154</v>
      </c>
      <c r="K67" s="116">
        <v>-35.981308411214954</v>
      </c>
    </row>
    <row r="68" spans="1:11" ht="14.1" customHeight="1" x14ac:dyDescent="0.2">
      <c r="A68" s="306" t="s">
        <v>302</v>
      </c>
      <c r="B68" s="307" t="s">
        <v>303</v>
      </c>
      <c r="C68" s="308"/>
      <c r="D68" s="113">
        <v>0.84385888501742157</v>
      </c>
      <c r="E68" s="115">
        <v>155</v>
      </c>
      <c r="F68" s="114">
        <v>77</v>
      </c>
      <c r="G68" s="114">
        <v>157</v>
      </c>
      <c r="H68" s="114">
        <v>103</v>
      </c>
      <c r="I68" s="140">
        <v>117</v>
      </c>
      <c r="J68" s="115">
        <v>38</v>
      </c>
      <c r="K68" s="116">
        <v>32.478632478632477</v>
      </c>
    </row>
    <row r="69" spans="1:11" ht="14.1" customHeight="1" x14ac:dyDescent="0.2">
      <c r="A69" s="306">
        <v>83</v>
      </c>
      <c r="B69" s="307" t="s">
        <v>304</v>
      </c>
      <c r="C69" s="308"/>
      <c r="D69" s="113">
        <v>4.6385017421602788</v>
      </c>
      <c r="E69" s="115">
        <v>852</v>
      </c>
      <c r="F69" s="114">
        <v>668</v>
      </c>
      <c r="G69" s="114">
        <v>1673</v>
      </c>
      <c r="H69" s="114">
        <v>687</v>
      </c>
      <c r="I69" s="140">
        <v>761</v>
      </c>
      <c r="J69" s="115">
        <v>91</v>
      </c>
      <c r="K69" s="116">
        <v>11.957950065703022</v>
      </c>
    </row>
    <row r="70" spans="1:11" ht="14.1" customHeight="1" x14ac:dyDescent="0.2">
      <c r="A70" s="306" t="s">
        <v>305</v>
      </c>
      <c r="B70" s="307" t="s">
        <v>306</v>
      </c>
      <c r="C70" s="308"/>
      <c r="D70" s="113">
        <v>3.7402003484320558</v>
      </c>
      <c r="E70" s="115">
        <v>687</v>
      </c>
      <c r="F70" s="114">
        <v>523</v>
      </c>
      <c r="G70" s="114">
        <v>1467</v>
      </c>
      <c r="H70" s="114">
        <v>552</v>
      </c>
      <c r="I70" s="140">
        <v>582</v>
      </c>
      <c r="J70" s="115">
        <v>105</v>
      </c>
      <c r="K70" s="116">
        <v>18.041237113402062</v>
      </c>
    </row>
    <row r="71" spans="1:11" ht="14.1" customHeight="1" x14ac:dyDescent="0.2">
      <c r="A71" s="306"/>
      <c r="B71" s="307" t="s">
        <v>307</v>
      </c>
      <c r="C71" s="308"/>
      <c r="D71" s="113">
        <v>2.4281358885017421</v>
      </c>
      <c r="E71" s="115">
        <v>446</v>
      </c>
      <c r="F71" s="114">
        <v>331</v>
      </c>
      <c r="G71" s="114">
        <v>1020</v>
      </c>
      <c r="H71" s="114">
        <v>344</v>
      </c>
      <c r="I71" s="140">
        <v>380</v>
      </c>
      <c r="J71" s="115">
        <v>66</v>
      </c>
      <c r="K71" s="116">
        <v>17.368421052631579</v>
      </c>
    </row>
    <row r="72" spans="1:11" ht="14.1" customHeight="1" x14ac:dyDescent="0.2">
      <c r="A72" s="306">
        <v>84</v>
      </c>
      <c r="B72" s="307" t="s">
        <v>308</v>
      </c>
      <c r="C72" s="308"/>
      <c r="D72" s="113">
        <v>1.3011759581881532</v>
      </c>
      <c r="E72" s="115">
        <v>239</v>
      </c>
      <c r="F72" s="114">
        <v>128</v>
      </c>
      <c r="G72" s="114">
        <v>507</v>
      </c>
      <c r="H72" s="114">
        <v>160</v>
      </c>
      <c r="I72" s="140">
        <v>157</v>
      </c>
      <c r="J72" s="115">
        <v>82</v>
      </c>
      <c r="K72" s="116">
        <v>52.229299363057322</v>
      </c>
    </row>
    <row r="73" spans="1:11" ht="14.1" customHeight="1" x14ac:dyDescent="0.2">
      <c r="A73" s="306" t="s">
        <v>309</v>
      </c>
      <c r="B73" s="307" t="s">
        <v>310</v>
      </c>
      <c r="C73" s="308"/>
      <c r="D73" s="113">
        <v>0.3865418118466899</v>
      </c>
      <c r="E73" s="115">
        <v>71</v>
      </c>
      <c r="F73" s="114">
        <v>17</v>
      </c>
      <c r="G73" s="114">
        <v>299</v>
      </c>
      <c r="H73" s="114">
        <v>18</v>
      </c>
      <c r="I73" s="140">
        <v>40</v>
      </c>
      <c r="J73" s="115">
        <v>31</v>
      </c>
      <c r="K73" s="116">
        <v>77.5</v>
      </c>
    </row>
    <row r="74" spans="1:11" ht="14.1" customHeight="1" x14ac:dyDescent="0.2">
      <c r="A74" s="306" t="s">
        <v>311</v>
      </c>
      <c r="B74" s="307" t="s">
        <v>312</v>
      </c>
      <c r="C74" s="308"/>
      <c r="D74" s="113">
        <v>0.14155052264808363</v>
      </c>
      <c r="E74" s="115">
        <v>26</v>
      </c>
      <c r="F74" s="114">
        <v>17</v>
      </c>
      <c r="G74" s="114">
        <v>67</v>
      </c>
      <c r="H74" s="114">
        <v>8</v>
      </c>
      <c r="I74" s="140">
        <v>13</v>
      </c>
      <c r="J74" s="115">
        <v>13</v>
      </c>
      <c r="K74" s="116">
        <v>100</v>
      </c>
    </row>
    <row r="75" spans="1:11" ht="14.1" customHeight="1" x14ac:dyDescent="0.2">
      <c r="A75" s="306" t="s">
        <v>313</v>
      </c>
      <c r="B75" s="307" t="s">
        <v>314</v>
      </c>
      <c r="C75" s="308"/>
      <c r="D75" s="113">
        <v>7.621951219512195E-2</v>
      </c>
      <c r="E75" s="115">
        <v>14</v>
      </c>
      <c r="F75" s="114">
        <v>17</v>
      </c>
      <c r="G75" s="114">
        <v>12</v>
      </c>
      <c r="H75" s="114">
        <v>13</v>
      </c>
      <c r="I75" s="140">
        <v>15</v>
      </c>
      <c r="J75" s="115">
        <v>-1</v>
      </c>
      <c r="K75" s="116">
        <v>-6.666666666666667</v>
      </c>
    </row>
    <row r="76" spans="1:11" ht="14.1" customHeight="1" x14ac:dyDescent="0.2">
      <c r="A76" s="306">
        <v>91</v>
      </c>
      <c r="B76" s="307" t="s">
        <v>315</v>
      </c>
      <c r="C76" s="308"/>
      <c r="D76" s="113" t="s">
        <v>514</v>
      </c>
      <c r="E76" s="115" t="s">
        <v>514</v>
      </c>
      <c r="F76" s="114">
        <v>23</v>
      </c>
      <c r="G76" s="114">
        <v>38</v>
      </c>
      <c r="H76" s="114" t="s">
        <v>514</v>
      </c>
      <c r="I76" s="140">
        <v>21</v>
      </c>
      <c r="J76" s="115" t="s">
        <v>514</v>
      </c>
      <c r="K76" s="116" t="s">
        <v>514</v>
      </c>
    </row>
    <row r="77" spans="1:11" ht="14.1" customHeight="1" x14ac:dyDescent="0.2">
      <c r="A77" s="306">
        <v>92</v>
      </c>
      <c r="B77" s="307" t="s">
        <v>316</v>
      </c>
      <c r="C77" s="308"/>
      <c r="D77" s="113">
        <v>1.3120644599303135</v>
      </c>
      <c r="E77" s="115">
        <v>241</v>
      </c>
      <c r="F77" s="114">
        <v>175</v>
      </c>
      <c r="G77" s="114">
        <v>199</v>
      </c>
      <c r="H77" s="114">
        <v>150</v>
      </c>
      <c r="I77" s="140">
        <v>247</v>
      </c>
      <c r="J77" s="115">
        <v>-6</v>
      </c>
      <c r="K77" s="116">
        <v>-2.42914979757085</v>
      </c>
    </row>
    <row r="78" spans="1:11" ht="14.1" customHeight="1" x14ac:dyDescent="0.2">
      <c r="A78" s="306">
        <v>93</v>
      </c>
      <c r="B78" s="307" t="s">
        <v>317</v>
      </c>
      <c r="C78" s="308"/>
      <c r="D78" s="113">
        <v>0.21777003484320556</v>
      </c>
      <c r="E78" s="115">
        <v>40</v>
      </c>
      <c r="F78" s="114">
        <v>29</v>
      </c>
      <c r="G78" s="114">
        <v>56</v>
      </c>
      <c r="H78" s="114">
        <v>25</v>
      </c>
      <c r="I78" s="140">
        <v>50</v>
      </c>
      <c r="J78" s="115">
        <v>-10</v>
      </c>
      <c r="K78" s="116">
        <v>-20</v>
      </c>
    </row>
    <row r="79" spans="1:11" ht="14.1" customHeight="1" x14ac:dyDescent="0.2">
      <c r="A79" s="306">
        <v>94</v>
      </c>
      <c r="B79" s="307" t="s">
        <v>318</v>
      </c>
      <c r="C79" s="308"/>
      <c r="D79" s="113">
        <v>1.0779616724738676</v>
      </c>
      <c r="E79" s="115">
        <v>198</v>
      </c>
      <c r="F79" s="114">
        <v>154</v>
      </c>
      <c r="G79" s="114">
        <v>176</v>
      </c>
      <c r="H79" s="114">
        <v>142</v>
      </c>
      <c r="I79" s="140">
        <v>159</v>
      </c>
      <c r="J79" s="115">
        <v>39</v>
      </c>
      <c r="K79" s="116">
        <v>24.528301886792452</v>
      </c>
    </row>
    <row r="80" spans="1:11" ht="14.1" customHeight="1" x14ac:dyDescent="0.2">
      <c r="A80" s="306" t="s">
        <v>319</v>
      </c>
      <c r="B80" s="307" t="s">
        <v>320</v>
      </c>
      <c r="C80" s="308"/>
      <c r="D80" s="113" t="s">
        <v>514</v>
      </c>
      <c r="E80" s="115" t="s">
        <v>514</v>
      </c>
      <c r="F80" s="114">
        <v>9</v>
      </c>
      <c r="G80" s="114">
        <v>3</v>
      </c>
      <c r="H80" s="114" t="s">
        <v>514</v>
      </c>
      <c r="I80" s="140">
        <v>4</v>
      </c>
      <c r="J80" s="115" t="s">
        <v>514</v>
      </c>
      <c r="K80" s="116" t="s">
        <v>514</v>
      </c>
    </row>
    <row r="81" spans="1:11" ht="14.1" customHeight="1" x14ac:dyDescent="0.2">
      <c r="A81" s="310" t="s">
        <v>321</v>
      </c>
      <c r="B81" s="311" t="s">
        <v>334</v>
      </c>
      <c r="C81" s="312"/>
      <c r="D81" s="125">
        <v>0.17421602787456447</v>
      </c>
      <c r="E81" s="143">
        <v>32</v>
      </c>
      <c r="F81" s="144">
        <v>40</v>
      </c>
      <c r="G81" s="144">
        <v>52</v>
      </c>
      <c r="H81" s="144">
        <v>23</v>
      </c>
      <c r="I81" s="145">
        <v>40</v>
      </c>
      <c r="J81" s="143">
        <v>-8</v>
      </c>
      <c r="K81" s="146">
        <v>-20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171584</v>
      </c>
      <c r="C10" s="114">
        <v>88380</v>
      </c>
      <c r="D10" s="114">
        <v>83204</v>
      </c>
      <c r="E10" s="114">
        <v>133045</v>
      </c>
      <c r="F10" s="114">
        <v>36908</v>
      </c>
      <c r="G10" s="114">
        <v>23667</v>
      </c>
      <c r="H10" s="114">
        <v>40899</v>
      </c>
      <c r="I10" s="115">
        <v>58829</v>
      </c>
      <c r="J10" s="114">
        <v>37654</v>
      </c>
      <c r="K10" s="114">
        <v>21175</v>
      </c>
      <c r="L10" s="423">
        <v>13074</v>
      </c>
      <c r="M10" s="424">
        <v>13426</v>
      </c>
    </row>
    <row r="11" spans="1:13" ht="11.1" customHeight="1" x14ac:dyDescent="0.2">
      <c r="A11" s="422" t="s">
        <v>388</v>
      </c>
      <c r="B11" s="115">
        <v>175656</v>
      </c>
      <c r="C11" s="114">
        <v>91090</v>
      </c>
      <c r="D11" s="114">
        <v>84566</v>
      </c>
      <c r="E11" s="114">
        <v>135443</v>
      </c>
      <c r="F11" s="114">
        <v>38575</v>
      </c>
      <c r="G11" s="114">
        <v>23784</v>
      </c>
      <c r="H11" s="114">
        <v>42191</v>
      </c>
      <c r="I11" s="115">
        <v>58971</v>
      </c>
      <c r="J11" s="114">
        <v>37282</v>
      </c>
      <c r="K11" s="114">
        <v>21689</v>
      </c>
      <c r="L11" s="423">
        <v>13882</v>
      </c>
      <c r="M11" s="424">
        <v>9913</v>
      </c>
    </row>
    <row r="12" spans="1:13" ht="11.1" customHeight="1" x14ac:dyDescent="0.2">
      <c r="A12" s="422" t="s">
        <v>389</v>
      </c>
      <c r="B12" s="115">
        <v>179069</v>
      </c>
      <c r="C12" s="114">
        <v>93024</v>
      </c>
      <c r="D12" s="114">
        <v>86045</v>
      </c>
      <c r="E12" s="114">
        <v>138549</v>
      </c>
      <c r="F12" s="114">
        <v>38825</v>
      </c>
      <c r="G12" s="114">
        <v>25733</v>
      </c>
      <c r="H12" s="114">
        <v>42887</v>
      </c>
      <c r="I12" s="115">
        <v>59458</v>
      </c>
      <c r="J12" s="114">
        <v>37171</v>
      </c>
      <c r="K12" s="114">
        <v>22287</v>
      </c>
      <c r="L12" s="423">
        <v>17878</v>
      </c>
      <c r="M12" s="424">
        <v>15119</v>
      </c>
    </row>
    <row r="13" spans="1:13" s="110" customFormat="1" ht="11.1" customHeight="1" x14ac:dyDescent="0.2">
      <c r="A13" s="422" t="s">
        <v>390</v>
      </c>
      <c r="B13" s="115">
        <v>176239</v>
      </c>
      <c r="C13" s="114">
        <v>90683</v>
      </c>
      <c r="D13" s="114">
        <v>85556</v>
      </c>
      <c r="E13" s="114">
        <v>136415</v>
      </c>
      <c r="F13" s="114">
        <v>38123</v>
      </c>
      <c r="G13" s="114">
        <v>24585</v>
      </c>
      <c r="H13" s="114">
        <v>42885</v>
      </c>
      <c r="I13" s="115">
        <v>59271</v>
      </c>
      <c r="J13" s="114">
        <v>37245</v>
      </c>
      <c r="K13" s="114">
        <v>22026</v>
      </c>
      <c r="L13" s="423">
        <v>10948</v>
      </c>
      <c r="M13" s="424">
        <v>14738</v>
      </c>
    </row>
    <row r="14" spans="1:13" ht="15" customHeight="1" x14ac:dyDescent="0.2">
      <c r="A14" s="422" t="s">
        <v>391</v>
      </c>
      <c r="B14" s="115">
        <v>176650</v>
      </c>
      <c r="C14" s="114">
        <v>91041</v>
      </c>
      <c r="D14" s="114">
        <v>85609</v>
      </c>
      <c r="E14" s="114">
        <v>131543</v>
      </c>
      <c r="F14" s="114">
        <v>43695</v>
      </c>
      <c r="G14" s="114">
        <v>23853</v>
      </c>
      <c r="H14" s="114">
        <v>43502</v>
      </c>
      <c r="I14" s="115">
        <v>58855</v>
      </c>
      <c r="J14" s="114">
        <v>36950</v>
      </c>
      <c r="K14" s="114">
        <v>21905</v>
      </c>
      <c r="L14" s="423">
        <v>14683</v>
      </c>
      <c r="M14" s="424">
        <v>14467</v>
      </c>
    </row>
    <row r="15" spans="1:13" ht="11.1" customHeight="1" x14ac:dyDescent="0.2">
      <c r="A15" s="422" t="s">
        <v>388</v>
      </c>
      <c r="B15" s="115">
        <v>179254</v>
      </c>
      <c r="C15" s="114">
        <v>92988</v>
      </c>
      <c r="D15" s="114">
        <v>86266</v>
      </c>
      <c r="E15" s="114">
        <v>132855</v>
      </c>
      <c r="F15" s="114">
        <v>45000</v>
      </c>
      <c r="G15" s="114">
        <v>23699</v>
      </c>
      <c r="H15" s="114">
        <v>44752</v>
      </c>
      <c r="I15" s="115">
        <v>60097</v>
      </c>
      <c r="J15" s="114">
        <v>37481</v>
      </c>
      <c r="K15" s="114">
        <v>22616</v>
      </c>
      <c r="L15" s="423">
        <v>12888</v>
      </c>
      <c r="M15" s="424">
        <v>10503</v>
      </c>
    </row>
    <row r="16" spans="1:13" ht="11.1" customHeight="1" x14ac:dyDescent="0.2">
      <c r="A16" s="422" t="s">
        <v>389</v>
      </c>
      <c r="B16" s="115">
        <v>182415</v>
      </c>
      <c r="C16" s="114">
        <v>95000</v>
      </c>
      <c r="D16" s="114">
        <v>87415</v>
      </c>
      <c r="E16" s="114">
        <v>135820</v>
      </c>
      <c r="F16" s="114">
        <v>45679</v>
      </c>
      <c r="G16" s="114">
        <v>25738</v>
      </c>
      <c r="H16" s="114">
        <v>45439</v>
      </c>
      <c r="I16" s="115">
        <v>60513</v>
      </c>
      <c r="J16" s="114">
        <v>37299</v>
      </c>
      <c r="K16" s="114">
        <v>23214</v>
      </c>
      <c r="L16" s="423">
        <v>18647</v>
      </c>
      <c r="M16" s="424">
        <v>15792</v>
      </c>
    </row>
    <row r="17" spans="1:13" s="110" customFormat="1" ht="11.1" customHeight="1" x14ac:dyDescent="0.2">
      <c r="A17" s="422" t="s">
        <v>390</v>
      </c>
      <c r="B17" s="115">
        <v>180841</v>
      </c>
      <c r="C17" s="114">
        <v>93396</v>
      </c>
      <c r="D17" s="114">
        <v>87445</v>
      </c>
      <c r="E17" s="114">
        <v>134954</v>
      </c>
      <c r="F17" s="114">
        <v>45749</v>
      </c>
      <c r="G17" s="114">
        <v>24853</v>
      </c>
      <c r="H17" s="114">
        <v>45766</v>
      </c>
      <c r="I17" s="115">
        <v>60170</v>
      </c>
      <c r="J17" s="114">
        <v>37027</v>
      </c>
      <c r="K17" s="114">
        <v>23143</v>
      </c>
      <c r="L17" s="423">
        <v>11989</v>
      </c>
      <c r="M17" s="424">
        <v>14078</v>
      </c>
    </row>
    <row r="18" spans="1:13" ht="15" customHeight="1" x14ac:dyDescent="0.2">
      <c r="A18" s="422" t="s">
        <v>392</v>
      </c>
      <c r="B18" s="115">
        <v>181690</v>
      </c>
      <c r="C18" s="114">
        <v>93834</v>
      </c>
      <c r="D18" s="114">
        <v>87856</v>
      </c>
      <c r="E18" s="114">
        <v>134272</v>
      </c>
      <c r="F18" s="114">
        <v>47218</v>
      </c>
      <c r="G18" s="114">
        <v>24223</v>
      </c>
      <c r="H18" s="114">
        <v>46595</v>
      </c>
      <c r="I18" s="115">
        <v>59615</v>
      </c>
      <c r="J18" s="114">
        <v>36721</v>
      </c>
      <c r="K18" s="114">
        <v>22894</v>
      </c>
      <c r="L18" s="423">
        <v>15877</v>
      </c>
      <c r="M18" s="424">
        <v>15558</v>
      </c>
    </row>
    <row r="19" spans="1:13" ht="11.1" customHeight="1" x14ac:dyDescent="0.2">
      <c r="A19" s="422" t="s">
        <v>388</v>
      </c>
      <c r="B19" s="115">
        <v>184165</v>
      </c>
      <c r="C19" s="114">
        <v>95551</v>
      </c>
      <c r="D19" s="114">
        <v>88614</v>
      </c>
      <c r="E19" s="114">
        <v>135774</v>
      </c>
      <c r="F19" s="114">
        <v>48206</v>
      </c>
      <c r="G19" s="114">
        <v>23971</v>
      </c>
      <c r="H19" s="114">
        <v>47812</v>
      </c>
      <c r="I19" s="115">
        <v>61052</v>
      </c>
      <c r="J19" s="114">
        <v>37302</v>
      </c>
      <c r="K19" s="114">
        <v>23750</v>
      </c>
      <c r="L19" s="423">
        <v>12923</v>
      </c>
      <c r="M19" s="424">
        <v>10414</v>
      </c>
    </row>
    <row r="20" spans="1:13" ht="11.1" customHeight="1" x14ac:dyDescent="0.2">
      <c r="A20" s="422" t="s">
        <v>389</v>
      </c>
      <c r="B20" s="115">
        <v>187504</v>
      </c>
      <c r="C20" s="114">
        <v>97401</v>
      </c>
      <c r="D20" s="114">
        <v>90103</v>
      </c>
      <c r="E20" s="114">
        <v>138432</v>
      </c>
      <c r="F20" s="114">
        <v>48884</v>
      </c>
      <c r="G20" s="114">
        <v>26091</v>
      </c>
      <c r="H20" s="114">
        <v>48649</v>
      </c>
      <c r="I20" s="115">
        <v>62232</v>
      </c>
      <c r="J20" s="114">
        <v>37717</v>
      </c>
      <c r="K20" s="114">
        <v>24515</v>
      </c>
      <c r="L20" s="423">
        <v>19056</v>
      </c>
      <c r="M20" s="424">
        <v>16316</v>
      </c>
    </row>
    <row r="21" spans="1:13" s="110" customFormat="1" ht="11.1" customHeight="1" x14ac:dyDescent="0.2">
      <c r="A21" s="422" t="s">
        <v>390</v>
      </c>
      <c r="B21" s="115">
        <v>185634</v>
      </c>
      <c r="C21" s="114">
        <v>95629</v>
      </c>
      <c r="D21" s="114">
        <v>90005</v>
      </c>
      <c r="E21" s="114">
        <v>136814</v>
      </c>
      <c r="F21" s="114">
        <v>48762</v>
      </c>
      <c r="G21" s="114">
        <v>25271</v>
      </c>
      <c r="H21" s="114">
        <v>48777</v>
      </c>
      <c r="I21" s="115">
        <v>62257</v>
      </c>
      <c r="J21" s="114">
        <v>37797</v>
      </c>
      <c r="K21" s="114">
        <v>24460</v>
      </c>
      <c r="L21" s="423">
        <v>11174</v>
      </c>
      <c r="M21" s="424">
        <v>13409</v>
      </c>
    </row>
    <row r="22" spans="1:13" ht="15" customHeight="1" x14ac:dyDescent="0.2">
      <c r="A22" s="422" t="s">
        <v>393</v>
      </c>
      <c r="B22" s="115">
        <v>186105</v>
      </c>
      <c r="C22" s="114">
        <v>95850</v>
      </c>
      <c r="D22" s="114">
        <v>90255</v>
      </c>
      <c r="E22" s="114">
        <v>136812</v>
      </c>
      <c r="F22" s="114">
        <v>49026</v>
      </c>
      <c r="G22" s="114">
        <v>24478</v>
      </c>
      <c r="H22" s="114">
        <v>49522</v>
      </c>
      <c r="I22" s="115">
        <v>61858</v>
      </c>
      <c r="J22" s="114">
        <v>37493</v>
      </c>
      <c r="K22" s="114">
        <v>24365</v>
      </c>
      <c r="L22" s="423">
        <v>14248</v>
      </c>
      <c r="M22" s="424">
        <v>14061</v>
      </c>
    </row>
    <row r="23" spans="1:13" ht="11.1" customHeight="1" x14ac:dyDescent="0.2">
      <c r="A23" s="422" t="s">
        <v>388</v>
      </c>
      <c r="B23" s="115">
        <v>188562</v>
      </c>
      <c r="C23" s="114">
        <v>97751</v>
      </c>
      <c r="D23" s="114">
        <v>90811</v>
      </c>
      <c r="E23" s="114">
        <v>138233</v>
      </c>
      <c r="F23" s="114">
        <v>50016</v>
      </c>
      <c r="G23" s="114">
        <v>23942</v>
      </c>
      <c r="H23" s="114">
        <v>51004</v>
      </c>
      <c r="I23" s="115">
        <v>62898</v>
      </c>
      <c r="J23" s="114">
        <v>37974</v>
      </c>
      <c r="K23" s="114">
        <v>24924</v>
      </c>
      <c r="L23" s="423">
        <v>13318</v>
      </c>
      <c r="M23" s="424">
        <v>11074</v>
      </c>
    </row>
    <row r="24" spans="1:13" ht="11.1" customHeight="1" x14ac:dyDescent="0.2">
      <c r="A24" s="422" t="s">
        <v>389</v>
      </c>
      <c r="B24" s="115">
        <v>192305</v>
      </c>
      <c r="C24" s="114">
        <v>99795</v>
      </c>
      <c r="D24" s="114">
        <v>92510</v>
      </c>
      <c r="E24" s="114">
        <v>139928</v>
      </c>
      <c r="F24" s="114">
        <v>50707</v>
      </c>
      <c r="G24" s="114">
        <v>26006</v>
      </c>
      <c r="H24" s="114">
        <v>51860</v>
      </c>
      <c r="I24" s="115">
        <v>63739</v>
      </c>
      <c r="J24" s="114">
        <v>37984</v>
      </c>
      <c r="K24" s="114">
        <v>25755</v>
      </c>
      <c r="L24" s="423">
        <v>18327</v>
      </c>
      <c r="M24" s="424">
        <v>15550</v>
      </c>
    </row>
    <row r="25" spans="1:13" s="110" customFormat="1" ht="11.1" customHeight="1" x14ac:dyDescent="0.2">
      <c r="A25" s="422" t="s">
        <v>390</v>
      </c>
      <c r="B25" s="115">
        <v>190221</v>
      </c>
      <c r="C25" s="114">
        <v>98013</v>
      </c>
      <c r="D25" s="114">
        <v>92208</v>
      </c>
      <c r="E25" s="114">
        <v>137775</v>
      </c>
      <c r="F25" s="114">
        <v>50775</v>
      </c>
      <c r="G25" s="114">
        <v>25064</v>
      </c>
      <c r="H25" s="114">
        <v>52065</v>
      </c>
      <c r="I25" s="115">
        <v>63419</v>
      </c>
      <c r="J25" s="114">
        <v>38010</v>
      </c>
      <c r="K25" s="114">
        <v>25409</v>
      </c>
      <c r="L25" s="423">
        <v>11307</v>
      </c>
      <c r="M25" s="424">
        <v>13609</v>
      </c>
    </row>
    <row r="26" spans="1:13" ht="15" customHeight="1" x14ac:dyDescent="0.2">
      <c r="A26" s="422" t="s">
        <v>394</v>
      </c>
      <c r="B26" s="115">
        <v>191018</v>
      </c>
      <c r="C26" s="114">
        <v>98469</v>
      </c>
      <c r="D26" s="114">
        <v>92549</v>
      </c>
      <c r="E26" s="114">
        <v>138003</v>
      </c>
      <c r="F26" s="114">
        <v>51372</v>
      </c>
      <c r="G26" s="114">
        <v>24328</v>
      </c>
      <c r="H26" s="114">
        <v>52944</v>
      </c>
      <c r="I26" s="115">
        <v>62910</v>
      </c>
      <c r="J26" s="114">
        <v>37633</v>
      </c>
      <c r="K26" s="114">
        <v>25277</v>
      </c>
      <c r="L26" s="423">
        <v>15319</v>
      </c>
      <c r="M26" s="424">
        <v>14893</v>
      </c>
    </row>
    <row r="27" spans="1:13" ht="11.1" customHeight="1" x14ac:dyDescent="0.2">
      <c r="A27" s="422" t="s">
        <v>388</v>
      </c>
      <c r="B27" s="115">
        <v>193492</v>
      </c>
      <c r="C27" s="114">
        <v>100111</v>
      </c>
      <c r="D27" s="114">
        <v>93381</v>
      </c>
      <c r="E27" s="114">
        <v>139559</v>
      </c>
      <c r="F27" s="114">
        <v>52287</v>
      </c>
      <c r="G27" s="114">
        <v>24106</v>
      </c>
      <c r="H27" s="114">
        <v>54414</v>
      </c>
      <c r="I27" s="115">
        <v>64381</v>
      </c>
      <c r="J27" s="114">
        <v>38199</v>
      </c>
      <c r="K27" s="114">
        <v>26182</v>
      </c>
      <c r="L27" s="423">
        <v>13246</v>
      </c>
      <c r="M27" s="424">
        <v>11082</v>
      </c>
    </row>
    <row r="28" spans="1:13" ht="11.1" customHeight="1" x14ac:dyDescent="0.2">
      <c r="A28" s="422" t="s">
        <v>389</v>
      </c>
      <c r="B28" s="115">
        <v>197110</v>
      </c>
      <c r="C28" s="114">
        <v>102099</v>
      </c>
      <c r="D28" s="114">
        <v>95011</v>
      </c>
      <c r="E28" s="114">
        <v>143671</v>
      </c>
      <c r="F28" s="114">
        <v>53086</v>
      </c>
      <c r="G28" s="114">
        <v>26021</v>
      </c>
      <c r="H28" s="114">
        <v>55262</v>
      </c>
      <c r="I28" s="115">
        <v>64667</v>
      </c>
      <c r="J28" s="114">
        <v>37970</v>
      </c>
      <c r="K28" s="114">
        <v>26697</v>
      </c>
      <c r="L28" s="423">
        <v>18926</v>
      </c>
      <c r="M28" s="424">
        <v>16035</v>
      </c>
    </row>
    <row r="29" spans="1:13" s="110" customFormat="1" ht="11.1" customHeight="1" x14ac:dyDescent="0.2">
      <c r="A29" s="422" t="s">
        <v>390</v>
      </c>
      <c r="B29" s="115">
        <v>195576</v>
      </c>
      <c r="C29" s="114">
        <v>100464</v>
      </c>
      <c r="D29" s="114">
        <v>95112</v>
      </c>
      <c r="E29" s="114">
        <v>142075</v>
      </c>
      <c r="F29" s="114">
        <v>53466</v>
      </c>
      <c r="G29" s="114">
        <v>25236</v>
      </c>
      <c r="H29" s="114">
        <v>55628</v>
      </c>
      <c r="I29" s="115">
        <v>64354</v>
      </c>
      <c r="J29" s="114">
        <v>37880</v>
      </c>
      <c r="K29" s="114">
        <v>26474</v>
      </c>
      <c r="L29" s="423">
        <v>11848</v>
      </c>
      <c r="M29" s="424">
        <v>13668</v>
      </c>
    </row>
    <row r="30" spans="1:13" ht="15" customHeight="1" x14ac:dyDescent="0.2">
      <c r="A30" s="422" t="s">
        <v>395</v>
      </c>
      <c r="B30" s="115">
        <v>196599</v>
      </c>
      <c r="C30" s="114">
        <v>100852</v>
      </c>
      <c r="D30" s="114">
        <v>95747</v>
      </c>
      <c r="E30" s="114">
        <v>142146</v>
      </c>
      <c r="F30" s="114">
        <v>54435</v>
      </c>
      <c r="G30" s="114">
        <v>24449</v>
      </c>
      <c r="H30" s="114">
        <v>56449</v>
      </c>
      <c r="I30" s="115">
        <v>62779</v>
      </c>
      <c r="J30" s="114">
        <v>36861</v>
      </c>
      <c r="K30" s="114">
        <v>25918</v>
      </c>
      <c r="L30" s="423">
        <v>15763</v>
      </c>
      <c r="M30" s="424">
        <v>14855</v>
      </c>
    </row>
    <row r="31" spans="1:13" ht="11.1" customHeight="1" x14ac:dyDescent="0.2">
      <c r="A31" s="422" t="s">
        <v>388</v>
      </c>
      <c r="B31" s="115">
        <v>199367</v>
      </c>
      <c r="C31" s="114">
        <v>102836</v>
      </c>
      <c r="D31" s="114">
        <v>96531</v>
      </c>
      <c r="E31" s="114">
        <v>143818</v>
      </c>
      <c r="F31" s="114">
        <v>55532</v>
      </c>
      <c r="G31" s="114">
        <v>24192</v>
      </c>
      <c r="H31" s="114">
        <v>57847</v>
      </c>
      <c r="I31" s="115">
        <v>63909</v>
      </c>
      <c r="J31" s="114">
        <v>37324</v>
      </c>
      <c r="K31" s="114">
        <v>26585</v>
      </c>
      <c r="L31" s="423">
        <v>14078</v>
      </c>
      <c r="M31" s="424">
        <v>11299</v>
      </c>
    </row>
    <row r="32" spans="1:13" ht="11.1" customHeight="1" x14ac:dyDescent="0.2">
      <c r="A32" s="422" t="s">
        <v>389</v>
      </c>
      <c r="B32" s="115">
        <v>203097</v>
      </c>
      <c r="C32" s="114">
        <v>104969</v>
      </c>
      <c r="D32" s="114">
        <v>98128</v>
      </c>
      <c r="E32" s="114">
        <v>146723</v>
      </c>
      <c r="F32" s="114">
        <v>56364</v>
      </c>
      <c r="G32" s="114">
        <v>26111</v>
      </c>
      <c r="H32" s="114">
        <v>58632</v>
      </c>
      <c r="I32" s="115">
        <v>64161</v>
      </c>
      <c r="J32" s="114">
        <v>36957</v>
      </c>
      <c r="K32" s="114">
        <v>27204</v>
      </c>
      <c r="L32" s="423">
        <v>20231</v>
      </c>
      <c r="M32" s="424">
        <v>16704</v>
      </c>
    </row>
    <row r="33" spans="1:13" s="110" customFormat="1" ht="11.1" customHeight="1" x14ac:dyDescent="0.2">
      <c r="A33" s="422" t="s">
        <v>390</v>
      </c>
      <c r="B33" s="115">
        <v>202167</v>
      </c>
      <c r="C33" s="114">
        <v>103803</v>
      </c>
      <c r="D33" s="114">
        <v>98364</v>
      </c>
      <c r="E33" s="114">
        <v>145263</v>
      </c>
      <c r="F33" s="114">
        <v>56901</v>
      </c>
      <c r="G33" s="114">
        <v>25341</v>
      </c>
      <c r="H33" s="114">
        <v>58965</v>
      </c>
      <c r="I33" s="115">
        <v>63870</v>
      </c>
      <c r="J33" s="114">
        <v>36873</v>
      </c>
      <c r="K33" s="114">
        <v>26997</v>
      </c>
      <c r="L33" s="423">
        <v>13312</v>
      </c>
      <c r="M33" s="424">
        <v>14991</v>
      </c>
    </row>
    <row r="34" spans="1:13" ht="15" customHeight="1" x14ac:dyDescent="0.2">
      <c r="A34" s="422" t="s">
        <v>396</v>
      </c>
      <c r="B34" s="115">
        <v>203336</v>
      </c>
      <c r="C34" s="114">
        <v>104709</v>
      </c>
      <c r="D34" s="114">
        <v>98627</v>
      </c>
      <c r="E34" s="114">
        <v>145793</v>
      </c>
      <c r="F34" s="114">
        <v>57542</v>
      </c>
      <c r="G34" s="114">
        <v>24672</v>
      </c>
      <c r="H34" s="114">
        <v>59992</v>
      </c>
      <c r="I34" s="115">
        <v>63430</v>
      </c>
      <c r="J34" s="114">
        <v>36442</v>
      </c>
      <c r="K34" s="114">
        <v>26988</v>
      </c>
      <c r="L34" s="423">
        <v>16451</v>
      </c>
      <c r="M34" s="424">
        <v>15295</v>
      </c>
    </row>
    <row r="35" spans="1:13" ht="11.1" customHeight="1" x14ac:dyDescent="0.2">
      <c r="A35" s="422" t="s">
        <v>388</v>
      </c>
      <c r="B35" s="115">
        <v>206242</v>
      </c>
      <c r="C35" s="114">
        <v>106665</v>
      </c>
      <c r="D35" s="114">
        <v>99577</v>
      </c>
      <c r="E35" s="114">
        <v>147566</v>
      </c>
      <c r="F35" s="114">
        <v>58675</v>
      </c>
      <c r="G35" s="114">
        <v>24358</v>
      </c>
      <c r="H35" s="114">
        <v>61525</v>
      </c>
      <c r="I35" s="115">
        <v>64763</v>
      </c>
      <c r="J35" s="114">
        <v>36921</v>
      </c>
      <c r="K35" s="114">
        <v>27842</v>
      </c>
      <c r="L35" s="423">
        <v>14987</v>
      </c>
      <c r="M35" s="424">
        <v>12362</v>
      </c>
    </row>
    <row r="36" spans="1:13" ht="11.1" customHeight="1" x14ac:dyDescent="0.2">
      <c r="A36" s="422" t="s">
        <v>389</v>
      </c>
      <c r="B36" s="115">
        <v>209917</v>
      </c>
      <c r="C36" s="114">
        <v>108827</v>
      </c>
      <c r="D36" s="114">
        <v>101090</v>
      </c>
      <c r="E36" s="114">
        <v>150500</v>
      </c>
      <c r="F36" s="114">
        <v>59416</v>
      </c>
      <c r="G36" s="114">
        <v>26387</v>
      </c>
      <c r="H36" s="114">
        <v>62461</v>
      </c>
      <c r="I36" s="115">
        <v>65284</v>
      </c>
      <c r="J36" s="114">
        <v>36707</v>
      </c>
      <c r="K36" s="114">
        <v>28577</v>
      </c>
      <c r="L36" s="423">
        <v>20600</v>
      </c>
      <c r="M36" s="424">
        <v>17543</v>
      </c>
    </row>
    <row r="37" spans="1:13" s="110" customFormat="1" ht="11.1" customHeight="1" x14ac:dyDescent="0.2">
      <c r="A37" s="422" t="s">
        <v>390</v>
      </c>
      <c r="B37" s="115">
        <v>208051</v>
      </c>
      <c r="C37" s="114">
        <v>107225</v>
      </c>
      <c r="D37" s="114">
        <v>100826</v>
      </c>
      <c r="E37" s="114">
        <v>148448</v>
      </c>
      <c r="F37" s="114">
        <v>59603</v>
      </c>
      <c r="G37" s="114">
        <v>25680</v>
      </c>
      <c r="H37" s="114">
        <v>62688</v>
      </c>
      <c r="I37" s="115">
        <v>65390</v>
      </c>
      <c r="J37" s="114">
        <v>37240</v>
      </c>
      <c r="K37" s="114">
        <v>28150</v>
      </c>
      <c r="L37" s="423">
        <v>13154</v>
      </c>
      <c r="M37" s="424">
        <v>14924</v>
      </c>
    </row>
    <row r="38" spans="1:13" ht="15" customHeight="1" x14ac:dyDescent="0.2">
      <c r="A38" s="425" t="s">
        <v>397</v>
      </c>
      <c r="B38" s="115">
        <v>209204</v>
      </c>
      <c r="C38" s="114">
        <v>107985</v>
      </c>
      <c r="D38" s="114">
        <v>101219</v>
      </c>
      <c r="E38" s="114">
        <v>148813</v>
      </c>
      <c r="F38" s="114">
        <v>60391</v>
      </c>
      <c r="G38" s="114">
        <v>25076</v>
      </c>
      <c r="H38" s="114">
        <v>63536</v>
      </c>
      <c r="I38" s="115">
        <v>65130</v>
      </c>
      <c r="J38" s="114">
        <v>37060</v>
      </c>
      <c r="K38" s="114">
        <v>28070</v>
      </c>
      <c r="L38" s="423">
        <v>17398</v>
      </c>
      <c r="M38" s="424">
        <v>16479</v>
      </c>
    </row>
    <row r="39" spans="1:13" ht="11.1" customHeight="1" x14ac:dyDescent="0.2">
      <c r="A39" s="422" t="s">
        <v>388</v>
      </c>
      <c r="B39" s="115">
        <v>211381</v>
      </c>
      <c r="C39" s="114">
        <v>109467</v>
      </c>
      <c r="D39" s="114">
        <v>101914</v>
      </c>
      <c r="E39" s="114">
        <v>150142</v>
      </c>
      <c r="F39" s="114">
        <v>61239</v>
      </c>
      <c r="G39" s="114">
        <v>24720</v>
      </c>
      <c r="H39" s="114">
        <v>64976</v>
      </c>
      <c r="I39" s="115">
        <v>66672</v>
      </c>
      <c r="J39" s="114">
        <v>37759</v>
      </c>
      <c r="K39" s="114">
        <v>28913</v>
      </c>
      <c r="L39" s="423">
        <v>15008</v>
      </c>
      <c r="M39" s="424">
        <v>12973</v>
      </c>
    </row>
    <row r="40" spans="1:13" ht="11.1" customHeight="1" x14ac:dyDescent="0.2">
      <c r="A40" s="425" t="s">
        <v>389</v>
      </c>
      <c r="B40" s="115">
        <v>214809</v>
      </c>
      <c r="C40" s="114">
        <v>111427</v>
      </c>
      <c r="D40" s="114">
        <v>103382</v>
      </c>
      <c r="E40" s="114">
        <v>152710</v>
      </c>
      <c r="F40" s="114">
        <v>62099</v>
      </c>
      <c r="G40" s="114">
        <v>26835</v>
      </c>
      <c r="H40" s="114">
        <v>65766</v>
      </c>
      <c r="I40" s="115">
        <v>67239</v>
      </c>
      <c r="J40" s="114">
        <v>37435</v>
      </c>
      <c r="K40" s="114">
        <v>29804</v>
      </c>
      <c r="L40" s="423">
        <v>21211</v>
      </c>
      <c r="M40" s="424">
        <v>18140</v>
      </c>
    </row>
    <row r="41" spans="1:13" s="110" customFormat="1" ht="11.1" customHeight="1" x14ac:dyDescent="0.2">
      <c r="A41" s="422" t="s">
        <v>390</v>
      </c>
      <c r="B41" s="115">
        <v>214134</v>
      </c>
      <c r="C41" s="114">
        <v>110539</v>
      </c>
      <c r="D41" s="114">
        <v>103595</v>
      </c>
      <c r="E41" s="114">
        <v>151541</v>
      </c>
      <c r="F41" s="114">
        <v>62593</v>
      </c>
      <c r="G41" s="114">
        <v>26129</v>
      </c>
      <c r="H41" s="114">
        <v>66135</v>
      </c>
      <c r="I41" s="115">
        <v>67860</v>
      </c>
      <c r="J41" s="114">
        <v>37734</v>
      </c>
      <c r="K41" s="114">
        <v>30126</v>
      </c>
      <c r="L41" s="423">
        <v>14706</v>
      </c>
      <c r="M41" s="424">
        <v>16071</v>
      </c>
    </row>
    <row r="42" spans="1:13" ht="15" customHeight="1" x14ac:dyDescent="0.2">
      <c r="A42" s="422" t="s">
        <v>398</v>
      </c>
      <c r="B42" s="115">
        <v>215227</v>
      </c>
      <c r="C42" s="114">
        <v>111330</v>
      </c>
      <c r="D42" s="114">
        <v>103897</v>
      </c>
      <c r="E42" s="114">
        <v>152221</v>
      </c>
      <c r="F42" s="114">
        <v>63006</v>
      </c>
      <c r="G42" s="114">
        <v>25356</v>
      </c>
      <c r="H42" s="114">
        <v>67084</v>
      </c>
      <c r="I42" s="115">
        <v>66950</v>
      </c>
      <c r="J42" s="114">
        <v>36935</v>
      </c>
      <c r="K42" s="114">
        <v>30015</v>
      </c>
      <c r="L42" s="423">
        <v>18295</v>
      </c>
      <c r="M42" s="424">
        <v>17066</v>
      </c>
    </row>
    <row r="43" spans="1:13" ht="11.1" customHeight="1" x14ac:dyDescent="0.2">
      <c r="A43" s="422" t="s">
        <v>388</v>
      </c>
      <c r="B43" s="115">
        <v>217994</v>
      </c>
      <c r="C43" s="114">
        <v>113446</v>
      </c>
      <c r="D43" s="114">
        <v>104548</v>
      </c>
      <c r="E43" s="114">
        <v>154187</v>
      </c>
      <c r="F43" s="114">
        <v>63807</v>
      </c>
      <c r="G43" s="114">
        <v>25183</v>
      </c>
      <c r="H43" s="114">
        <v>68533</v>
      </c>
      <c r="I43" s="115">
        <v>68472</v>
      </c>
      <c r="J43" s="114">
        <v>37540</v>
      </c>
      <c r="K43" s="114">
        <v>30932</v>
      </c>
      <c r="L43" s="423">
        <v>16536</v>
      </c>
      <c r="M43" s="424">
        <v>14005</v>
      </c>
    </row>
    <row r="44" spans="1:13" ht="11.1" customHeight="1" x14ac:dyDescent="0.2">
      <c r="A44" s="422" t="s">
        <v>389</v>
      </c>
      <c r="B44" s="115">
        <v>222082</v>
      </c>
      <c r="C44" s="114">
        <v>115946</v>
      </c>
      <c r="D44" s="114">
        <v>106136</v>
      </c>
      <c r="E44" s="114">
        <v>157676</v>
      </c>
      <c r="F44" s="114">
        <v>64406</v>
      </c>
      <c r="G44" s="114">
        <v>27438</v>
      </c>
      <c r="H44" s="114">
        <v>69464</v>
      </c>
      <c r="I44" s="115">
        <v>68705</v>
      </c>
      <c r="J44" s="114">
        <v>36969</v>
      </c>
      <c r="K44" s="114">
        <v>31736</v>
      </c>
      <c r="L44" s="423">
        <v>22676</v>
      </c>
      <c r="M44" s="424">
        <v>19443</v>
      </c>
    </row>
    <row r="45" spans="1:13" s="110" customFormat="1" ht="11.1" customHeight="1" x14ac:dyDescent="0.2">
      <c r="A45" s="422" t="s">
        <v>390</v>
      </c>
      <c r="B45" s="115">
        <v>220821</v>
      </c>
      <c r="C45" s="114">
        <v>114613</v>
      </c>
      <c r="D45" s="114">
        <v>106208</v>
      </c>
      <c r="E45" s="114">
        <v>155997</v>
      </c>
      <c r="F45" s="114">
        <v>64824</v>
      </c>
      <c r="G45" s="114">
        <v>26629</v>
      </c>
      <c r="H45" s="114">
        <v>69791</v>
      </c>
      <c r="I45" s="115">
        <v>68541</v>
      </c>
      <c r="J45" s="114">
        <v>36967</v>
      </c>
      <c r="K45" s="114">
        <v>31574</v>
      </c>
      <c r="L45" s="423">
        <v>14455</v>
      </c>
      <c r="M45" s="424">
        <v>16072</v>
      </c>
    </row>
    <row r="46" spans="1:13" ht="15" customHeight="1" x14ac:dyDescent="0.2">
      <c r="A46" s="422" t="s">
        <v>399</v>
      </c>
      <c r="B46" s="115">
        <v>221787</v>
      </c>
      <c r="C46" s="114">
        <v>115374</v>
      </c>
      <c r="D46" s="114">
        <v>106413</v>
      </c>
      <c r="E46" s="114">
        <v>156511</v>
      </c>
      <c r="F46" s="114">
        <v>65276</v>
      </c>
      <c r="G46" s="114">
        <v>25842</v>
      </c>
      <c r="H46" s="114">
        <v>70825</v>
      </c>
      <c r="I46" s="115">
        <v>68211</v>
      </c>
      <c r="J46" s="114">
        <v>36690</v>
      </c>
      <c r="K46" s="114">
        <v>31521</v>
      </c>
      <c r="L46" s="423">
        <v>18545</v>
      </c>
      <c r="M46" s="424">
        <v>17903</v>
      </c>
    </row>
    <row r="47" spans="1:13" ht="11.1" customHeight="1" x14ac:dyDescent="0.2">
      <c r="A47" s="422" t="s">
        <v>388</v>
      </c>
      <c r="B47" s="115">
        <v>224374</v>
      </c>
      <c r="C47" s="114">
        <v>117128</v>
      </c>
      <c r="D47" s="114">
        <v>107246</v>
      </c>
      <c r="E47" s="114">
        <v>158042</v>
      </c>
      <c r="F47" s="114">
        <v>66332</v>
      </c>
      <c r="G47" s="114">
        <v>25570</v>
      </c>
      <c r="H47" s="114">
        <v>72163</v>
      </c>
      <c r="I47" s="115">
        <v>69797</v>
      </c>
      <c r="J47" s="114">
        <v>37120</v>
      </c>
      <c r="K47" s="114">
        <v>32677</v>
      </c>
      <c r="L47" s="423">
        <v>15979</v>
      </c>
      <c r="M47" s="424">
        <v>13827</v>
      </c>
    </row>
    <row r="48" spans="1:13" ht="11.1" customHeight="1" x14ac:dyDescent="0.2">
      <c r="A48" s="422" t="s">
        <v>389</v>
      </c>
      <c r="B48" s="115">
        <v>227679</v>
      </c>
      <c r="C48" s="114">
        <v>119004</v>
      </c>
      <c r="D48" s="114">
        <v>108675</v>
      </c>
      <c r="E48" s="114">
        <v>160894</v>
      </c>
      <c r="F48" s="114">
        <v>66785</v>
      </c>
      <c r="G48" s="114">
        <v>27485</v>
      </c>
      <c r="H48" s="114">
        <v>72963</v>
      </c>
      <c r="I48" s="115">
        <v>69861</v>
      </c>
      <c r="J48" s="114">
        <v>36343</v>
      </c>
      <c r="K48" s="114">
        <v>33518</v>
      </c>
      <c r="L48" s="423">
        <v>21531</v>
      </c>
      <c r="M48" s="424">
        <v>19120</v>
      </c>
    </row>
    <row r="49" spans="1:17" s="110" customFormat="1" ht="11.1" customHeight="1" x14ac:dyDescent="0.2">
      <c r="A49" s="422" t="s">
        <v>390</v>
      </c>
      <c r="B49" s="115">
        <v>226314</v>
      </c>
      <c r="C49" s="114">
        <v>117521</v>
      </c>
      <c r="D49" s="114">
        <v>108793</v>
      </c>
      <c r="E49" s="114">
        <v>159297</v>
      </c>
      <c r="F49" s="114">
        <v>67017</v>
      </c>
      <c r="G49" s="114">
        <v>26754</v>
      </c>
      <c r="H49" s="114">
        <v>72979</v>
      </c>
      <c r="I49" s="115">
        <v>69837</v>
      </c>
      <c r="J49" s="114">
        <v>36487</v>
      </c>
      <c r="K49" s="114">
        <v>33350</v>
      </c>
      <c r="L49" s="423">
        <v>14547</v>
      </c>
      <c r="M49" s="424">
        <v>16321</v>
      </c>
    </row>
    <row r="50" spans="1:17" ht="15" customHeight="1" x14ac:dyDescent="0.2">
      <c r="A50" s="422" t="s">
        <v>400</v>
      </c>
      <c r="B50" s="143">
        <v>225494</v>
      </c>
      <c r="C50" s="144">
        <v>117121</v>
      </c>
      <c r="D50" s="144">
        <v>108373</v>
      </c>
      <c r="E50" s="144">
        <v>158379</v>
      </c>
      <c r="F50" s="144">
        <v>67115</v>
      </c>
      <c r="G50" s="144">
        <v>25778</v>
      </c>
      <c r="H50" s="144">
        <v>73313</v>
      </c>
      <c r="I50" s="143">
        <v>68407</v>
      </c>
      <c r="J50" s="144">
        <v>35949</v>
      </c>
      <c r="K50" s="144">
        <v>32458</v>
      </c>
      <c r="L50" s="426">
        <v>17764</v>
      </c>
      <c r="M50" s="427">
        <v>18368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1.6714234828912424</v>
      </c>
      <c r="C6" s="480">
        <f>'Tabelle 3.3'!J11</f>
        <v>0.28734368357009865</v>
      </c>
      <c r="D6" s="481">
        <f t="shared" ref="D6:E9" si="0">IF(OR(AND(B6&gt;=-50,B6&lt;=50),ISNUMBER(B6)=FALSE),B6,"")</f>
        <v>1.6714234828912424</v>
      </c>
      <c r="E6" s="481">
        <f t="shared" si="0"/>
        <v>0.28734368357009865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1.6714234828912424</v>
      </c>
      <c r="C14" s="480">
        <f>'Tabelle 3.3'!J11</f>
        <v>0.28734368357009865</v>
      </c>
      <c r="D14" s="481">
        <f>IF(OR(AND(B14&gt;=-50,B14&lt;=50),ISNUMBER(B14)=FALSE),B14,"")</f>
        <v>1.6714234828912424</v>
      </c>
      <c r="E14" s="481">
        <f>IF(OR(AND(C14&gt;=-50,C14&lt;=50),ISNUMBER(C14)=FALSE),C14,"")</f>
        <v>0.28734368357009865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3.4099332839140102</v>
      </c>
      <c r="C15" s="480">
        <f>'Tabelle 3.3'!J12</f>
        <v>9.9299065420560755</v>
      </c>
      <c r="D15" s="481">
        <f t="shared" ref="D15:E45" si="3">IF(OR(AND(B15&gt;=-50,B15&lt;=50),ISNUMBER(B15)=FALSE),B15,"")</f>
        <v>3.4099332839140102</v>
      </c>
      <c r="E15" s="481">
        <f t="shared" si="3"/>
        <v>9.9299065420560755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2.1973785659213569</v>
      </c>
      <c r="C16" s="480">
        <f>'Tabelle 3.3'!J13</f>
        <v>3.4552845528455283</v>
      </c>
      <c r="D16" s="481">
        <f t="shared" si="3"/>
        <v>2.1973785659213569</v>
      </c>
      <c r="E16" s="481">
        <f t="shared" si="3"/>
        <v>3.4552845528455283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-0.12746234067207415</v>
      </c>
      <c r="C17" s="480">
        <f>'Tabelle 3.3'!J14</f>
        <v>-3.7924567618253802</v>
      </c>
      <c r="D17" s="481">
        <f t="shared" si="3"/>
        <v>-0.12746234067207415</v>
      </c>
      <c r="E17" s="481">
        <f t="shared" si="3"/>
        <v>-3.7924567618253802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2.1707888964526134</v>
      </c>
      <c r="C18" s="480">
        <f>'Tabelle 3.3'!J15</f>
        <v>-2.115100836202656</v>
      </c>
      <c r="D18" s="481">
        <f t="shared" si="3"/>
        <v>2.1707888964526134</v>
      </c>
      <c r="E18" s="481">
        <f t="shared" si="3"/>
        <v>-2.115100836202656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-0.53704090461556819</v>
      </c>
      <c r="C19" s="480">
        <f>'Tabelle 3.3'!J16</f>
        <v>-5.6782334384858046</v>
      </c>
      <c r="D19" s="481">
        <f t="shared" si="3"/>
        <v>-0.53704090461556819</v>
      </c>
      <c r="E19" s="481">
        <f t="shared" si="3"/>
        <v>-5.6782334384858046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-3.4311781039270133</v>
      </c>
      <c r="C20" s="480">
        <f>'Tabelle 3.3'!J17</f>
        <v>-2.376599634369287</v>
      </c>
      <c r="D20" s="481">
        <f t="shared" si="3"/>
        <v>-3.4311781039270133</v>
      </c>
      <c r="E20" s="481">
        <f t="shared" si="3"/>
        <v>-2.376599634369287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2.6855345911949686</v>
      </c>
      <c r="C21" s="480">
        <f>'Tabelle 3.3'!J18</f>
        <v>3.3531157270029674</v>
      </c>
      <c r="D21" s="481">
        <f t="shared" si="3"/>
        <v>2.6855345911949686</v>
      </c>
      <c r="E21" s="481">
        <f t="shared" si="3"/>
        <v>3.3531157270029674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1.6784676577618551</v>
      </c>
      <c r="C22" s="480">
        <f>'Tabelle 3.3'!J19</f>
        <v>-0.86496028243601064</v>
      </c>
      <c r="D22" s="481">
        <f t="shared" si="3"/>
        <v>1.6784676577618551</v>
      </c>
      <c r="E22" s="481">
        <f t="shared" si="3"/>
        <v>-0.86496028243601064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4.6562160484246468E-2</v>
      </c>
      <c r="C23" s="480">
        <f>'Tabelle 3.3'!J20</f>
        <v>-1.3178703215603584</v>
      </c>
      <c r="D23" s="481">
        <f t="shared" si="3"/>
        <v>4.6562160484246468E-2</v>
      </c>
      <c r="E23" s="481">
        <f t="shared" si="3"/>
        <v>-1.3178703215603584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-2.5609983237101881</v>
      </c>
      <c r="C24" s="480">
        <f>'Tabelle 3.3'!J21</f>
        <v>-8.3927527761542962</v>
      </c>
      <c r="D24" s="481">
        <f t="shared" si="3"/>
        <v>-2.5609983237101881</v>
      </c>
      <c r="E24" s="481">
        <f t="shared" si="3"/>
        <v>-8.3927527761542962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3.9414260298344055</v>
      </c>
      <c r="C25" s="480">
        <f>'Tabelle 3.3'!J22</f>
        <v>-1.2206148282097649</v>
      </c>
      <c r="D25" s="481">
        <f t="shared" si="3"/>
        <v>3.9414260298344055</v>
      </c>
      <c r="E25" s="481">
        <f t="shared" si="3"/>
        <v>-1.2206148282097649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-0.34992223950233281</v>
      </c>
      <c r="C26" s="480">
        <f>'Tabelle 3.3'!J23</f>
        <v>2.0125786163522013</v>
      </c>
      <c r="D26" s="481">
        <f t="shared" si="3"/>
        <v>-0.34992223950233281</v>
      </c>
      <c r="E26" s="481">
        <f t="shared" si="3"/>
        <v>2.0125786163522013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5.5627162336340819</v>
      </c>
      <c r="C27" s="480">
        <f>'Tabelle 3.3'!J24</f>
        <v>-3.5928143712574849</v>
      </c>
      <c r="D27" s="481">
        <f t="shared" si="3"/>
        <v>5.5627162336340819</v>
      </c>
      <c r="E27" s="481">
        <f t="shared" si="3"/>
        <v>-3.5928143712574849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6.5828204442065825</v>
      </c>
      <c r="C28" s="480">
        <f>'Tabelle 3.3'!J25</f>
        <v>5.595456823116753</v>
      </c>
      <c r="D28" s="481">
        <f t="shared" si="3"/>
        <v>6.5828204442065825</v>
      </c>
      <c r="E28" s="481">
        <f t="shared" si="3"/>
        <v>5.595456823116753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-9.8489425981873104</v>
      </c>
      <c r="C29" s="480">
        <f>'Tabelle 3.3'!J26</f>
        <v>-1.8867924528301887</v>
      </c>
      <c r="D29" s="481">
        <f t="shared" si="3"/>
        <v>-9.8489425981873104</v>
      </c>
      <c r="E29" s="481">
        <f t="shared" si="3"/>
        <v>-1.8867924528301887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0.7963897000265463</v>
      </c>
      <c r="C30" s="480">
        <f>'Tabelle 3.3'!J27</f>
        <v>-2.0118343195266273</v>
      </c>
      <c r="D30" s="481">
        <f t="shared" si="3"/>
        <v>0.7963897000265463</v>
      </c>
      <c r="E30" s="481">
        <f t="shared" si="3"/>
        <v>-2.0118343195266273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1.797088262056415</v>
      </c>
      <c r="C31" s="480">
        <f>'Tabelle 3.3'!J28</f>
        <v>-2.3160061760164692</v>
      </c>
      <c r="D31" s="481">
        <f t="shared" si="3"/>
        <v>1.797088262056415</v>
      </c>
      <c r="E31" s="481">
        <f t="shared" si="3"/>
        <v>-2.3160061760164692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3.3099450884685786</v>
      </c>
      <c r="C32" s="480">
        <f>'Tabelle 3.3'!J29</f>
        <v>-0.61728395061728392</v>
      </c>
      <c r="D32" s="481">
        <f t="shared" si="3"/>
        <v>3.3099450884685786</v>
      </c>
      <c r="E32" s="481">
        <f t="shared" si="3"/>
        <v>-0.61728395061728392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2.8286078155372345</v>
      </c>
      <c r="C33" s="480">
        <f>'Tabelle 3.3'!J30</f>
        <v>-9.2018124782154054</v>
      </c>
      <c r="D33" s="481">
        <f t="shared" si="3"/>
        <v>2.8286078155372345</v>
      </c>
      <c r="E33" s="481">
        <f t="shared" si="3"/>
        <v>-9.2018124782154054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2.7556644213104717</v>
      </c>
      <c r="C34" s="480">
        <f>'Tabelle 3.3'!J31</f>
        <v>16.12385886997286</v>
      </c>
      <c r="D34" s="481">
        <f t="shared" si="3"/>
        <v>2.7556644213104717</v>
      </c>
      <c r="E34" s="481">
        <f t="shared" si="3"/>
        <v>16.12385886997286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3.4099332839140102</v>
      </c>
      <c r="C37" s="480">
        <f>'Tabelle 3.3'!J34</f>
        <v>9.9299065420560755</v>
      </c>
      <c r="D37" s="481">
        <f t="shared" si="3"/>
        <v>3.4099332839140102</v>
      </c>
      <c r="E37" s="481">
        <f t="shared" si="3"/>
        <v>9.9299065420560755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0.59481458291829126</v>
      </c>
      <c r="C38" s="480">
        <f>'Tabelle 3.3'!J35</f>
        <v>-0.60039256436901056</v>
      </c>
      <c r="D38" s="481">
        <f t="shared" si="3"/>
        <v>0.59481458291829126</v>
      </c>
      <c r="E38" s="481">
        <f t="shared" si="3"/>
        <v>-0.60039256436901056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2.1596531768811227</v>
      </c>
      <c r="C39" s="480">
        <f>'Tabelle 3.3'!J36</f>
        <v>0.27601247167464604</v>
      </c>
      <c r="D39" s="481">
        <f t="shared" si="3"/>
        <v>2.1596531768811227</v>
      </c>
      <c r="E39" s="481">
        <f t="shared" si="3"/>
        <v>0.27601247167464604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2.1596531768811227</v>
      </c>
      <c r="C45" s="480">
        <f>'Tabelle 3.3'!J36</f>
        <v>0.27601247167464604</v>
      </c>
      <c r="D45" s="481">
        <f t="shared" si="3"/>
        <v>2.1596531768811227</v>
      </c>
      <c r="E45" s="481">
        <f t="shared" si="3"/>
        <v>0.27601247167464604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191018</v>
      </c>
      <c r="C51" s="487">
        <v>37633</v>
      </c>
      <c r="D51" s="487">
        <v>25277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193492</v>
      </c>
      <c r="C52" s="487">
        <v>38199</v>
      </c>
      <c r="D52" s="487">
        <v>26182</v>
      </c>
      <c r="E52" s="488">
        <f t="shared" ref="E52:G70" si="11">IF($A$51=37802,IF(COUNTBLANK(B$51:B$70)&gt;0,#N/A,B52/B$51*100),IF(COUNTBLANK(B$51:B$75)&gt;0,#N/A,B52/B$51*100))</f>
        <v>101.29516590059575</v>
      </c>
      <c r="F52" s="488">
        <f t="shared" si="11"/>
        <v>101.50399914968247</v>
      </c>
      <c r="G52" s="488">
        <f t="shared" si="11"/>
        <v>103.58032994421806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197110</v>
      </c>
      <c r="C53" s="487">
        <v>37970</v>
      </c>
      <c r="D53" s="487">
        <v>26697</v>
      </c>
      <c r="E53" s="488">
        <f t="shared" si="11"/>
        <v>103.18922824027055</v>
      </c>
      <c r="F53" s="488">
        <f t="shared" si="11"/>
        <v>100.89549065979327</v>
      </c>
      <c r="G53" s="488">
        <f t="shared" si="11"/>
        <v>105.61775527159078</v>
      </c>
      <c r="H53" s="489">
        <f>IF(ISERROR(L53)=TRUE,IF(MONTH(A53)=MONTH(MAX(A$51:A$75)),A53,""),"")</f>
        <v>41883</v>
      </c>
      <c r="I53" s="488">
        <f t="shared" si="12"/>
        <v>103.18922824027055</v>
      </c>
      <c r="J53" s="488">
        <f t="shared" si="10"/>
        <v>100.89549065979327</v>
      </c>
      <c r="K53" s="488">
        <f t="shared" si="10"/>
        <v>105.61775527159078</v>
      </c>
      <c r="L53" s="488" t="e">
        <f t="shared" si="13"/>
        <v>#N/A</v>
      </c>
    </row>
    <row r="54" spans="1:14" ht="15" customHeight="1" x14ac:dyDescent="0.2">
      <c r="A54" s="490" t="s">
        <v>463</v>
      </c>
      <c r="B54" s="487">
        <v>195576</v>
      </c>
      <c r="C54" s="487">
        <v>37880</v>
      </c>
      <c r="D54" s="487">
        <v>26474</v>
      </c>
      <c r="E54" s="488">
        <f t="shared" si="11"/>
        <v>102.38616256059639</v>
      </c>
      <c r="F54" s="488">
        <f t="shared" si="11"/>
        <v>100.65633885153986</v>
      </c>
      <c r="G54" s="488">
        <f t="shared" si="11"/>
        <v>104.73553032400997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196599</v>
      </c>
      <c r="C55" s="487">
        <v>36861</v>
      </c>
      <c r="D55" s="487">
        <v>25918</v>
      </c>
      <c r="E55" s="488">
        <f t="shared" si="11"/>
        <v>102.9217141840036</v>
      </c>
      <c r="F55" s="488">
        <f t="shared" si="11"/>
        <v>97.948608933648657</v>
      </c>
      <c r="G55" s="488">
        <f t="shared" si="11"/>
        <v>102.53590220358429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199367</v>
      </c>
      <c r="C56" s="487">
        <v>37324</v>
      </c>
      <c r="D56" s="487">
        <v>26585</v>
      </c>
      <c r="E56" s="488">
        <f t="shared" si="11"/>
        <v>104.37079228135569</v>
      </c>
      <c r="F56" s="488">
        <f t="shared" si="11"/>
        <v>99.178912124996671</v>
      </c>
      <c r="G56" s="488">
        <f t="shared" si="11"/>
        <v>105.17466471495827</v>
      </c>
      <c r="H56" s="489" t="str">
        <f t="shared" si="14"/>
        <v/>
      </c>
      <c r="I56" s="488" t="str">
        <f t="shared" si="12"/>
        <v/>
      </c>
      <c r="J56" s="488" t="str">
        <f t="shared" si="10"/>
        <v/>
      </c>
      <c r="K56" s="488" t="str">
        <f t="shared" si="10"/>
        <v/>
      </c>
      <c r="L56" s="488" t="e">
        <f t="shared" si="13"/>
        <v>#N/A</v>
      </c>
    </row>
    <row r="57" spans="1:14" ht="15" customHeight="1" x14ac:dyDescent="0.2">
      <c r="A57" s="490">
        <v>42248</v>
      </c>
      <c r="B57" s="487">
        <v>203097</v>
      </c>
      <c r="C57" s="487">
        <v>36957</v>
      </c>
      <c r="D57" s="487">
        <v>27204</v>
      </c>
      <c r="E57" s="488">
        <f t="shared" si="11"/>
        <v>106.32348783884242</v>
      </c>
      <c r="F57" s="488">
        <f t="shared" si="11"/>
        <v>98.203704195785619</v>
      </c>
      <c r="G57" s="488">
        <f t="shared" si="11"/>
        <v>107.62353127348973</v>
      </c>
      <c r="H57" s="489">
        <f t="shared" si="14"/>
        <v>42248</v>
      </c>
      <c r="I57" s="488">
        <f t="shared" si="12"/>
        <v>106.32348783884242</v>
      </c>
      <c r="J57" s="488">
        <f t="shared" si="10"/>
        <v>98.203704195785619</v>
      </c>
      <c r="K57" s="488">
        <f t="shared" si="10"/>
        <v>107.62353127348973</v>
      </c>
      <c r="L57" s="488" t="e">
        <f t="shared" si="13"/>
        <v>#N/A</v>
      </c>
    </row>
    <row r="58" spans="1:14" ht="15" customHeight="1" x14ac:dyDescent="0.2">
      <c r="A58" s="490" t="s">
        <v>466</v>
      </c>
      <c r="B58" s="487">
        <v>202167</v>
      </c>
      <c r="C58" s="487">
        <v>36873</v>
      </c>
      <c r="D58" s="487">
        <v>26997</v>
      </c>
      <c r="E58" s="488">
        <f t="shared" si="11"/>
        <v>105.83662272665404</v>
      </c>
      <c r="F58" s="488">
        <f t="shared" si="11"/>
        <v>97.980495841415788</v>
      </c>
      <c r="G58" s="488">
        <f t="shared" si="11"/>
        <v>106.80460497685642</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203336</v>
      </c>
      <c r="C59" s="487">
        <v>36442</v>
      </c>
      <c r="D59" s="487">
        <v>26988</v>
      </c>
      <c r="E59" s="488">
        <f t="shared" si="11"/>
        <v>106.4486069375661</v>
      </c>
      <c r="F59" s="488">
        <f t="shared" si="11"/>
        <v>96.835224404113404</v>
      </c>
      <c r="G59" s="488">
        <f t="shared" si="11"/>
        <v>106.76899948569847</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206242</v>
      </c>
      <c r="C60" s="487">
        <v>36921</v>
      </c>
      <c r="D60" s="487">
        <v>27842</v>
      </c>
      <c r="E60" s="488">
        <f t="shared" si="11"/>
        <v>107.96992953543645</v>
      </c>
      <c r="F60" s="488">
        <f t="shared" si="11"/>
        <v>98.108043472484255</v>
      </c>
      <c r="G60" s="488">
        <f t="shared" si="11"/>
        <v>110.14756498002136</v>
      </c>
      <c r="H60" s="489" t="str">
        <f t="shared" si="14"/>
        <v/>
      </c>
      <c r="I60" s="488" t="str">
        <f t="shared" si="12"/>
        <v/>
      </c>
      <c r="J60" s="488" t="str">
        <f t="shared" si="10"/>
        <v/>
      </c>
      <c r="K60" s="488" t="str">
        <f t="shared" si="10"/>
        <v/>
      </c>
      <c r="L60" s="488" t="e">
        <f t="shared" si="13"/>
        <v>#N/A</v>
      </c>
    </row>
    <row r="61" spans="1:14" ht="15" customHeight="1" x14ac:dyDescent="0.2">
      <c r="A61" s="490">
        <v>42614</v>
      </c>
      <c r="B61" s="487">
        <v>209917</v>
      </c>
      <c r="C61" s="487">
        <v>36707</v>
      </c>
      <c r="D61" s="487">
        <v>28577</v>
      </c>
      <c r="E61" s="488">
        <f t="shared" si="11"/>
        <v>109.89383199489053</v>
      </c>
      <c r="F61" s="488">
        <f t="shared" si="11"/>
        <v>97.539393617303958</v>
      </c>
      <c r="G61" s="488">
        <f t="shared" si="11"/>
        <v>113.05534675792221</v>
      </c>
      <c r="H61" s="489">
        <f t="shared" si="14"/>
        <v>42614</v>
      </c>
      <c r="I61" s="488">
        <f t="shared" si="12"/>
        <v>109.89383199489053</v>
      </c>
      <c r="J61" s="488">
        <f t="shared" si="10"/>
        <v>97.539393617303958</v>
      </c>
      <c r="K61" s="488">
        <f t="shared" si="10"/>
        <v>113.05534675792221</v>
      </c>
      <c r="L61" s="488" t="e">
        <f t="shared" si="13"/>
        <v>#N/A</v>
      </c>
    </row>
    <row r="62" spans="1:14" ht="15" customHeight="1" x14ac:dyDescent="0.2">
      <c r="A62" s="490" t="s">
        <v>469</v>
      </c>
      <c r="B62" s="487">
        <v>208051</v>
      </c>
      <c r="C62" s="487">
        <v>37240</v>
      </c>
      <c r="D62" s="487">
        <v>28150</v>
      </c>
      <c r="E62" s="488">
        <f t="shared" si="11"/>
        <v>108.91696070527385</v>
      </c>
      <c r="F62" s="488">
        <f t="shared" si="11"/>
        <v>98.95570377062684</v>
      </c>
      <c r="G62" s="488">
        <f t="shared" si="11"/>
        <v>111.36606401076077</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209204</v>
      </c>
      <c r="C63" s="487">
        <v>37060</v>
      </c>
      <c r="D63" s="487">
        <v>28070</v>
      </c>
      <c r="E63" s="488">
        <f t="shared" si="11"/>
        <v>109.52056874221276</v>
      </c>
      <c r="F63" s="488">
        <f t="shared" si="11"/>
        <v>98.477400154120048</v>
      </c>
      <c r="G63" s="488">
        <f t="shared" si="11"/>
        <v>111.04957075602326</v>
      </c>
      <c r="H63" s="489" t="str">
        <f t="shared" si="14"/>
        <v/>
      </c>
      <c r="I63" s="488" t="str">
        <f t="shared" si="12"/>
        <v/>
      </c>
      <c r="J63" s="488" t="str">
        <f t="shared" si="10"/>
        <v/>
      </c>
      <c r="K63" s="488" t="str">
        <f t="shared" si="10"/>
        <v/>
      </c>
      <c r="L63" s="488" t="e">
        <f t="shared" si="13"/>
        <v>#N/A</v>
      </c>
    </row>
    <row r="64" spans="1:14" ht="15" customHeight="1" x14ac:dyDescent="0.2">
      <c r="A64" s="490" t="s">
        <v>471</v>
      </c>
      <c r="B64" s="487">
        <v>211381</v>
      </c>
      <c r="C64" s="487">
        <v>37759</v>
      </c>
      <c r="D64" s="487">
        <v>28913</v>
      </c>
      <c r="E64" s="488">
        <f t="shared" si="11"/>
        <v>110.66025191343225</v>
      </c>
      <c r="F64" s="488">
        <f t="shared" si="11"/>
        <v>100.33481253155476</v>
      </c>
      <c r="G64" s="488">
        <f t="shared" si="11"/>
        <v>114.38461842781975</v>
      </c>
      <c r="H64" s="489" t="str">
        <f t="shared" si="14"/>
        <v/>
      </c>
      <c r="I64" s="488" t="str">
        <f t="shared" si="12"/>
        <v/>
      </c>
      <c r="J64" s="488" t="str">
        <f t="shared" si="10"/>
        <v/>
      </c>
      <c r="K64" s="488" t="str">
        <f t="shared" si="10"/>
        <v/>
      </c>
      <c r="L64" s="488" t="e">
        <f t="shared" si="13"/>
        <v>#N/A</v>
      </c>
    </row>
    <row r="65" spans="1:12" ht="15" customHeight="1" x14ac:dyDescent="0.2">
      <c r="A65" s="490">
        <v>42979</v>
      </c>
      <c r="B65" s="487">
        <v>214809</v>
      </c>
      <c r="C65" s="487">
        <v>37435</v>
      </c>
      <c r="D65" s="487">
        <v>29804</v>
      </c>
      <c r="E65" s="488">
        <f t="shared" si="11"/>
        <v>112.45484718717609</v>
      </c>
      <c r="F65" s="488">
        <f t="shared" si="11"/>
        <v>99.473866021842525</v>
      </c>
      <c r="G65" s="488">
        <f t="shared" si="11"/>
        <v>117.90956205245875</v>
      </c>
      <c r="H65" s="489">
        <f t="shared" si="14"/>
        <v>42979</v>
      </c>
      <c r="I65" s="488">
        <f t="shared" si="12"/>
        <v>112.45484718717609</v>
      </c>
      <c r="J65" s="488">
        <f t="shared" si="10"/>
        <v>99.473866021842525</v>
      </c>
      <c r="K65" s="488">
        <f t="shared" si="10"/>
        <v>117.90956205245875</v>
      </c>
      <c r="L65" s="488" t="e">
        <f t="shared" si="13"/>
        <v>#N/A</v>
      </c>
    </row>
    <row r="66" spans="1:12" ht="15" customHeight="1" x14ac:dyDescent="0.2">
      <c r="A66" s="490" t="s">
        <v>472</v>
      </c>
      <c r="B66" s="487">
        <v>214134</v>
      </c>
      <c r="C66" s="487">
        <v>37734</v>
      </c>
      <c r="D66" s="487">
        <v>30126</v>
      </c>
      <c r="E66" s="488">
        <f t="shared" si="11"/>
        <v>112.10147734768452</v>
      </c>
      <c r="F66" s="488">
        <f t="shared" si="11"/>
        <v>100.26838147370658</v>
      </c>
      <c r="G66" s="488">
        <f t="shared" si="11"/>
        <v>119.18344740277722</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215227</v>
      </c>
      <c r="C67" s="487">
        <v>36935</v>
      </c>
      <c r="D67" s="487">
        <v>30015</v>
      </c>
      <c r="E67" s="488">
        <f t="shared" si="11"/>
        <v>112.67367473222419</v>
      </c>
      <c r="F67" s="488">
        <f t="shared" si="11"/>
        <v>98.145244864879231</v>
      </c>
      <c r="G67" s="488">
        <f t="shared" si="11"/>
        <v>118.74431301182892</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217994</v>
      </c>
      <c r="C68" s="487">
        <v>37540</v>
      </c>
      <c r="D68" s="487">
        <v>30932</v>
      </c>
      <c r="E68" s="488">
        <f t="shared" si="11"/>
        <v>114.12222931870295</v>
      </c>
      <c r="F68" s="488">
        <f t="shared" si="11"/>
        <v>99.752876464804828</v>
      </c>
      <c r="G68" s="488">
        <f t="shared" si="11"/>
        <v>122.37211694425763</v>
      </c>
      <c r="H68" s="489" t="str">
        <f t="shared" si="14"/>
        <v/>
      </c>
      <c r="I68" s="488" t="str">
        <f t="shared" si="12"/>
        <v/>
      </c>
      <c r="J68" s="488" t="str">
        <f t="shared" si="12"/>
        <v/>
      </c>
      <c r="K68" s="488" t="str">
        <f t="shared" si="12"/>
        <v/>
      </c>
      <c r="L68" s="488" t="e">
        <f t="shared" si="13"/>
        <v>#N/A</v>
      </c>
    </row>
    <row r="69" spans="1:12" ht="15" customHeight="1" x14ac:dyDescent="0.2">
      <c r="A69" s="490">
        <v>43344</v>
      </c>
      <c r="B69" s="487">
        <v>222082</v>
      </c>
      <c r="C69" s="487">
        <v>36969</v>
      </c>
      <c r="D69" s="487">
        <v>31736</v>
      </c>
      <c r="E69" s="488">
        <f t="shared" si="11"/>
        <v>116.26234176883854</v>
      </c>
      <c r="F69" s="488">
        <f t="shared" si="11"/>
        <v>98.235591103552736</v>
      </c>
      <c r="G69" s="488">
        <f t="shared" si="11"/>
        <v>125.55287415436958</v>
      </c>
      <c r="H69" s="489">
        <f t="shared" si="14"/>
        <v>43344</v>
      </c>
      <c r="I69" s="488">
        <f t="shared" si="12"/>
        <v>116.26234176883854</v>
      </c>
      <c r="J69" s="488">
        <f t="shared" si="12"/>
        <v>98.235591103552736</v>
      </c>
      <c r="K69" s="488">
        <f t="shared" si="12"/>
        <v>125.55287415436958</v>
      </c>
      <c r="L69" s="488" t="e">
        <f t="shared" si="13"/>
        <v>#N/A</v>
      </c>
    </row>
    <row r="70" spans="1:12" ht="15" customHeight="1" x14ac:dyDescent="0.2">
      <c r="A70" s="490" t="s">
        <v>475</v>
      </c>
      <c r="B70" s="487">
        <v>220821</v>
      </c>
      <c r="C70" s="487">
        <v>36967</v>
      </c>
      <c r="D70" s="487">
        <v>31574</v>
      </c>
      <c r="E70" s="488">
        <f t="shared" si="11"/>
        <v>115.60219455758096</v>
      </c>
      <c r="F70" s="488">
        <f t="shared" si="11"/>
        <v>98.23027661892489</v>
      </c>
      <c r="G70" s="488">
        <f t="shared" si="11"/>
        <v>124.91197531352614</v>
      </c>
      <c r="H70" s="489" t="str">
        <f t="shared" si="14"/>
        <v/>
      </c>
      <c r="I70" s="488" t="str">
        <f t="shared" si="12"/>
        <v/>
      </c>
      <c r="J70" s="488" t="str">
        <f t="shared" si="12"/>
        <v/>
      </c>
      <c r="K70" s="488" t="str">
        <f t="shared" si="12"/>
        <v/>
      </c>
      <c r="L70" s="488" t="e">
        <f t="shared" si="13"/>
        <v>#N/A</v>
      </c>
    </row>
    <row r="71" spans="1:12" ht="15" customHeight="1" x14ac:dyDescent="0.2">
      <c r="A71" s="490" t="s">
        <v>476</v>
      </c>
      <c r="B71" s="487">
        <v>221787</v>
      </c>
      <c r="C71" s="487">
        <v>36690</v>
      </c>
      <c r="D71" s="487">
        <v>31521</v>
      </c>
      <c r="E71" s="491">
        <f t="shared" ref="E71:G75" si="15">IF($A$51=37802,IF(COUNTBLANK(B$51:B$70)&gt;0,#N/A,IF(ISBLANK(B71)=FALSE,B71/B$51*100,#N/A)),IF(COUNTBLANK(B$51:B$75)&gt;0,#N/A,B71/B$51*100))</f>
        <v>116.10790606120889</v>
      </c>
      <c r="F71" s="491">
        <f t="shared" si="15"/>
        <v>97.494220497967206</v>
      </c>
      <c r="G71" s="491">
        <f t="shared" si="15"/>
        <v>124.70229853226253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224374</v>
      </c>
      <c r="C72" s="487">
        <v>37120</v>
      </c>
      <c r="D72" s="487">
        <v>32677</v>
      </c>
      <c r="E72" s="491">
        <f t="shared" si="15"/>
        <v>117.46222869048989</v>
      </c>
      <c r="F72" s="491">
        <f t="shared" si="15"/>
        <v>98.636834692955659</v>
      </c>
      <c r="G72" s="491">
        <f t="shared" si="15"/>
        <v>129.27562606321951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227679</v>
      </c>
      <c r="C73" s="487">
        <v>36343</v>
      </c>
      <c r="D73" s="487">
        <v>33518</v>
      </c>
      <c r="E73" s="491">
        <f t="shared" si="15"/>
        <v>119.19243212681528</v>
      </c>
      <c r="F73" s="491">
        <f t="shared" si="15"/>
        <v>96.572157415034681</v>
      </c>
      <c r="G73" s="491">
        <f t="shared" si="15"/>
        <v>132.60276140364761</v>
      </c>
      <c r="H73" s="492">
        <f>IF(A$51=37802,IF(ISERROR(L73)=TRUE,IF(ISBLANK(A73)=FALSE,IF(MONTH(A73)=MONTH(MAX(A$51:A$75)),A73,""),""),""),IF(ISERROR(L73)=TRUE,IF(MONTH(A73)=MONTH(MAX(A$51:A$75)),A73,""),""))</f>
        <v>43709</v>
      </c>
      <c r="I73" s="488">
        <f t="shared" si="12"/>
        <v>119.19243212681528</v>
      </c>
      <c r="J73" s="488">
        <f t="shared" si="12"/>
        <v>96.572157415034681</v>
      </c>
      <c r="K73" s="488">
        <f t="shared" si="12"/>
        <v>132.60276140364761</v>
      </c>
      <c r="L73" s="488" t="e">
        <f t="shared" si="13"/>
        <v>#N/A</v>
      </c>
    </row>
    <row r="74" spans="1:12" ht="15" customHeight="1" x14ac:dyDescent="0.2">
      <c r="A74" s="490" t="s">
        <v>478</v>
      </c>
      <c r="B74" s="487">
        <v>226314</v>
      </c>
      <c r="C74" s="487">
        <v>36487</v>
      </c>
      <c r="D74" s="487">
        <v>33350</v>
      </c>
      <c r="E74" s="491">
        <f t="shared" si="15"/>
        <v>118.47783978473232</v>
      </c>
      <c r="F74" s="491">
        <f t="shared" si="15"/>
        <v>96.95480030824011</v>
      </c>
      <c r="G74" s="491">
        <f t="shared" si="15"/>
        <v>131.93812556869881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225494</v>
      </c>
      <c r="C75" s="493">
        <v>35949</v>
      </c>
      <c r="D75" s="493">
        <v>32458</v>
      </c>
      <c r="E75" s="491">
        <f t="shared" si="15"/>
        <v>118.04856086860924</v>
      </c>
      <c r="F75" s="491">
        <f t="shared" si="15"/>
        <v>95.525203943347591</v>
      </c>
      <c r="G75" s="491">
        <f t="shared" si="15"/>
        <v>128.4092257783756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119.19243212681528</v>
      </c>
      <c r="J77" s="488">
        <f>IF(J75&lt;&gt;"",J75,IF(J74&lt;&gt;"",J74,IF(J73&lt;&gt;"",J73,IF(J72&lt;&gt;"",J72,IF(J71&lt;&gt;"",J71,IF(J70&lt;&gt;"",J70,""))))))</f>
        <v>96.572157415034681</v>
      </c>
      <c r="K77" s="488">
        <f>IF(K75&lt;&gt;"",K75,IF(K74&lt;&gt;"",K74,IF(K73&lt;&gt;"",K73,IF(K72&lt;&gt;"",K72,IF(K71&lt;&gt;"",K71,IF(K70&lt;&gt;"",K70,""))))))</f>
        <v>132.60276140364761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+19,2%</v>
      </c>
      <c r="J79" s="488" t="str">
        <f>"GeB - ausschließlich: "&amp;IF(J77&gt;100,"+","")&amp;TEXT(J77-100,"0,0")&amp;"%"</f>
        <v>GeB - ausschließlich: -3,4%</v>
      </c>
      <c r="K79" s="488" t="str">
        <f>"GeB - im Nebenjob: "&amp;IF(K77&gt;100,"+","")&amp;TEXT(K77-100,"0,0")&amp;"%"</f>
        <v>GeB - im Nebenjob: +32,6%</v>
      </c>
    </row>
    <row r="81" spans="9:9" ht="15" customHeight="1" x14ac:dyDescent="0.2">
      <c r="I81" s="488" t="str">
        <f>IF(ISERROR(HLOOKUP(1,I$78:K$79,2,FALSE)),"",HLOOKUP(1,I$78:K$79,2,FALSE))</f>
        <v>GeB - im Nebenjob: +32,6%</v>
      </c>
    </row>
    <row r="82" spans="9:9" ht="15" customHeight="1" x14ac:dyDescent="0.2">
      <c r="I82" s="488" t="str">
        <f>IF(ISERROR(HLOOKUP(2,I$78:K$79,2,FALSE)),"",HLOOKUP(2,I$78:K$79,2,FALSE))</f>
        <v>SvB: +19,2%</v>
      </c>
    </row>
    <row r="83" spans="9:9" ht="15" customHeight="1" x14ac:dyDescent="0.2">
      <c r="I83" s="488" t="str">
        <f>IF(ISERROR(HLOOKUP(3,I$78:K$79,2,FALSE)),"",HLOOKUP(3,I$78:K$79,2,FALSE))</f>
        <v>GeB - ausschließlich: -3,4%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225494</v>
      </c>
      <c r="E12" s="114">
        <v>226314</v>
      </c>
      <c r="F12" s="114">
        <v>227679</v>
      </c>
      <c r="G12" s="114">
        <v>224374</v>
      </c>
      <c r="H12" s="114">
        <v>221787</v>
      </c>
      <c r="I12" s="115">
        <v>3707</v>
      </c>
      <c r="J12" s="116">
        <v>1.6714234828912424</v>
      </c>
      <c r="N12" s="117"/>
    </row>
    <row r="13" spans="1:15" s="110" customFormat="1" ht="13.5" customHeight="1" x14ac:dyDescent="0.2">
      <c r="A13" s="118" t="s">
        <v>105</v>
      </c>
      <c r="B13" s="119" t="s">
        <v>106</v>
      </c>
      <c r="C13" s="113">
        <v>51.939741190452963</v>
      </c>
      <c r="D13" s="114">
        <v>117121</v>
      </c>
      <c r="E13" s="114">
        <v>117521</v>
      </c>
      <c r="F13" s="114">
        <v>119004</v>
      </c>
      <c r="G13" s="114">
        <v>117128</v>
      </c>
      <c r="H13" s="114">
        <v>115374</v>
      </c>
      <c r="I13" s="115">
        <v>1747</v>
      </c>
      <c r="J13" s="116">
        <v>1.5142059736162394</v>
      </c>
    </row>
    <row r="14" spans="1:15" s="110" customFormat="1" ht="13.5" customHeight="1" x14ac:dyDescent="0.2">
      <c r="A14" s="120"/>
      <c r="B14" s="119" t="s">
        <v>107</v>
      </c>
      <c r="C14" s="113">
        <v>48.060258809547037</v>
      </c>
      <c r="D14" s="114">
        <v>108373</v>
      </c>
      <c r="E14" s="114">
        <v>108793</v>
      </c>
      <c r="F14" s="114">
        <v>108675</v>
      </c>
      <c r="G14" s="114">
        <v>107246</v>
      </c>
      <c r="H14" s="114">
        <v>106413</v>
      </c>
      <c r="I14" s="115">
        <v>1960</v>
      </c>
      <c r="J14" s="116">
        <v>1.8418802214015204</v>
      </c>
    </row>
    <row r="15" spans="1:15" s="110" customFormat="1" ht="13.5" customHeight="1" x14ac:dyDescent="0.2">
      <c r="A15" s="118" t="s">
        <v>105</v>
      </c>
      <c r="B15" s="121" t="s">
        <v>108</v>
      </c>
      <c r="C15" s="113">
        <v>11.431789759372755</v>
      </c>
      <c r="D15" s="114">
        <v>25778</v>
      </c>
      <c r="E15" s="114">
        <v>26754</v>
      </c>
      <c r="F15" s="114">
        <v>27485</v>
      </c>
      <c r="G15" s="114">
        <v>25570</v>
      </c>
      <c r="H15" s="114">
        <v>25842</v>
      </c>
      <c r="I15" s="115">
        <v>-64</v>
      </c>
      <c r="J15" s="116">
        <v>-0.24765884993421561</v>
      </c>
    </row>
    <row r="16" spans="1:15" s="110" customFormat="1" ht="13.5" customHeight="1" x14ac:dyDescent="0.2">
      <c r="A16" s="118"/>
      <c r="B16" s="121" t="s">
        <v>109</v>
      </c>
      <c r="C16" s="113">
        <v>68.198266916192892</v>
      </c>
      <c r="D16" s="114">
        <v>153783</v>
      </c>
      <c r="E16" s="114">
        <v>154179</v>
      </c>
      <c r="F16" s="114">
        <v>155302</v>
      </c>
      <c r="G16" s="114">
        <v>154796</v>
      </c>
      <c r="H16" s="114">
        <v>153074</v>
      </c>
      <c r="I16" s="115">
        <v>709</v>
      </c>
      <c r="J16" s="116">
        <v>0.46317467368723625</v>
      </c>
    </row>
    <row r="17" spans="1:10" s="110" customFormat="1" ht="13.5" customHeight="1" x14ac:dyDescent="0.2">
      <c r="A17" s="118"/>
      <c r="B17" s="121" t="s">
        <v>110</v>
      </c>
      <c r="C17" s="113">
        <v>19.00006208590916</v>
      </c>
      <c r="D17" s="114">
        <v>42844</v>
      </c>
      <c r="E17" s="114">
        <v>42342</v>
      </c>
      <c r="F17" s="114">
        <v>41948</v>
      </c>
      <c r="G17" s="114">
        <v>41173</v>
      </c>
      <c r="H17" s="114">
        <v>40145</v>
      </c>
      <c r="I17" s="115">
        <v>2699</v>
      </c>
      <c r="J17" s="116">
        <v>6.7231286586125298</v>
      </c>
    </row>
    <row r="18" spans="1:10" s="110" customFormat="1" ht="13.5" customHeight="1" x14ac:dyDescent="0.2">
      <c r="A18" s="120"/>
      <c r="B18" s="121" t="s">
        <v>111</v>
      </c>
      <c r="C18" s="113">
        <v>1.3698812385251935</v>
      </c>
      <c r="D18" s="114">
        <v>3089</v>
      </c>
      <c r="E18" s="114">
        <v>3039</v>
      </c>
      <c r="F18" s="114">
        <v>2944</v>
      </c>
      <c r="G18" s="114">
        <v>2835</v>
      </c>
      <c r="H18" s="114">
        <v>2726</v>
      </c>
      <c r="I18" s="115">
        <v>363</v>
      </c>
      <c r="J18" s="116">
        <v>13.316214233308877</v>
      </c>
    </row>
    <row r="19" spans="1:10" s="110" customFormat="1" ht="13.5" customHeight="1" x14ac:dyDescent="0.2">
      <c r="A19" s="120"/>
      <c r="B19" s="121" t="s">
        <v>112</v>
      </c>
      <c r="C19" s="113">
        <v>0.34679414973347406</v>
      </c>
      <c r="D19" s="114">
        <v>782</v>
      </c>
      <c r="E19" s="114">
        <v>737</v>
      </c>
      <c r="F19" s="114">
        <v>751</v>
      </c>
      <c r="G19" s="114">
        <v>666</v>
      </c>
      <c r="H19" s="114">
        <v>615</v>
      </c>
      <c r="I19" s="115">
        <v>167</v>
      </c>
      <c r="J19" s="116">
        <v>27.154471544715449</v>
      </c>
    </row>
    <row r="20" spans="1:10" s="110" customFormat="1" ht="13.5" customHeight="1" x14ac:dyDescent="0.2">
      <c r="A20" s="118" t="s">
        <v>113</v>
      </c>
      <c r="B20" s="122" t="s">
        <v>114</v>
      </c>
      <c r="C20" s="113">
        <v>70.236458619741541</v>
      </c>
      <c r="D20" s="114">
        <v>158379</v>
      </c>
      <c r="E20" s="114">
        <v>159297</v>
      </c>
      <c r="F20" s="114">
        <v>160894</v>
      </c>
      <c r="G20" s="114">
        <v>158042</v>
      </c>
      <c r="H20" s="114">
        <v>156511</v>
      </c>
      <c r="I20" s="115">
        <v>1868</v>
      </c>
      <c r="J20" s="116">
        <v>1.1935263336123341</v>
      </c>
    </row>
    <row r="21" spans="1:10" s="110" customFormat="1" ht="13.5" customHeight="1" x14ac:dyDescent="0.2">
      <c r="A21" s="120"/>
      <c r="B21" s="122" t="s">
        <v>115</v>
      </c>
      <c r="C21" s="113">
        <v>29.763541380258456</v>
      </c>
      <c r="D21" s="114">
        <v>67115</v>
      </c>
      <c r="E21" s="114">
        <v>67017</v>
      </c>
      <c r="F21" s="114">
        <v>66785</v>
      </c>
      <c r="G21" s="114">
        <v>66332</v>
      </c>
      <c r="H21" s="114">
        <v>65276</v>
      </c>
      <c r="I21" s="115">
        <v>1839</v>
      </c>
      <c r="J21" s="116">
        <v>2.8172682149641521</v>
      </c>
    </row>
    <row r="22" spans="1:10" s="110" customFormat="1" ht="13.5" customHeight="1" x14ac:dyDescent="0.2">
      <c r="A22" s="118" t="s">
        <v>113</v>
      </c>
      <c r="B22" s="122" t="s">
        <v>116</v>
      </c>
      <c r="C22" s="113">
        <v>83.225274286677248</v>
      </c>
      <c r="D22" s="114">
        <v>187668</v>
      </c>
      <c r="E22" s="114">
        <v>188776</v>
      </c>
      <c r="F22" s="114">
        <v>189755</v>
      </c>
      <c r="G22" s="114">
        <v>187254</v>
      </c>
      <c r="H22" s="114">
        <v>186229</v>
      </c>
      <c r="I22" s="115">
        <v>1439</v>
      </c>
      <c r="J22" s="116">
        <v>0.77270457340156473</v>
      </c>
    </row>
    <row r="23" spans="1:10" s="110" customFormat="1" ht="13.5" customHeight="1" x14ac:dyDescent="0.2">
      <c r="A23" s="123"/>
      <c r="B23" s="124" t="s">
        <v>117</v>
      </c>
      <c r="C23" s="125">
        <v>16.738804580166214</v>
      </c>
      <c r="D23" s="114">
        <v>37745</v>
      </c>
      <c r="E23" s="114">
        <v>37460</v>
      </c>
      <c r="F23" s="114">
        <v>37843</v>
      </c>
      <c r="G23" s="114">
        <v>37030</v>
      </c>
      <c r="H23" s="114">
        <v>35471</v>
      </c>
      <c r="I23" s="115">
        <v>2274</v>
      </c>
      <c r="J23" s="116">
        <v>6.4108708522454965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68407</v>
      </c>
      <c r="E26" s="114">
        <v>69837</v>
      </c>
      <c r="F26" s="114">
        <v>69861</v>
      </c>
      <c r="G26" s="114">
        <v>69797</v>
      </c>
      <c r="H26" s="140">
        <v>68211</v>
      </c>
      <c r="I26" s="115">
        <v>196</v>
      </c>
      <c r="J26" s="116">
        <v>0.28734368357009865</v>
      </c>
    </row>
    <row r="27" spans="1:10" s="110" customFormat="1" ht="13.5" customHeight="1" x14ac:dyDescent="0.2">
      <c r="A27" s="118" t="s">
        <v>105</v>
      </c>
      <c r="B27" s="119" t="s">
        <v>106</v>
      </c>
      <c r="C27" s="113">
        <v>39.067639276682208</v>
      </c>
      <c r="D27" s="115">
        <v>26725</v>
      </c>
      <c r="E27" s="114">
        <v>27038</v>
      </c>
      <c r="F27" s="114">
        <v>27104</v>
      </c>
      <c r="G27" s="114">
        <v>26859</v>
      </c>
      <c r="H27" s="140">
        <v>26172</v>
      </c>
      <c r="I27" s="115">
        <v>553</v>
      </c>
      <c r="J27" s="116">
        <v>2.1129451322023538</v>
      </c>
    </row>
    <row r="28" spans="1:10" s="110" customFormat="1" ht="13.5" customHeight="1" x14ac:dyDescent="0.2">
      <c r="A28" s="120"/>
      <c r="B28" s="119" t="s">
        <v>107</v>
      </c>
      <c r="C28" s="113">
        <v>60.932360723317792</v>
      </c>
      <c r="D28" s="115">
        <v>41682</v>
      </c>
      <c r="E28" s="114">
        <v>42799</v>
      </c>
      <c r="F28" s="114">
        <v>42757</v>
      </c>
      <c r="G28" s="114">
        <v>42938</v>
      </c>
      <c r="H28" s="140">
        <v>42039</v>
      </c>
      <c r="I28" s="115">
        <v>-357</v>
      </c>
      <c r="J28" s="116">
        <v>-0.84921144651395131</v>
      </c>
    </row>
    <row r="29" spans="1:10" s="110" customFormat="1" ht="13.5" customHeight="1" x14ac:dyDescent="0.2">
      <c r="A29" s="118" t="s">
        <v>105</v>
      </c>
      <c r="B29" s="121" t="s">
        <v>108</v>
      </c>
      <c r="C29" s="113">
        <v>16.321429093513821</v>
      </c>
      <c r="D29" s="115">
        <v>11165</v>
      </c>
      <c r="E29" s="114">
        <v>11550</v>
      </c>
      <c r="F29" s="114">
        <v>11692</v>
      </c>
      <c r="G29" s="114">
        <v>11890</v>
      </c>
      <c r="H29" s="140">
        <v>11445</v>
      </c>
      <c r="I29" s="115">
        <v>-280</v>
      </c>
      <c r="J29" s="116">
        <v>-2.4464831804281344</v>
      </c>
    </row>
    <row r="30" spans="1:10" s="110" customFormat="1" ht="13.5" customHeight="1" x14ac:dyDescent="0.2">
      <c r="A30" s="118"/>
      <c r="B30" s="121" t="s">
        <v>109</v>
      </c>
      <c r="C30" s="113">
        <v>50.253629014574528</v>
      </c>
      <c r="D30" s="115">
        <v>34377</v>
      </c>
      <c r="E30" s="114">
        <v>35494</v>
      </c>
      <c r="F30" s="114">
        <v>35532</v>
      </c>
      <c r="G30" s="114">
        <v>35451</v>
      </c>
      <c r="H30" s="140">
        <v>34817</v>
      </c>
      <c r="I30" s="115">
        <v>-440</v>
      </c>
      <c r="J30" s="116">
        <v>-1.2637504667260246</v>
      </c>
    </row>
    <row r="31" spans="1:10" s="110" customFormat="1" ht="13.5" customHeight="1" x14ac:dyDescent="0.2">
      <c r="A31" s="118"/>
      <c r="B31" s="121" t="s">
        <v>110</v>
      </c>
      <c r="C31" s="113">
        <v>17.702866665692106</v>
      </c>
      <c r="D31" s="115">
        <v>12110</v>
      </c>
      <c r="E31" s="114">
        <v>12119</v>
      </c>
      <c r="F31" s="114">
        <v>12021</v>
      </c>
      <c r="G31" s="114">
        <v>11930</v>
      </c>
      <c r="H31" s="140">
        <v>11685</v>
      </c>
      <c r="I31" s="115">
        <v>425</v>
      </c>
      <c r="J31" s="116">
        <v>3.6371416345742404</v>
      </c>
    </row>
    <row r="32" spans="1:10" s="110" customFormat="1" ht="13.5" customHeight="1" x14ac:dyDescent="0.2">
      <c r="A32" s="120"/>
      <c r="B32" s="121" t="s">
        <v>111</v>
      </c>
      <c r="C32" s="113">
        <v>15.722075226219539</v>
      </c>
      <c r="D32" s="115">
        <v>10755</v>
      </c>
      <c r="E32" s="114">
        <v>10674</v>
      </c>
      <c r="F32" s="114">
        <v>10616</v>
      </c>
      <c r="G32" s="114">
        <v>10526</v>
      </c>
      <c r="H32" s="140">
        <v>10264</v>
      </c>
      <c r="I32" s="115">
        <v>491</v>
      </c>
      <c r="J32" s="116">
        <v>4.7837100545596263</v>
      </c>
    </row>
    <row r="33" spans="1:10" s="110" customFormat="1" ht="13.5" customHeight="1" x14ac:dyDescent="0.2">
      <c r="A33" s="120"/>
      <c r="B33" s="121" t="s">
        <v>112</v>
      </c>
      <c r="C33" s="113">
        <v>1.2776470244273246</v>
      </c>
      <c r="D33" s="115">
        <v>874</v>
      </c>
      <c r="E33" s="114">
        <v>864</v>
      </c>
      <c r="F33" s="114">
        <v>857</v>
      </c>
      <c r="G33" s="114">
        <v>719</v>
      </c>
      <c r="H33" s="140">
        <v>701</v>
      </c>
      <c r="I33" s="115">
        <v>173</v>
      </c>
      <c r="J33" s="116">
        <v>24.679029957203994</v>
      </c>
    </row>
    <row r="34" spans="1:10" s="110" customFormat="1" ht="13.5" customHeight="1" x14ac:dyDescent="0.2">
      <c r="A34" s="118" t="s">
        <v>113</v>
      </c>
      <c r="B34" s="122" t="s">
        <v>116</v>
      </c>
      <c r="C34" s="113">
        <v>84.706243513090769</v>
      </c>
      <c r="D34" s="115">
        <v>57945</v>
      </c>
      <c r="E34" s="114">
        <v>59203</v>
      </c>
      <c r="F34" s="114">
        <v>59162</v>
      </c>
      <c r="G34" s="114">
        <v>59176</v>
      </c>
      <c r="H34" s="140">
        <v>58063</v>
      </c>
      <c r="I34" s="115">
        <v>-118</v>
      </c>
      <c r="J34" s="116">
        <v>-0.20322752871880542</v>
      </c>
    </row>
    <row r="35" spans="1:10" s="110" customFormat="1" ht="13.5" customHeight="1" x14ac:dyDescent="0.2">
      <c r="A35" s="118"/>
      <c r="B35" s="119" t="s">
        <v>117</v>
      </c>
      <c r="C35" s="113">
        <v>15.149034455538176</v>
      </c>
      <c r="D35" s="115">
        <v>10363</v>
      </c>
      <c r="E35" s="114">
        <v>10541</v>
      </c>
      <c r="F35" s="114">
        <v>10602</v>
      </c>
      <c r="G35" s="114">
        <v>10517</v>
      </c>
      <c r="H35" s="140">
        <v>10048</v>
      </c>
      <c r="I35" s="115">
        <v>315</v>
      </c>
      <c r="J35" s="116">
        <v>3.1349522292993632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35949</v>
      </c>
      <c r="E37" s="114">
        <v>36487</v>
      </c>
      <c r="F37" s="114">
        <v>36343</v>
      </c>
      <c r="G37" s="114">
        <v>37120</v>
      </c>
      <c r="H37" s="140">
        <v>36690</v>
      </c>
      <c r="I37" s="115">
        <v>-741</v>
      </c>
      <c r="J37" s="116">
        <v>-2.0196238757154537</v>
      </c>
    </row>
    <row r="38" spans="1:10" s="110" customFormat="1" ht="13.5" customHeight="1" x14ac:dyDescent="0.2">
      <c r="A38" s="118" t="s">
        <v>105</v>
      </c>
      <c r="B38" s="119" t="s">
        <v>106</v>
      </c>
      <c r="C38" s="113">
        <v>37.194358674789285</v>
      </c>
      <c r="D38" s="115">
        <v>13371</v>
      </c>
      <c r="E38" s="114">
        <v>13342</v>
      </c>
      <c r="F38" s="114">
        <v>13247</v>
      </c>
      <c r="G38" s="114">
        <v>13508</v>
      </c>
      <c r="H38" s="140">
        <v>13390</v>
      </c>
      <c r="I38" s="115">
        <v>-19</v>
      </c>
      <c r="J38" s="116">
        <v>-0.14189693801344286</v>
      </c>
    </row>
    <row r="39" spans="1:10" s="110" customFormat="1" ht="13.5" customHeight="1" x14ac:dyDescent="0.2">
      <c r="A39" s="120"/>
      <c r="B39" s="119" t="s">
        <v>107</v>
      </c>
      <c r="C39" s="113">
        <v>62.805641325210715</v>
      </c>
      <c r="D39" s="115">
        <v>22578</v>
      </c>
      <c r="E39" s="114">
        <v>23145</v>
      </c>
      <c r="F39" s="114">
        <v>23096</v>
      </c>
      <c r="G39" s="114">
        <v>23612</v>
      </c>
      <c r="H39" s="140">
        <v>23300</v>
      </c>
      <c r="I39" s="115">
        <v>-722</v>
      </c>
      <c r="J39" s="116">
        <v>-3.0987124463519313</v>
      </c>
    </row>
    <row r="40" spans="1:10" s="110" customFormat="1" ht="13.5" customHeight="1" x14ac:dyDescent="0.2">
      <c r="A40" s="118" t="s">
        <v>105</v>
      </c>
      <c r="B40" s="121" t="s">
        <v>108</v>
      </c>
      <c r="C40" s="113">
        <v>21.243984533644884</v>
      </c>
      <c r="D40" s="115">
        <v>7637</v>
      </c>
      <c r="E40" s="114">
        <v>7725</v>
      </c>
      <c r="F40" s="114">
        <v>7768</v>
      </c>
      <c r="G40" s="114">
        <v>8288</v>
      </c>
      <c r="H40" s="140">
        <v>7931</v>
      </c>
      <c r="I40" s="115">
        <v>-294</v>
      </c>
      <c r="J40" s="116">
        <v>-3.7069726390114739</v>
      </c>
    </row>
    <row r="41" spans="1:10" s="110" customFormat="1" ht="13.5" customHeight="1" x14ac:dyDescent="0.2">
      <c r="A41" s="118"/>
      <c r="B41" s="121" t="s">
        <v>109</v>
      </c>
      <c r="C41" s="113">
        <v>31.458455033519709</v>
      </c>
      <c r="D41" s="115">
        <v>11309</v>
      </c>
      <c r="E41" s="114">
        <v>11795</v>
      </c>
      <c r="F41" s="114">
        <v>11677</v>
      </c>
      <c r="G41" s="114">
        <v>11983</v>
      </c>
      <c r="H41" s="140">
        <v>12160</v>
      </c>
      <c r="I41" s="115">
        <v>-851</v>
      </c>
      <c r="J41" s="116">
        <v>-6.9983552631578947</v>
      </c>
    </row>
    <row r="42" spans="1:10" s="110" customFormat="1" ht="13.5" customHeight="1" x14ac:dyDescent="0.2">
      <c r="A42" s="118"/>
      <c r="B42" s="121" t="s">
        <v>110</v>
      </c>
      <c r="C42" s="113">
        <v>18.565189574118889</v>
      </c>
      <c r="D42" s="115">
        <v>6674</v>
      </c>
      <c r="E42" s="114">
        <v>6710</v>
      </c>
      <c r="F42" s="114">
        <v>6681</v>
      </c>
      <c r="G42" s="114">
        <v>6707</v>
      </c>
      <c r="H42" s="140">
        <v>6685</v>
      </c>
      <c r="I42" s="115">
        <v>-11</v>
      </c>
      <c r="J42" s="116">
        <v>-0.16454749439042632</v>
      </c>
    </row>
    <row r="43" spans="1:10" s="110" customFormat="1" ht="13.5" customHeight="1" x14ac:dyDescent="0.2">
      <c r="A43" s="120"/>
      <c r="B43" s="121" t="s">
        <v>111</v>
      </c>
      <c r="C43" s="113">
        <v>28.732370858716514</v>
      </c>
      <c r="D43" s="115">
        <v>10329</v>
      </c>
      <c r="E43" s="114">
        <v>10257</v>
      </c>
      <c r="F43" s="114">
        <v>10217</v>
      </c>
      <c r="G43" s="114">
        <v>10142</v>
      </c>
      <c r="H43" s="140">
        <v>9914</v>
      </c>
      <c r="I43" s="115">
        <v>415</v>
      </c>
      <c r="J43" s="116">
        <v>4.1859995965301593</v>
      </c>
    </row>
    <row r="44" spans="1:10" s="110" customFormat="1" ht="13.5" customHeight="1" x14ac:dyDescent="0.2">
      <c r="A44" s="120"/>
      <c r="B44" s="121" t="s">
        <v>112</v>
      </c>
      <c r="C44" s="113">
        <v>2.1586135914768145</v>
      </c>
      <c r="D44" s="115">
        <v>776</v>
      </c>
      <c r="E44" s="114">
        <v>770</v>
      </c>
      <c r="F44" s="114">
        <v>752</v>
      </c>
      <c r="G44" s="114">
        <v>625</v>
      </c>
      <c r="H44" s="140">
        <v>628</v>
      </c>
      <c r="I44" s="115">
        <v>148</v>
      </c>
      <c r="J44" s="116">
        <v>23.566878980891719</v>
      </c>
    </row>
    <row r="45" spans="1:10" s="110" customFormat="1" ht="13.5" customHeight="1" x14ac:dyDescent="0.2">
      <c r="A45" s="118" t="s">
        <v>113</v>
      </c>
      <c r="B45" s="122" t="s">
        <v>116</v>
      </c>
      <c r="C45" s="113">
        <v>88.124843528331809</v>
      </c>
      <c r="D45" s="115">
        <v>31680</v>
      </c>
      <c r="E45" s="114">
        <v>32143</v>
      </c>
      <c r="F45" s="114">
        <v>32059</v>
      </c>
      <c r="G45" s="114">
        <v>32665</v>
      </c>
      <c r="H45" s="140">
        <v>32210</v>
      </c>
      <c r="I45" s="115">
        <v>-530</v>
      </c>
      <c r="J45" s="116">
        <v>-1.6454517230673704</v>
      </c>
    </row>
    <row r="46" spans="1:10" s="110" customFormat="1" ht="13.5" customHeight="1" x14ac:dyDescent="0.2">
      <c r="A46" s="118"/>
      <c r="B46" s="119" t="s">
        <v>117</v>
      </c>
      <c r="C46" s="113">
        <v>11.602548054187878</v>
      </c>
      <c r="D46" s="115">
        <v>4171</v>
      </c>
      <c r="E46" s="114">
        <v>4251</v>
      </c>
      <c r="F46" s="114">
        <v>4187</v>
      </c>
      <c r="G46" s="114">
        <v>4352</v>
      </c>
      <c r="H46" s="140">
        <v>4381</v>
      </c>
      <c r="I46" s="115">
        <v>-210</v>
      </c>
      <c r="J46" s="116">
        <v>-4.7934261584113216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32458</v>
      </c>
      <c r="E48" s="114">
        <v>33350</v>
      </c>
      <c r="F48" s="114">
        <v>33518</v>
      </c>
      <c r="G48" s="114">
        <v>32677</v>
      </c>
      <c r="H48" s="140">
        <v>31521</v>
      </c>
      <c r="I48" s="115">
        <v>937</v>
      </c>
      <c r="J48" s="116">
        <v>2.9726214269851843</v>
      </c>
    </row>
    <row r="49" spans="1:12" s="110" customFormat="1" ht="13.5" customHeight="1" x14ac:dyDescent="0.2">
      <c r="A49" s="118" t="s">
        <v>105</v>
      </c>
      <c r="B49" s="119" t="s">
        <v>106</v>
      </c>
      <c r="C49" s="113">
        <v>41.142399408466325</v>
      </c>
      <c r="D49" s="115">
        <v>13354</v>
      </c>
      <c r="E49" s="114">
        <v>13696</v>
      </c>
      <c r="F49" s="114">
        <v>13857</v>
      </c>
      <c r="G49" s="114">
        <v>13351</v>
      </c>
      <c r="H49" s="140">
        <v>12782</v>
      </c>
      <c r="I49" s="115">
        <v>572</v>
      </c>
      <c r="J49" s="116">
        <v>4.4750430292598971</v>
      </c>
    </row>
    <row r="50" spans="1:12" s="110" customFormat="1" ht="13.5" customHeight="1" x14ac:dyDescent="0.2">
      <c r="A50" s="120"/>
      <c r="B50" s="119" t="s">
        <v>107</v>
      </c>
      <c r="C50" s="113">
        <v>58.857600591533675</v>
      </c>
      <c r="D50" s="115">
        <v>19104</v>
      </c>
      <c r="E50" s="114">
        <v>19654</v>
      </c>
      <c r="F50" s="114">
        <v>19661</v>
      </c>
      <c r="G50" s="114">
        <v>19326</v>
      </c>
      <c r="H50" s="140">
        <v>18739</v>
      </c>
      <c r="I50" s="115">
        <v>365</v>
      </c>
      <c r="J50" s="116">
        <v>1.9478093815038156</v>
      </c>
    </row>
    <row r="51" spans="1:12" s="110" customFormat="1" ht="13.5" customHeight="1" x14ac:dyDescent="0.2">
      <c r="A51" s="118" t="s">
        <v>105</v>
      </c>
      <c r="B51" s="121" t="s">
        <v>108</v>
      </c>
      <c r="C51" s="113">
        <v>10.86943126501941</v>
      </c>
      <c r="D51" s="115">
        <v>3528</v>
      </c>
      <c r="E51" s="114">
        <v>3825</v>
      </c>
      <c r="F51" s="114">
        <v>3924</v>
      </c>
      <c r="G51" s="114">
        <v>3602</v>
      </c>
      <c r="H51" s="140">
        <v>3514</v>
      </c>
      <c r="I51" s="115">
        <v>14</v>
      </c>
      <c r="J51" s="116">
        <v>0.39840637450199201</v>
      </c>
    </row>
    <row r="52" spans="1:12" s="110" customFormat="1" ht="13.5" customHeight="1" x14ac:dyDescent="0.2">
      <c r="A52" s="118"/>
      <c r="B52" s="121" t="s">
        <v>109</v>
      </c>
      <c r="C52" s="113">
        <v>71.070306241912633</v>
      </c>
      <c r="D52" s="115">
        <v>23068</v>
      </c>
      <c r="E52" s="114">
        <v>23699</v>
      </c>
      <c r="F52" s="114">
        <v>23855</v>
      </c>
      <c r="G52" s="114">
        <v>23468</v>
      </c>
      <c r="H52" s="140">
        <v>22657</v>
      </c>
      <c r="I52" s="115">
        <v>411</v>
      </c>
      <c r="J52" s="116">
        <v>1.814008915566933</v>
      </c>
    </row>
    <row r="53" spans="1:12" s="110" customFormat="1" ht="13.5" customHeight="1" x14ac:dyDescent="0.2">
      <c r="A53" s="118"/>
      <c r="B53" s="121" t="s">
        <v>110</v>
      </c>
      <c r="C53" s="113">
        <v>16.747797153244193</v>
      </c>
      <c r="D53" s="115">
        <v>5436</v>
      </c>
      <c r="E53" s="114">
        <v>5409</v>
      </c>
      <c r="F53" s="114">
        <v>5340</v>
      </c>
      <c r="G53" s="114">
        <v>5223</v>
      </c>
      <c r="H53" s="140">
        <v>5000</v>
      </c>
      <c r="I53" s="115">
        <v>436</v>
      </c>
      <c r="J53" s="116">
        <v>8.7200000000000006</v>
      </c>
    </row>
    <row r="54" spans="1:12" s="110" customFormat="1" ht="13.5" customHeight="1" x14ac:dyDescent="0.2">
      <c r="A54" s="120"/>
      <c r="B54" s="121" t="s">
        <v>111</v>
      </c>
      <c r="C54" s="113">
        <v>1.3124653398237722</v>
      </c>
      <c r="D54" s="115">
        <v>426</v>
      </c>
      <c r="E54" s="114">
        <v>417</v>
      </c>
      <c r="F54" s="114">
        <v>399</v>
      </c>
      <c r="G54" s="114">
        <v>384</v>
      </c>
      <c r="H54" s="140">
        <v>350</v>
      </c>
      <c r="I54" s="115">
        <v>76</v>
      </c>
      <c r="J54" s="116">
        <v>21.714285714285715</v>
      </c>
    </row>
    <row r="55" spans="1:12" s="110" customFormat="1" ht="13.5" customHeight="1" x14ac:dyDescent="0.2">
      <c r="A55" s="120"/>
      <c r="B55" s="121" t="s">
        <v>112</v>
      </c>
      <c r="C55" s="113">
        <v>0.30192864625053917</v>
      </c>
      <c r="D55" s="115">
        <v>98</v>
      </c>
      <c r="E55" s="114">
        <v>94</v>
      </c>
      <c r="F55" s="114">
        <v>105</v>
      </c>
      <c r="G55" s="114">
        <v>94</v>
      </c>
      <c r="H55" s="140">
        <v>73</v>
      </c>
      <c r="I55" s="115">
        <v>25</v>
      </c>
      <c r="J55" s="116">
        <v>34.246575342465754</v>
      </c>
    </row>
    <row r="56" spans="1:12" s="110" customFormat="1" ht="13.5" customHeight="1" x14ac:dyDescent="0.2">
      <c r="A56" s="118" t="s">
        <v>113</v>
      </c>
      <c r="B56" s="122" t="s">
        <v>116</v>
      </c>
      <c r="C56" s="113">
        <v>80.919958099698064</v>
      </c>
      <c r="D56" s="115">
        <v>26265</v>
      </c>
      <c r="E56" s="114">
        <v>27060</v>
      </c>
      <c r="F56" s="114">
        <v>27103</v>
      </c>
      <c r="G56" s="114">
        <v>26511</v>
      </c>
      <c r="H56" s="140">
        <v>25853</v>
      </c>
      <c r="I56" s="115">
        <v>412</v>
      </c>
      <c r="J56" s="116">
        <v>1.593625498007968</v>
      </c>
    </row>
    <row r="57" spans="1:12" s="110" customFormat="1" ht="13.5" customHeight="1" x14ac:dyDescent="0.2">
      <c r="A57" s="142"/>
      <c r="B57" s="124" t="s">
        <v>117</v>
      </c>
      <c r="C57" s="125">
        <v>19.076960995748351</v>
      </c>
      <c r="D57" s="143">
        <v>6192</v>
      </c>
      <c r="E57" s="144">
        <v>6290</v>
      </c>
      <c r="F57" s="144">
        <v>6415</v>
      </c>
      <c r="G57" s="144">
        <v>6165</v>
      </c>
      <c r="H57" s="145">
        <v>5667</v>
      </c>
      <c r="I57" s="143">
        <v>525</v>
      </c>
      <c r="J57" s="146">
        <v>9.264160931709899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225494</v>
      </c>
      <c r="E12" s="236">
        <v>226314</v>
      </c>
      <c r="F12" s="114">
        <v>227679</v>
      </c>
      <c r="G12" s="114">
        <v>224374</v>
      </c>
      <c r="H12" s="140">
        <v>221787</v>
      </c>
      <c r="I12" s="115">
        <v>3707</v>
      </c>
      <c r="J12" s="116">
        <v>1.6714234828912424</v>
      </c>
    </row>
    <row r="13" spans="1:15" s="110" customFormat="1" ht="12" customHeight="1" x14ac:dyDescent="0.2">
      <c r="A13" s="118" t="s">
        <v>105</v>
      </c>
      <c r="B13" s="119" t="s">
        <v>106</v>
      </c>
      <c r="C13" s="113">
        <v>51.939741190452963</v>
      </c>
      <c r="D13" s="115">
        <v>117121</v>
      </c>
      <c r="E13" s="114">
        <v>117521</v>
      </c>
      <c r="F13" s="114">
        <v>119004</v>
      </c>
      <c r="G13" s="114">
        <v>117128</v>
      </c>
      <c r="H13" s="140">
        <v>115374</v>
      </c>
      <c r="I13" s="115">
        <v>1747</v>
      </c>
      <c r="J13" s="116">
        <v>1.5142059736162394</v>
      </c>
    </row>
    <row r="14" spans="1:15" s="110" customFormat="1" ht="12" customHeight="1" x14ac:dyDescent="0.2">
      <c r="A14" s="118"/>
      <c r="B14" s="119" t="s">
        <v>107</v>
      </c>
      <c r="C14" s="113">
        <v>48.060258809547037</v>
      </c>
      <c r="D14" s="115">
        <v>108373</v>
      </c>
      <c r="E14" s="114">
        <v>108793</v>
      </c>
      <c r="F14" s="114">
        <v>108675</v>
      </c>
      <c r="G14" s="114">
        <v>107246</v>
      </c>
      <c r="H14" s="140">
        <v>106413</v>
      </c>
      <c r="I14" s="115">
        <v>1960</v>
      </c>
      <c r="J14" s="116">
        <v>1.8418802214015204</v>
      </c>
    </row>
    <row r="15" spans="1:15" s="110" customFormat="1" ht="12" customHeight="1" x14ac:dyDescent="0.2">
      <c r="A15" s="118" t="s">
        <v>105</v>
      </c>
      <c r="B15" s="121" t="s">
        <v>108</v>
      </c>
      <c r="C15" s="113">
        <v>11.431789759372755</v>
      </c>
      <c r="D15" s="115">
        <v>25778</v>
      </c>
      <c r="E15" s="114">
        <v>26754</v>
      </c>
      <c r="F15" s="114">
        <v>27485</v>
      </c>
      <c r="G15" s="114">
        <v>25570</v>
      </c>
      <c r="H15" s="140">
        <v>25842</v>
      </c>
      <c r="I15" s="115">
        <v>-64</v>
      </c>
      <c r="J15" s="116">
        <v>-0.24765884993421561</v>
      </c>
    </row>
    <row r="16" spans="1:15" s="110" customFormat="1" ht="12" customHeight="1" x14ac:dyDescent="0.2">
      <c r="A16" s="118"/>
      <c r="B16" s="121" t="s">
        <v>109</v>
      </c>
      <c r="C16" s="113">
        <v>68.198266916192892</v>
      </c>
      <c r="D16" s="115">
        <v>153783</v>
      </c>
      <c r="E16" s="114">
        <v>154179</v>
      </c>
      <c r="F16" s="114">
        <v>155302</v>
      </c>
      <c r="G16" s="114">
        <v>154796</v>
      </c>
      <c r="H16" s="140">
        <v>153074</v>
      </c>
      <c r="I16" s="115">
        <v>709</v>
      </c>
      <c r="J16" s="116">
        <v>0.46317467368723625</v>
      </c>
    </row>
    <row r="17" spans="1:10" s="110" customFormat="1" ht="12" customHeight="1" x14ac:dyDescent="0.2">
      <c r="A17" s="118"/>
      <c r="B17" s="121" t="s">
        <v>110</v>
      </c>
      <c r="C17" s="113">
        <v>19.00006208590916</v>
      </c>
      <c r="D17" s="115">
        <v>42844</v>
      </c>
      <c r="E17" s="114">
        <v>42342</v>
      </c>
      <c r="F17" s="114">
        <v>41948</v>
      </c>
      <c r="G17" s="114">
        <v>41173</v>
      </c>
      <c r="H17" s="140">
        <v>40145</v>
      </c>
      <c r="I17" s="115">
        <v>2699</v>
      </c>
      <c r="J17" s="116">
        <v>6.7231286586125298</v>
      </c>
    </row>
    <row r="18" spans="1:10" s="110" customFormat="1" ht="12" customHeight="1" x14ac:dyDescent="0.2">
      <c r="A18" s="120"/>
      <c r="B18" s="121" t="s">
        <v>111</v>
      </c>
      <c r="C18" s="113">
        <v>1.3698812385251935</v>
      </c>
      <c r="D18" s="115">
        <v>3089</v>
      </c>
      <c r="E18" s="114">
        <v>3039</v>
      </c>
      <c r="F18" s="114">
        <v>2944</v>
      </c>
      <c r="G18" s="114">
        <v>2835</v>
      </c>
      <c r="H18" s="140">
        <v>2726</v>
      </c>
      <c r="I18" s="115">
        <v>363</v>
      </c>
      <c r="J18" s="116">
        <v>13.316214233308877</v>
      </c>
    </row>
    <row r="19" spans="1:10" s="110" customFormat="1" ht="12" customHeight="1" x14ac:dyDescent="0.2">
      <c r="A19" s="120"/>
      <c r="B19" s="121" t="s">
        <v>112</v>
      </c>
      <c r="C19" s="113">
        <v>0.34679414973347406</v>
      </c>
      <c r="D19" s="115">
        <v>782</v>
      </c>
      <c r="E19" s="114">
        <v>737</v>
      </c>
      <c r="F19" s="114">
        <v>751</v>
      </c>
      <c r="G19" s="114">
        <v>666</v>
      </c>
      <c r="H19" s="140">
        <v>615</v>
      </c>
      <c r="I19" s="115">
        <v>167</v>
      </c>
      <c r="J19" s="116">
        <v>27.154471544715449</v>
      </c>
    </row>
    <row r="20" spans="1:10" s="110" customFormat="1" ht="12" customHeight="1" x14ac:dyDescent="0.2">
      <c r="A20" s="118" t="s">
        <v>113</v>
      </c>
      <c r="B20" s="119" t="s">
        <v>181</v>
      </c>
      <c r="C20" s="113">
        <v>70.236458619741541</v>
      </c>
      <c r="D20" s="115">
        <v>158379</v>
      </c>
      <c r="E20" s="114">
        <v>159297</v>
      </c>
      <c r="F20" s="114">
        <v>160894</v>
      </c>
      <c r="G20" s="114">
        <v>158042</v>
      </c>
      <c r="H20" s="140">
        <v>156511</v>
      </c>
      <c r="I20" s="115">
        <v>1868</v>
      </c>
      <c r="J20" s="116">
        <v>1.1935263336123341</v>
      </c>
    </row>
    <row r="21" spans="1:10" s="110" customFormat="1" ht="12" customHeight="1" x14ac:dyDescent="0.2">
      <c r="A21" s="118"/>
      <c r="B21" s="119" t="s">
        <v>182</v>
      </c>
      <c r="C21" s="113">
        <v>29.763541380258456</v>
      </c>
      <c r="D21" s="115">
        <v>67115</v>
      </c>
      <c r="E21" s="114">
        <v>67017</v>
      </c>
      <c r="F21" s="114">
        <v>66785</v>
      </c>
      <c r="G21" s="114">
        <v>66332</v>
      </c>
      <c r="H21" s="140">
        <v>65276</v>
      </c>
      <c r="I21" s="115">
        <v>1839</v>
      </c>
      <c r="J21" s="116">
        <v>2.8172682149641521</v>
      </c>
    </row>
    <row r="22" spans="1:10" s="110" customFormat="1" ht="12" customHeight="1" x14ac:dyDescent="0.2">
      <c r="A22" s="118" t="s">
        <v>113</v>
      </c>
      <c r="B22" s="119" t="s">
        <v>116</v>
      </c>
      <c r="C22" s="113">
        <v>83.225274286677248</v>
      </c>
      <c r="D22" s="115">
        <v>187668</v>
      </c>
      <c r="E22" s="114">
        <v>188776</v>
      </c>
      <c r="F22" s="114">
        <v>189755</v>
      </c>
      <c r="G22" s="114">
        <v>187254</v>
      </c>
      <c r="H22" s="140">
        <v>186229</v>
      </c>
      <c r="I22" s="115">
        <v>1439</v>
      </c>
      <c r="J22" s="116">
        <v>0.77270457340156473</v>
      </c>
    </row>
    <row r="23" spans="1:10" s="110" customFormat="1" ht="12" customHeight="1" x14ac:dyDescent="0.2">
      <c r="A23" s="118"/>
      <c r="B23" s="119" t="s">
        <v>117</v>
      </c>
      <c r="C23" s="113">
        <v>16.738804580166214</v>
      </c>
      <c r="D23" s="115">
        <v>37745</v>
      </c>
      <c r="E23" s="114">
        <v>37460</v>
      </c>
      <c r="F23" s="114">
        <v>37843</v>
      </c>
      <c r="G23" s="114">
        <v>37030</v>
      </c>
      <c r="H23" s="140">
        <v>35471</v>
      </c>
      <c r="I23" s="115">
        <v>2274</v>
      </c>
      <c r="J23" s="116">
        <v>6.4108708522454965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281443</v>
      </c>
      <c r="E64" s="236">
        <v>281193</v>
      </c>
      <c r="F64" s="236">
        <v>282201</v>
      </c>
      <c r="G64" s="236">
        <v>278585</v>
      </c>
      <c r="H64" s="140">
        <v>276380</v>
      </c>
      <c r="I64" s="115">
        <v>5063</v>
      </c>
      <c r="J64" s="116">
        <v>1.8318981112960417</v>
      </c>
    </row>
    <row r="65" spans="1:12" s="110" customFormat="1" ht="12" customHeight="1" x14ac:dyDescent="0.2">
      <c r="A65" s="118" t="s">
        <v>105</v>
      </c>
      <c r="B65" s="119" t="s">
        <v>106</v>
      </c>
      <c r="C65" s="113">
        <v>52.032916078921843</v>
      </c>
      <c r="D65" s="235">
        <v>146443</v>
      </c>
      <c r="E65" s="236">
        <v>146219</v>
      </c>
      <c r="F65" s="236">
        <v>147414</v>
      </c>
      <c r="G65" s="236">
        <v>145373</v>
      </c>
      <c r="H65" s="140">
        <v>143863</v>
      </c>
      <c r="I65" s="115">
        <v>2580</v>
      </c>
      <c r="J65" s="116">
        <v>1.7933728616809048</v>
      </c>
    </row>
    <row r="66" spans="1:12" s="110" customFormat="1" ht="12" customHeight="1" x14ac:dyDescent="0.2">
      <c r="A66" s="118"/>
      <c r="B66" s="119" t="s">
        <v>107</v>
      </c>
      <c r="C66" s="113">
        <v>47.967083921078157</v>
      </c>
      <c r="D66" s="235">
        <v>135000</v>
      </c>
      <c r="E66" s="236">
        <v>134974</v>
      </c>
      <c r="F66" s="236">
        <v>134787</v>
      </c>
      <c r="G66" s="236">
        <v>133212</v>
      </c>
      <c r="H66" s="140">
        <v>132517</v>
      </c>
      <c r="I66" s="115">
        <v>2483</v>
      </c>
      <c r="J66" s="116">
        <v>1.8737218621007117</v>
      </c>
    </row>
    <row r="67" spans="1:12" s="110" customFormat="1" ht="12" customHeight="1" x14ac:dyDescent="0.2">
      <c r="A67" s="118" t="s">
        <v>105</v>
      </c>
      <c r="B67" s="121" t="s">
        <v>108</v>
      </c>
      <c r="C67" s="113">
        <v>11.204044868765612</v>
      </c>
      <c r="D67" s="235">
        <v>31533</v>
      </c>
      <c r="E67" s="236">
        <v>32543</v>
      </c>
      <c r="F67" s="236">
        <v>33158</v>
      </c>
      <c r="G67" s="236">
        <v>30941</v>
      </c>
      <c r="H67" s="140">
        <v>31388</v>
      </c>
      <c r="I67" s="115">
        <v>145</v>
      </c>
      <c r="J67" s="116">
        <v>0.46195998470753152</v>
      </c>
    </row>
    <row r="68" spans="1:12" s="110" customFormat="1" ht="12" customHeight="1" x14ac:dyDescent="0.2">
      <c r="A68" s="118"/>
      <c r="B68" s="121" t="s">
        <v>109</v>
      </c>
      <c r="C68" s="113">
        <v>67.499280493741182</v>
      </c>
      <c r="D68" s="235">
        <v>189972</v>
      </c>
      <c r="E68" s="236">
        <v>189627</v>
      </c>
      <c r="F68" s="236">
        <v>190663</v>
      </c>
      <c r="G68" s="236">
        <v>190378</v>
      </c>
      <c r="H68" s="140">
        <v>189144</v>
      </c>
      <c r="I68" s="115">
        <v>828</v>
      </c>
      <c r="J68" s="116">
        <v>0.43776170536733916</v>
      </c>
    </row>
    <row r="69" spans="1:12" s="110" customFormat="1" ht="12" customHeight="1" x14ac:dyDescent="0.2">
      <c r="A69" s="118"/>
      <c r="B69" s="121" t="s">
        <v>110</v>
      </c>
      <c r="C69" s="113">
        <v>19.882178629420522</v>
      </c>
      <c r="D69" s="235">
        <v>55957</v>
      </c>
      <c r="E69" s="236">
        <v>55124</v>
      </c>
      <c r="F69" s="236">
        <v>54589</v>
      </c>
      <c r="G69" s="236">
        <v>53596</v>
      </c>
      <c r="H69" s="140">
        <v>52319</v>
      </c>
      <c r="I69" s="115">
        <v>3638</v>
      </c>
      <c r="J69" s="116">
        <v>6.9534968175997252</v>
      </c>
    </row>
    <row r="70" spans="1:12" s="110" customFormat="1" ht="12" customHeight="1" x14ac:dyDescent="0.2">
      <c r="A70" s="120"/>
      <c r="B70" s="121" t="s">
        <v>111</v>
      </c>
      <c r="C70" s="113">
        <v>1.4144960080726825</v>
      </c>
      <c r="D70" s="235">
        <v>3981</v>
      </c>
      <c r="E70" s="236">
        <v>3899</v>
      </c>
      <c r="F70" s="236">
        <v>3791</v>
      </c>
      <c r="G70" s="236">
        <v>3670</v>
      </c>
      <c r="H70" s="140">
        <v>3529</v>
      </c>
      <c r="I70" s="115">
        <v>452</v>
      </c>
      <c r="J70" s="116">
        <v>12.808160952111079</v>
      </c>
    </row>
    <row r="71" spans="1:12" s="110" customFormat="1" ht="12" customHeight="1" x14ac:dyDescent="0.2">
      <c r="A71" s="120"/>
      <c r="B71" s="121" t="s">
        <v>112</v>
      </c>
      <c r="C71" s="113">
        <v>0.3688135785931787</v>
      </c>
      <c r="D71" s="235">
        <v>1038</v>
      </c>
      <c r="E71" s="236">
        <v>955</v>
      </c>
      <c r="F71" s="236">
        <v>955</v>
      </c>
      <c r="G71" s="236">
        <v>851</v>
      </c>
      <c r="H71" s="140">
        <v>807</v>
      </c>
      <c r="I71" s="115">
        <v>231</v>
      </c>
      <c r="J71" s="116">
        <v>28.624535315985131</v>
      </c>
    </row>
    <row r="72" spans="1:12" s="110" customFormat="1" ht="12" customHeight="1" x14ac:dyDescent="0.2">
      <c r="A72" s="118" t="s">
        <v>113</v>
      </c>
      <c r="B72" s="119" t="s">
        <v>181</v>
      </c>
      <c r="C72" s="113">
        <v>70.19147749277829</v>
      </c>
      <c r="D72" s="235">
        <v>197549</v>
      </c>
      <c r="E72" s="236">
        <v>197552</v>
      </c>
      <c r="F72" s="236">
        <v>199236</v>
      </c>
      <c r="G72" s="236">
        <v>196369</v>
      </c>
      <c r="H72" s="140">
        <v>195129</v>
      </c>
      <c r="I72" s="115">
        <v>2420</v>
      </c>
      <c r="J72" s="116">
        <v>1.2402051975872372</v>
      </c>
    </row>
    <row r="73" spans="1:12" s="110" customFormat="1" ht="12" customHeight="1" x14ac:dyDescent="0.2">
      <c r="A73" s="118"/>
      <c r="B73" s="119" t="s">
        <v>182</v>
      </c>
      <c r="C73" s="113">
        <v>29.80852250722171</v>
      </c>
      <c r="D73" s="115">
        <v>83894</v>
      </c>
      <c r="E73" s="114">
        <v>83641</v>
      </c>
      <c r="F73" s="114">
        <v>82965</v>
      </c>
      <c r="G73" s="114">
        <v>82216</v>
      </c>
      <c r="H73" s="140">
        <v>81251</v>
      </c>
      <c r="I73" s="115">
        <v>2643</v>
      </c>
      <c r="J73" s="116">
        <v>3.2528830414394898</v>
      </c>
    </row>
    <row r="74" spans="1:12" s="110" customFormat="1" ht="12" customHeight="1" x14ac:dyDescent="0.2">
      <c r="A74" s="118" t="s">
        <v>113</v>
      </c>
      <c r="B74" s="119" t="s">
        <v>116</v>
      </c>
      <c r="C74" s="113">
        <v>84.937980337048714</v>
      </c>
      <c r="D74" s="115">
        <v>239052</v>
      </c>
      <c r="E74" s="114">
        <v>239605</v>
      </c>
      <c r="F74" s="114">
        <v>240509</v>
      </c>
      <c r="G74" s="114">
        <v>237798</v>
      </c>
      <c r="H74" s="140">
        <v>236830</v>
      </c>
      <c r="I74" s="115">
        <v>2222</v>
      </c>
      <c r="J74" s="116">
        <v>0.93822573153738964</v>
      </c>
    </row>
    <row r="75" spans="1:12" s="110" customFormat="1" ht="12" customHeight="1" x14ac:dyDescent="0.2">
      <c r="A75" s="142"/>
      <c r="B75" s="124" t="s">
        <v>117</v>
      </c>
      <c r="C75" s="125">
        <v>15.026488489676417</v>
      </c>
      <c r="D75" s="143">
        <v>42291</v>
      </c>
      <c r="E75" s="144">
        <v>41493</v>
      </c>
      <c r="F75" s="144">
        <v>41595</v>
      </c>
      <c r="G75" s="144">
        <v>40673</v>
      </c>
      <c r="H75" s="145">
        <v>39434</v>
      </c>
      <c r="I75" s="143">
        <v>2857</v>
      </c>
      <c r="J75" s="146">
        <v>7.2450169904143635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225494</v>
      </c>
      <c r="G11" s="114">
        <v>226314</v>
      </c>
      <c r="H11" s="114">
        <v>227679</v>
      </c>
      <c r="I11" s="114">
        <v>224374</v>
      </c>
      <c r="J11" s="140">
        <v>221787</v>
      </c>
      <c r="K11" s="114">
        <v>3707</v>
      </c>
      <c r="L11" s="116">
        <v>1.6714234828912424</v>
      </c>
    </row>
    <row r="12" spans="1:17" s="110" customFormat="1" ht="24.95" customHeight="1" x14ac:dyDescent="0.2">
      <c r="A12" s="604" t="s">
        <v>185</v>
      </c>
      <c r="B12" s="605"/>
      <c r="C12" s="605"/>
      <c r="D12" s="606"/>
      <c r="E12" s="113">
        <v>51.939741190452963</v>
      </c>
      <c r="F12" s="115">
        <v>117121</v>
      </c>
      <c r="G12" s="114">
        <v>117521</v>
      </c>
      <c r="H12" s="114">
        <v>119004</v>
      </c>
      <c r="I12" s="114">
        <v>117128</v>
      </c>
      <c r="J12" s="140">
        <v>115374</v>
      </c>
      <c r="K12" s="114">
        <v>1747</v>
      </c>
      <c r="L12" s="116">
        <v>1.5142059736162394</v>
      </c>
    </row>
    <row r="13" spans="1:17" s="110" customFormat="1" ht="15" customHeight="1" x14ac:dyDescent="0.2">
      <c r="A13" s="120"/>
      <c r="B13" s="612" t="s">
        <v>107</v>
      </c>
      <c r="C13" s="612"/>
      <c r="E13" s="113">
        <v>48.060258809547037</v>
      </c>
      <c r="F13" s="115">
        <v>108373</v>
      </c>
      <c r="G13" s="114">
        <v>108793</v>
      </c>
      <c r="H13" s="114">
        <v>108675</v>
      </c>
      <c r="I13" s="114">
        <v>107246</v>
      </c>
      <c r="J13" s="140">
        <v>106413</v>
      </c>
      <c r="K13" s="114">
        <v>1960</v>
      </c>
      <c r="L13" s="116">
        <v>1.8418802214015204</v>
      </c>
    </row>
    <row r="14" spans="1:17" s="110" customFormat="1" ht="24.95" customHeight="1" x14ac:dyDescent="0.2">
      <c r="A14" s="604" t="s">
        <v>186</v>
      </c>
      <c r="B14" s="605"/>
      <c r="C14" s="605"/>
      <c r="D14" s="606"/>
      <c r="E14" s="113">
        <v>11.431789759372755</v>
      </c>
      <c r="F14" s="115">
        <v>25778</v>
      </c>
      <c r="G14" s="114">
        <v>26754</v>
      </c>
      <c r="H14" s="114">
        <v>27485</v>
      </c>
      <c r="I14" s="114">
        <v>25570</v>
      </c>
      <c r="J14" s="140">
        <v>25842</v>
      </c>
      <c r="K14" s="114">
        <v>-64</v>
      </c>
      <c r="L14" s="116">
        <v>-0.24765884993421561</v>
      </c>
    </row>
    <row r="15" spans="1:17" s="110" customFormat="1" ht="15" customHeight="1" x14ac:dyDescent="0.2">
      <c r="A15" s="120"/>
      <c r="B15" s="119"/>
      <c r="C15" s="258" t="s">
        <v>106</v>
      </c>
      <c r="E15" s="113">
        <v>56.618046396151755</v>
      </c>
      <c r="F15" s="115">
        <v>14595</v>
      </c>
      <c r="G15" s="114">
        <v>15222</v>
      </c>
      <c r="H15" s="114">
        <v>15777</v>
      </c>
      <c r="I15" s="114">
        <v>14627</v>
      </c>
      <c r="J15" s="140">
        <v>14760</v>
      </c>
      <c r="K15" s="114">
        <v>-165</v>
      </c>
      <c r="L15" s="116">
        <v>-1.1178861788617886</v>
      </c>
    </row>
    <row r="16" spans="1:17" s="110" customFormat="1" ht="15" customHeight="1" x14ac:dyDescent="0.2">
      <c r="A16" s="120"/>
      <c r="B16" s="119"/>
      <c r="C16" s="258" t="s">
        <v>107</v>
      </c>
      <c r="E16" s="113">
        <v>43.381953603848245</v>
      </c>
      <c r="F16" s="115">
        <v>11183</v>
      </c>
      <c r="G16" s="114">
        <v>11532</v>
      </c>
      <c r="H16" s="114">
        <v>11708</v>
      </c>
      <c r="I16" s="114">
        <v>10943</v>
      </c>
      <c r="J16" s="140">
        <v>11082</v>
      </c>
      <c r="K16" s="114">
        <v>101</v>
      </c>
      <c r="L16" s="116">
        <v>0.91138783613066232</v>
      </c>
    </row>
    <row r="17" spans="1:12" s="110" customFormat="1" ht="15" customHeight="1" x14ac:dyDescent="0.2">
      <c r="A17" s="120"/>
      <c r="B17" s="121" t="s">
        <v>109</v>
      </c>
      <c r="C17" s="258"/>
      <c r="E17" s="113">
        <v>68.198266916192892</v>
      </c>
      <c r="F17" s="115">
        <v>153783</v>
      </c>
      <c r="G17" s="114">
        <v>154179</v>
      </c>
      <c r="H17" s="114">
        <v>155302</v>
      </c>
      <c r="I17" s="114">
        <v>154796</v>
      </c>
      <c r="J17" s="140">
        <v>153074</v>
      </c>
      <c r="K17" s="114">
        <v>709</v>
      </c>
      <c r="L17" s="116">
        <v>0.46317467368723625</v>
      </c>
    </row>
    <row r="18" spans="1:12" s="110" customFormat="1" ht="15" customHeight="1" x14ac:dyDescent="0.2">
      <c r="A18" s="120"/>
      <c r="B18" s="119"/>
      <c r="C18" s="258" t="s">
        <v>106</v>
      </c>
      <c r="E18" s="113">
        <v>52.269106468205202</v>
      </c>
      <c r="F18" s="115">
        <v>80381</v>
      </c>
      <c r="G18" s="114">
        <v>80484</v>
      </c>
      <c r="H18" s="114">
        <v>81506</v>
      </c>
      <c r="I18" s="114">
        <v>81207</v>
      </c>
      <c r="J18" s="140">
        <v>79884</v>
      </c>
      <c r="K18" s="114">
        <v>497</v>
      </c>
      <c r="L18" s="116">
        <v>0.62215212057483349</v>
      </c>
    </row>
    <row r="19" spans="1:12" s="110" customFormat="1" ht="15" customHeight="1" x14ac:dyDescent="0.2">
      <c r="A19" s="120"/>
      <c r="B19" s="119"/>
      <c r="C19" s="258" t="s">
        <v>107</v>
      </c>
      <c r="E19" s="113">
        <v>47.730893531794798</v>
      </c>
      <c r="F19" s="115">
        <v>73402</v>
      </c>
      <c r="G19" s="114">
        <v>73695</v>
      </c>
      <c r="H19" s="114">
        <v>73796</v>
      </c>
      <c r="I19" s="114">
        <v>73589</v>
      </c>
      <c r="J19" s="140">
        <v>73190</v>
      </c>
      <c r="K19" s="114">
        <v>212</v>
      </c>
      <c r="L19" s="116">
        <v>0.28965705697499661</v>
      </c>
    </row>
    <row r="20" spans="1:12" s="110" customFormat="1" ht="15" customHeight="1" x14ac:dyDescent="0.2">
      <c r="A20" s="120"/>
      <c r="B20" s="121" t="s">
        <v>110</v>
      </c>
      <c r="C20" s="258"/>
      <c r="E20" s="113">
        <v>19.00006208590916</v>
      </c>
      <c r="F20" s="115">
        <v>42844</v>
      </c>
      <c r="G20" s="114">
        <v>42342</v>
      </c>
      <c r="H20" s="114">
        <v>41948</v>
      </c>
      <c r="I20" s="114">
        <v>41173</v>
      </c>
      <c r="J20" s="140">
        <v>40145</v>
      </c>
      <c r="K20" s="114">
        <v>2699</v>
      </c>
      <c r="L20" s="116">
        <v>6.7231286586125298</v>
      </c>
    </row>
    <row r="21" spans="1:12" s="110" customFormat="1" ht="15" customHeight="1" x14ac:dyDescent="0.2">
      <c r="A21" s="120"/>
      <c r="B21" s="119"/>
      <c r="C21" s="258" t="s">
        <v>106</v>
      </c>
      <c r="E21" s="113">
        <v>47.894687704229298</v>
      </c>
      <c r="F21" s="115">
        <v>20520</v>
      </c>
      <c r="G21" s="114">
        <v>20224</v>
      </c>
      <c r="H21" s="114">
        <v>20154</v>
      </c>
      <c r="I21" s="114">
        <v>19784</v>
      </c>
      <c r="J21" s="140">
        <v>19254</v>
      </c>
      <c r="K21" s="114">
        <v>1266</v>
      </c>
      <c r="L21" s="116">
        <v>6.5752570894359614</v>
      </c>
    </row>
    <row r="22" spans="1:12" s="110" customFormat="1" ht="15" customHeight="1" x14ac:dyDescent="0.2">
      <c r="A22" s="120"/>
      <c r="B22" s="119"/>
      <c r="C22" s="258" t="s">
        <v>107</v>
      </c>
      <c r="E22" s="113">
        <v>52.105312295770702</v>
      </c>
      <c r="F22" s="115">
        <v>22324</v>
      </c>
      <c r="G22" s="114">
        <v>22118</v>
      </c>
      <c r="H22" s="114">
        <v>21794</v>
      </c>
      <c r="I22" s="114">
        <v>21389</v>
      </c>
      <c r="J22" s="140">
        <v>20891</v>
      </c>
      <c r="K22" s="114">
        <v>1433</v>
      </c>
      <c r="L22" s="116">
        <v>6.8594131444162558</v>
      </c>
    </row>
    <row r="23" spans="1:12" s="110" customFormat="1" ht="15" customHeight="1" x14ac:dyDescent="0.2">
      <c r="A23" s="120"/>
      <c r="B23" s="121" t="s">
        <v>111</v>
      </c>
      <c r="C23" s="258"/>
      <c r="E23" s="113">
        <v>1.3698812385251935</v>
      </c>
      <c r="F23" s="115">
        <v>3089</v>
      </c>
      <c r="G23" s="114">
        <v>3039</v>
      </c>
      <c r="H23" s="114">
        <v>2944</v>
      </c>
      <c r="I23" s="114">
        <v>2835</v>
      </c>
      <c r="J23" s="140">
        <v>2726</v>
      </c>
      <c r="K23" s="114">
        <v>363</v>
      </c>
      <c r="L23" s="116">
        <v>13.316214233308877</v>
      </c>
    </row>
    <row r="24" spans="1:12" s="110" customFormat="1" ht="15" customHeight="1" x14ac:dyDescent="0.2">
      <c r="A24" s="120"/>
      <c r="B24" s="119"/>
      <c r="C24" s="258" t="s">
        <v>106</v>
      </c>
      <c r="E24" s="113">
        <v>52.606021366137909</v>
      </c>
      <c r="F24" s="115">
        <v>1625</v>
      </c>
      <c r="G24" s="114">
        <v>1591</v>
      </c>
      <c r="H24" s="114">
        <v>1567</v>
      </c>
      <c r="I24" s="114">
        <v>1510</v>
      </c>
      <c r="J24" s="140">
        <v>1476</v>
      </c>
      <c r="K24" s="114">
        <v>149</v>
      </c>
      <c r="L24" s="116">
        <v>10.094850948509485</v>
      </c>
    </row>
    <row r="25" spans="1:12" s="110" customFormat="1" ht="15" customHeight="1" x14ac:dyDescent="0.2">
      <c r="A25" s="120"/>
      <c r="B25" s="119"/>
      <c r="C25" s="258" t="s">
        <v>107</v>
      </c>
      <c r="E25" s="113">
        <v>47.393978633862091</v>
      </c>
      <c r="F25" s="115">
        <v>1464</v>
      </c>
      <c r="G25" s="114">
        <v>1448</v>
      </c>
      <c r="H25" s="114">
        <v>1377</v>
      </c>
      <c r="I25" s="114">
        <v>1325</v>
      </c>
      <c r="J25" s="140">
        <v>1250</v>
      </c>
      <c r="K25" s="114">
        <v>214</v>
      </c>
      <c r="L25" s="116">
        <v>17.12</v>
      </c>
    </row>
    <row r="26" spans="1:12" s="110" customFormat="1" ht="15" customHeight="1" x14ac:dyDescent="0.2">
      <c r="A26" s="120"/>
      <c r="C26" s="121" t="s">
        <v>187</v>
      </c>
      <c r="D26" s="110" t="s">
        <v>188</v>
      </c>
      <c r="E26" s="113">
        <v>0.34679414973347406</v>
      </c>
      <c r="F26" s="115">
        <v>782</v>
      </c>
      <c r="G26" s="114">
        <v>737</v>
      </c>
      <c r="H26" s="114">
        <v>751</v>
      </c>
      <c r="I26" s="114">
        <v>666</v>
      </c>
      <c r="J26" s="140">
        <v>615</v>
      </c>
      <c r="K26" s="114">
        <v>167</v>
      </c>
      <c r="L26" s="116">
        <v>27.154471544715449</v>
      </c>
    </row>
    <row r="27" spans="1:12" s="110" customFormat="1" ht="15" customHeight="1" x14ac:dyDescent="0.2">
      <c r="A27" s="120"/>
      <c r="B27" s="119"/>
      <c r="D27" s="259" t="s">
        <v>106</v>
      </c>
      <c r="E27" s="113">
        <v>45.524296675191813</v>
      </c>
      <c r="F27" s="115">
        <v>356</v>
      </c>
      <c r="G27" s="114">
        <v>330</v>
      </c>
      <c r="H27" s="114">
        <v>368</v>
      </c>
      <c r="I27" s="114">
        <v>315</v>
      </c>
      <c r="J27" s="140">
        <v>301</v>
      </c>
      <c r="K27" s="114">
        <v>55</v>
      </c>
      <c r="L27" s="116">
        <v>18.272425249169434</v>
      </c>
    </row>
    <row r="28" spans="1:12" s="110" customFormat="1" ht="15" customHeight="1" x14ac:dyDescent="0.2">
      <c r="A28" s="120"/>
      <c r="B28" s="119"/>
      <c r="D28" s="259" t="s">
        <v>107</v>
      </c>
      <c r="E28" s="113">
        <v>54.475703324808187</v>
      </c>
      <c r="F28" s="115">
        <v>426</v>
      </c>
      <c r="G28" s="114">
        <v>407</v>
      </c>
      <c r="H28" s="114">
        <v>383</v>
      </c>
      <c r="I28" s="114">
        <v>351</v>
      </c>
      <c r="J28" s="140">
        <v>314</v>
      </c>
      <c r="K28" s="114">
        <v>112</v>
      </c>
      <c r="L28" s="116">
        <v>35.668789808917197</v>
      </c>
    </row>
    <row r="29" spans="1:12" s="110" customFormat="1" ht="24.95" customHeight="1" x14ac:dyDescent="0.2">
      <c r="A29" s="604" t="s">
        <v>189</v>
      </c>
      <c r="B29" s="605"/>
      <c r="C29" s="605"/>
      <c r="D29" s="606"/>
      <c r="E29" s="113">
        <v>83.225274286677248</v>
      </c>
      <c r="F29" s="115">
        <v>187668</v>
      </c>
      <c r="G29" s="114">
        <v>188776</v>
      </c>
      <c r="H29" s="114">
        <v>189755</v>
      </c>
      <c r="I29" s="114">
        <v>187254</v>
      </c>
      <c r="J29" s="140">
        <v>186229</v>
      </c>
      <c r="K29" s="114">
        <v>1439</v>
      </c>
      <c r="L29" s="116">
        <v>0.77270457340156473</v>
      </c>
    </row>
    <row r="30" spans="1:12" s="110" customFormat="1" ht="15" customHeight="1" x14ac:dyDescent="0.2">
      <c r="A30" s="120"/>
      <c r="B30" s="119"/>
      <c r="C30" s="258" t="s">
        <v>106</v>
      </c>
      <c r="E30" s="113">
        <v>49.995737152844384</v>
      </c>
      <c r="F30" s="115">
        <v>93826</v>
      </c>
      <c r="G30" s="114">
        <v>94425</v>
      </c>
      <c r="H30" s="114">
        <v>95384</v>
      </c>
      <c r="I30" s="114">
        <v>94013</v>
      </c>
      <c r="J30" s="140">
        <v>93347</v>
      </c>
      <c r="K30" s="114">
        <v>479</v>
      </c>
      <c r="L30" s="116">
        <v>0.51313914748197587</v>
      </c>
    </row>
    <row r="31" spans="1:12" s="110" customFormat="1" ht="15" customHeight="1" x14ac:dyDescent="0.2">
      <c r="A31" s="120"/>
      <c r="B31" s="119"/>
      <c r="C31" s="258" t="s">
        <v>107</v>
      </c>
      <c r="E31" s="113">
        <v>50.004262847155616</v>
      </c>
      <c r="F31" s="115">
        <v>93842</v>
      </c>
      <c r="G31" s="114">
        <v>94351</v>
      </c>
      <c r="H31" s="114">
        <v>94371</v>
      </c>
      <c r="I31" s="114">
        <v>93241</v>
      </c>
      <c r="J31" s="140">
        <v>92882</v>
      </c>
      <c r="K31" s="114">
        <v>960</v>
      </c>
      <c r="L31" s="116">
        <v>1.0335694752481643</v>
      </c>
    </row>
    <row r="32" spans="1:12" s="110" customFormat="1" ht="15" customHeight="1" x14ac:dyDescent="0.2">
      <c r="A32" s="120"/>
      <c r="B32" s="119" t="s">
        <v>117</v>
      </c>
      <c r="C32" s="258"/>
      <c r="E32" s="113">
        <v>16.738804580166214</v>
      </c>
      <c r="F32" s="115">
        <v>37745</v>
      </c>
      <c r="G32" s="114">
        <v>37460</v>
      </c>
      <c r="H32" s="114">
        <v>37843</v>
      </c>
      <c r="I32" s="114">
        <v>37030</v>
      </c>
      <c r="J32" s="140">
        <v>35471</v>
      </c>
      <c r="K32" s="114">
        <v>2274</v>
      </c>
      <c r="L32" s="116">
        <v>6.4108708522454965</v>
      </c>
    </row>
    <row r="33" spans="1:12" s="110" customFormat="1" ht="15" customHeight="1" x14ac:dyDescent="0.2">
      <c r="A33" s="120"/>
      <c r="B33" s="119"/>
      <c r="C33" s="258" t="s">
        <v>106</v>
      </c>
      <c r="E33" s="113">
        <v>61.584315803417674</v>
      </c>
      <c r="F33" s="115">
        <v>23245</v>
      </c>
      <c r="G33" s="114">
        <v>23051</v>
      </c>
      <c r="H33" s="114">
        <v>23575</v>
      </c>
      <c r="I33" s="114">
        <v>23067</v>
      </c>
      <c r="J33" s="140">
        <v>21985</v>
      </c>
      <c r="K33" s="114">
        <v>1260</v>
      </c>
      <c r="L33" s="116">
        <v>5.731180350238799</v>
      </c>
    </row>
    <row r="34" spans="1:12" s="110" customFormat="1" ht="15" customHeight="1" x14ac:dyDescent="0.2">
      <c r="A34" s="120"/>
      <c r="B34" s="119"/>
      <c r="C34" s="258" t="s">
        <v>107</v>
      </c>
      <c r="E34" s="113">
        <v>38.415684196582326</v>
      </c>
      <c r="F34" s="115">
        <v>14500</v>
      </c>
      <c r="G34" s="114">
        <v>14409</v>
      </c>
      <c r="H34" s="114">
        <v>14268</v>
      </c>
      <c r="I34" s="114">
        <v>13963</v>
      </c>
      <c r="J34" s="140">
        <v>13486</v>
      </c>
      <c r="K34" s="114">
        <v>1014</v>
      </c>
      <c r="L34" s="116">
        <v>7.5189084977013199</v>
      </c>
    </row>
    <row r="35" spans="1:12" s="110" customFormat="1" ht="24.95" customHeight="1" x14ac:dyDescent="0.2">
      <c r="A35" s="604" t="s">
        <v>190</v>
      </c>
      <c r="B35" s="605"/>
      <c r="C35" s="605"/>
      <c r="D35" s="606"/>
      <c r="E35" s="113">
        <v>70.236458619741541</v>
      </c>
      <c r="F35" s="115">
        <v>158379</v>
      </c>
      <c r="G35" s="114">
        <v>159297</v>
      </c>
      <c r="H35" s="114">
        <v>160894</v>
      </c>
      <c r="I35" s="114">
        <v>158042</v>
      </c>
      <c r="J35" s="140">
        <v>156511</v>
      </c>
      <c r="K35" s="114">
        <v>1868</v>
      </c>
      <c r="L35" s="116">
        <v>1.1935263336123341</v>
      </c>
    </row>
    <row r="36" spans="1:12" s="110" customFormat="1" ht="15" customHeight="1" x14ac:dyDescent="0.2">
      <c r="A36" s="120"/>
      <c r="B36" s="119"/>
      <c r="C36" s="258" t="s">
        <v>106</v>
      </c>
      <c r="E36" s="113">
        <v>66.05989430416912</v>
      </c>
      <c r="F36" s="115">
        <v>104625</v>
      </c>
      <c r="G36" s="114">
        <v>105076</v>
      </c>
      <c r="H36" s="114">
        <v>106454</v>
      </c>
      <c r="I36" s="114">
        <v>104665</v>
      </c>
      <c r="J36" s="140">
        <v>103333</v>
      </c>
      <c r="K36" s="114">
        <v>1292</v>
      </c>
      <c r="L36" s="116">
        <v>1.2503266139568192</v>
      </c>
    </row>
    <row r="37" spans="1:12" s="110" customFormat="1" ht="15" customHeight="1" x14ac:dyDescent="0.2">
      <c r="A37" s="120"/>
      <c r="B37" s="119"/>
      <c r="C37" s="258" t="s">
        <v>107</v>
      </c>
      <c r="E37" s="113">
        <v>33.940105695830887</v>
      </c>
      <c r="F37" s="115">
        <v>53754</v>
      </c>
      <c r="G37" s="114">
        <v>54221</v>
      </c>
      <c r="H37" s="114">
        <v>54440</v>
      </c>
      <c r="I37" s="114">
        <v>53377</v>
      </c>
      <c r="J37" s="140">
        <v>53178</v>
      </c>
      <c r="K37" s="114">
        <v>576</v>
      </c>
      <c r="L37" s="116">
        <v>1.083154688028884</v>
      </c>
    </row>
    <row r="38" spans="1:12" s="110" customFormat="1" ht="15" customHeight="1" x14ac:dyDescent="0.2">
      <c r="A38" s="120"/>
      <c r="B38" s="119" t="s">
        <v>182</v>
      </c>
      <c r="C38" s="258"/>
      <c r="E38" s="113">
        <v>29.763541380258456</v>
      </c>
      <c r="F38" s="115">
        <v>67115</v>
      </c>
      <c r="G38" s="114">
        <v>67017</v>
      </c>
      <c r="H38" s="114">
        <v>66785</v>
      </c>
      <c r="I38" s="114">
        <v>66332</v>
      </c>
      <c r="J38" s="140">
        <v>65276</v>
      </c>
      <c r="K38" s="114">
        <v>1839</v>
      </c>
      <c r="L38" s="116">
        <v>2.8172682149641521</v>
      </c>
    </row>
    <row r="39" spans="1:12" s="110" customFormat="1" ht="15" customHeight="1" x14ac:dyDescent="0.2">
      <c r="A39" s="120"/>
      <c r="B39" s="119"/>
      <c r="C39" s="258" t="s">
        <v>106</v>
      </c>
      <c r="E39" s="113">
        <v>18.618788646353273</v>
      </c>
      <c r="F39" s="115">
        <v>12496</v>
      </c>
      <c r="G39" s="114">
        <v>12445</v>
      </c>
      <c r="H39" s="114">
        <v>12550</v>
      </c>
      <c r="I39" s="114">
        <v>12463</v>
      </c>
      <c r="J39" s="140">
        <v>12041</v>
      </c>
      <c r="K39" s="114">
        <v>455</v>
      </c>
      <c r="L39" s="116">
        <v>3.7787559172826177</v>
      </c>
    </row>
    <row r="40" spans="1:12" s="110" customFormat="1" ht="15" customHeight="1" x14ac:dyDescent="0.2">
      <c r="A40" s="120"/>
      <c r="B40" s="119"/>
      <c r="C40" s="258" t="s">
        <v>107</v>
      </c>
      <c r="E40" s="113">
        <v>81.381211353646719</v>
      </c>
      <c r="F40" s="115">
        <v>54619</v>
      </c>
      <c r="G40" s="114">
        <v>54572</v>
      </c>
      <c r="H40" s="114">
        <v>54235</v>
      </c>
      <c r="I40" s="114">
        <v>53869</v>
      </c>
      <c r="J40" s="140">
        <v>53235</v>
      </c>
      <c r="K40" s="114">
        <v>1384</v>
      </c>
      <c r="L40" s="116">
        <v>2.5997933690241384</v>
      </c>
    </row>
    <row r="41" spans="1:12" s="110" customFormat="1" ht="24.75" customHeight="1" x14ac:dyDescent="0.2">
      <c r="A41" s="604" t="s">
        <v>519</v>
      </c>
      <c r="B41" s="605"/>
      <c r="C41" s="605"/>
      <c r="D41" s="606"/>
      <c r="E41" s="113">
        <v>4.4954632939235637</v>
      </c>
      <c r="F41" s="115">
        <v>10137</v>
      </c>
      <c r="G41" s="114">
        <v>11299</v>
      </c>
      <c r="H41" s="114">
        <v>11358</v>
      </c>
      <c r="I41" s="114">
        <v>9669</v>
      </c>
      <c r="J41" s="140">
        <v>9974</v>
      </c>
      <c r="K41" s="114">
        <v>163</v>
      </c>
      <c r="L41" s="116">
        <v>1.6342490475235611</v>
      </c>
    </row>
    <row r="42" spans="1:12" s="110" customFormat="1" ht="15" customHeight="1" x14ac:dyDescent="0.2">
      <c r="A42" s="120"/>
      <c r="B42" s="119"/>
      <c r="C42" s="258" t="s">
        <v>106</v>
      </c>
      <c r="E42" s="113">
        <v>59.919108217421325</v>
      </c>
      <c r="F42" s="115">
        <v>6074</v>
      </c>
      <c r="G42" s="114">
        <v>6873</v>
      </c>
      <c r="H42" s="114">
        <v>6946</v>
      </c>
      <c r="I42" s="114">
        <v>5869</v>
      </c>
      <c r="J42" s="140">
        <v>6026</v>
      </c>
      <c r="K42" s="114">
        <v>48</v>
      </c>
      <c r="L42" s="116">
        <v>0.79654829074012612</v>
      </c>
    </row>
    <row r="43" spans="1:12" s="110" customFormat="1" ht="15" customHeight="1" x14ac:dyDescent="0.2">
      <c r="A43" s="123"/>
      <c r="B43" s="124"/>
      <c r="C43" s="260" t="s">
        <v>107</v>
      </c>
      <c r="D43" s="261"/>
      <c r="E43" s="125">
        <v>40.080891782578675</v>
      </c>
      <c r="F43" s="143">
        <v>4063</v>
      </c>
      <c r="G43" s="144">
        <v>4426</v>
      </c>
      <c r="H43" s="144">
        <v>4412</v>
      </c>
      <c r="I43" s="144">
        <v>3800</v>
      </c>
      <c r="J43" s="145">
        <v>3948</v>
      </c>
      <c r="K43" s="144">
        <v>115</v>
      </c>
      <c r="L43" s="146">
        <v>2.9128672745694022</v>
      </c>
    </row>
    <row r="44" spans="1:12" s="110" customFormat="1" ht="45.75" customHeight="1" x14ac:dyDescent="0.2">
      <c r="A44" s="604" t="s">
        <v>191</v>
      </c>
      <c r="B44" s="605"/>
      <c r="C44" s="605"/>
      <c r="D44" s="606"/>
      <c r="E44" s="113">
        <v>0.76897833201770338</v>
      </c>
      <c r="F44" s="115">
        <v>1734</v>
      </c>
      <c r="G44" s="114">
        <v>1761</v>
      </c>
      <c r="H44" s="114">
        <v>1764</v>
      </c>
      <c r="I44" s="114">
        <v>1738</v>
      </c>
      <c r="J44" s="140">
        <v>1741</v>
      </c>
      <c r="K44" s="114">
        <v>-7</v>
      </c>
      <c r="L44" s="116">
        <v>-0.40206777713957498</v>
      </c>
    </row>
    <row r="45" spans="1:12" s="110" customFormat="1" ht="15" customHeight="1" x14ac:dyDescent="0.2">
      <c r="A45" s="120"/>
      <c r="B45" s="119"/>
      <c r="C45" s="258" t="s">
        <v>106</v>
      </c>
      <c r="E45" s="113">
        <v>57.958477508650518</v>
      </c>
      <c r="F45" s="115">
        <v>1005</v>
      </c>
      <c r="G45" s="114">
        <v>1024</v>
      </c>
      <c r="H45" s="114">
        <v>1030</v>
      </c>
      <c r="I45" s="114">
        <v>1025</v>
      </c>
      <c r="J45" s="140">
        <v>1024</v>
      </c>
      <c r="K45" s="114">
        <v>-19</v>
      </c>
      <c r="L45" s="116">
        <v>-1.85546875</v>
      </c>
    </row>
    <row r="46" spans="1:12" s="110" customFormat="1" ht="15" customHeight="1" x14ac:dyDescent="0.2">
      <c r="A46" s="123"/>
      <c r="B46" s="124"/>
      <c r="C46" s="260" t="s">
        <v>107</v>
      </c>
      <c r="D46" s="261"/>
      <c r="E46" s="125">
        <v>42.041522491349482</v>
      </c>
      <c r="F46" s="143">
        <v>729</v>
      </c>
      <c r="G46" s="144">
        <v>737</v>
      </c>
      <c r="H46" s="144">
        <v>734</v>
      </c>
      <c r="I46" s="144">
        <v>713</v>
      </c>
      <c r="J46" s="145">
        <v>717</v>
      </c>
      <c r="K46" s="144">
        <v>12</v>
      </c>
      <c r="L46" s="146">
        <v>1.6736401673640167</v>
      </c>
    </row>
    <row r="47" spans="1:12" s="110" customFormat="1" ht="39" customHeight="1" x14ac:dyDescent="0.2">
      <c r="A47" s="604" t="s">
        <v>520</v>
      </c>
      <c r="B47" s="607"/>
      <c r="C47" s="607"/>
      <c r="D47" s="608"/>
      <c r="E47" s="113">
        <v>0.17251013330731638</v>
      </c>
      <c r="F47" s="115">
        <v>389</v>
      </c>
      <c r="G47" s="114">
        <v>399</v>
      </c>
      <c r="H47" s="114">
        <v>351</v>
      </c>
      <c r="I47" s="114">
        <v>398</v>
      </c>
      <c r="J47" s="140">
        <v>431</v>
      </c>
      <c r="K47" s="114">
        <v>-42</v>
      </c>
      <c r="L47" s="116">
        <v>-9.7447795823665899</v>
      </c>
    </row>
    <row r="48" spans="1:12" s="110" customFormat="1" ht="15" customHeight="1" x14ac:dyDescent="0.2">
      <c r="A48" s="120"/>
      <c r="B48" s="119"/>
      <c r="C48" s="258" t="s">
        <v>106</v>
      </c>
      <c r="E48" s="113">
        <v>42.416452442159382</v>
      </c>
      <c r="F48" s="115">
        <v>165</v>
      </c>
      <c r="G48" s="114">
        <v>171</v>
      </c>
      <c r="H48" s="114">
        <v>151</v>
      </c>
      <c r="I48" s="114">
        <v>161</v>
      </c>
      <c r="J48" s="140">
        <v>178</v>
      </c>
      <c r="K48" s="114">
        <v>-13</v>
      </c>
      <c r="L48" s="116">
        <v>-7.3033707865168536</v>
      </c>
    </row>
    <row r="49" spans="1:12" s="110" customFormat="1" ht="15" customHeight="1" x14ac:dyDescent="0.2">
      <c r="A49" s="123"/>
      <c r="B49" s="124"/>
      <c r="C49" s="260" t="s">
        <v>107</v>
      </c>
      <c r="D49" s="261"/>
      <c r="E49" s="125">
        <v>57.583547557840618</v>
      </c>
      <c r="F49" s="143">
        <v>224</v>
      </c>
      <c r="G49" s="144">
        <v>228</v>
      </c>
      <c r="H49" s="144">
        <v>200</v>
      </c>
      <c r="I49" s="144">
        <v>237</v>
      </c>
      <c r="J49" s="145">
        <v>253</v>
      </c>
      <c r="K49" s="144">
        <v>-29</v>
      </c>
      <c r="L49" s="146">
        <v>-11.462450592885375</v>
      </c>
    </row>
    <row r="50" spans="1:12" s="110" customFormat="1" ht="24.95" customHeight="1" x14ac:dyDescent="0.2">
      <c r="A50" s="609" t="s">
        <v>192</v>
      </c>
      <c r="B50" s="610"/>
      <c r="C50" s="610"/>
      <c r="D50" s="611"/>
      <c r="E50" s="262">
        <v>11.102290970047983</v>
      </c>
      <c r="F50" s="263">
        <v>25035</v>
      </c>
      <c r="G50" s="264">
        <v>26037</v>
      </c>
      <c r="H50" s="264">
        <v>26481</v>
      </c>
      <c r="I50" s="264">
        <v>24655</v>
      </c>
      <c r="J50" s="265">
        <v>24715</v>
      </c>
      <c r="K50" s="263">
        <v>320</v>
      </c>
      <c r="L50" s="266">
        <v>1.294760267044305</v>
      </c>
    </row>
    <row r="51" spans="1:12" s="110" customFormat="1" ht="15" customHeight="1" x14ac:dyDescent="0.2">
      <c r="A51" s="120"/>
      <c r="B51" s="119"/>
      <c r="C51" s="258" t="s">
        <v>106</v>
      </c>
      <c r="E51" s="113">
        <v>57.807070101857398</v>
      </c>
      <c r="F51" s="115">
        <v>14472</v>
      </c>
      <c r="G51" s="114">
        <v>15033</v>
      </c>
      <c r="H51" s="114">
        <v>15492</v>
      </c>
      <c r="I51" s="114">
        <v>14405</v>
      </c>
      <c r="J51" s="140">
        <v>14343</v>
      </c>
      <c r="K51" s="114">
        <v>129</v>
      </c>
      <c r="L51" s="116">
        <v>0.89939343233633129</v>
      </c>
    </row>
    <row r="52" spans="1:12" s="110" customFormat="1" ht="15" customHeight="1" x14ac:dyDescent="0.2">
      <c r="A52" s="120"/>
      <c r="B52" s="119"/>
      <c r="C52" s="258" t="s">
        <v>107</v>
      </c>
      <c r="E52" s="113">
        <v>42.192929898142602</v>
      </c>
      <c r="F52" s="115">
        <v>10563</v>
      </c>
      <c r="G52" s="114">
        <v>11004</v>
      </c>
      <c r="H52" s="114">
        <v>10989</v>
      </c>
      <c r="I52" s="114">
        <v>10250</v>
      </c>
      <c r="J52" s="140">
        <v>10372</v>
      </c>
      <c r="K52" s="114">
        <v>191</v>
      </c>
      <c r="L52" s="116">
        <v>1.8414963362900116</v>
      </c>
    </row>
    <row r="53" spans="1:12" s="110" customFormat="1" ht="15" customHeight="1" x14ac:dyDescent="0.2">
      <c r="A53" s="120"/>
      <c r="B53" s="119"/>
      <c r="C53" s="258" t="s">
        <v>187</v>
      </c>
      <c r="D53" s="110" t="s">
        <v>193</v>
      </c>
      <c r="E53" s="113">
        <v>29.183143598961454</v>
      </c>
      <c r="F53" s="115">
        <v>7306</v>
      </c>
      <c r="G53" s="114">
        <v>8348</v>
      </c>
      <c r="H53" s="114">
        <v>8589</v>
      </c>
      <c r="I53" s="114">
        <v>6657</v>
      </c>
      <c r="J53" s="140">
        <v>7194</v>
      </c>
      <c r="K53" s="114">
        <v>112</v>
      </c>
      <c r="L53" s="116">
        <v>1.5568529329997221</v>
      </c>
    </row>
    <row r="54" spans="1:12" s="110" customFormat="1" ht="15" customHeight="1" x14ac:dyDescent="0.2">
      <c r="A54" s="120"/>
      <c r="B54" s="119"/>
      <c r="D54" s="267" t="s">
        <v>194</v>
      </c>
      <c r="E54" s="113">
        <v>61.360525595401043</v>
      </c>
      <c r="F54" s="115">
        <v>4483</v>
      </c>
      <c r="G54" s="114">
        <v>5116</v>
      </c>
      <c r="H54" s="114">
        <v>5368</v>
      </c>
      <c r="I54" s="114">
        <v>4209</v>
      </c>
      <c r="J54" s="140">
        <v>4483</v>
      </c>
      <c r="K54" s="114">
        <v>0</v>
      </c>
      <c r="L54" s="116">
        <v>0</v>
      </c>
    </row>
    <row r="55" spans="1:12" s="110" customFormat="1" ht="15" customHeight="1" x14ac:dyDescent="0.2">
      <c r="A55" s="120"/>
      <c r="B55" s="119"/>
      <c r="D55" s="267" t="s">
        <v>195</v>
      </c>
      <c r="E55" s="113">
        <v>38.639474404598957</v>
      </c>
      <c r="F55" s="115">
        <v>2823</v>
      </c>
      <c r="G55" s="114">
        <v>3232</v>
      </c>
      <c r="H55" s="114">
        <v>3221</v>
      </c>
      <c r="I55" s="114">
        <v>2448</v>
      </c>
      <c r="J55" s="140">
        <v>2711</v>
      </c>
      <c r="K55" s="114">
        <v>112</v>
      </c>
      <c r="L55" s="116">
        <v>4.1313168572482475</v>
      </c>
    </row>
    <row r="56" spans="1:12" s="110" customFormat="1" ht="15" customHeight="1" x14ac:dyDescent="0.2">
      <c r="A56" s="120"/>
      <c r="B56" s="119" t="s">
        <v>196</v>
      </c>
      <c r="C56" s="258"/>
      <c r="E56" s="113">
        <v>62.952894533779173</v>
      </c>
      <c r="F56" s="115">
        <v>141955</v>
      </c>
      <c r="G56" s="114">
        <v>141985</v>
      </c>
      <c r="H56" s="114">
        <v>142838</v>
      </c>
      <c r="I56" s="114">
        <v>142247</v>
      </c>
      <c r="J56" s="140">
        <v>140729</v>
      </c>
      <c r="K56" s="114">
        <v>1226</v>
      </c>
      <c r="L56" s="116">
        <v>0.87117793773849028</v>
      </c>
    </row>
    <row r="57" spans="1:12" s="110" customFormat="1" ht="15" customHeight="1" x14ac:dyDescent="0.2">
      <c r="A57" s="120"/>
      <c r="B57" s="119"/>
      <c r="C57" s="258" t="s">
        <v>106</v>
      </c>
      <c r="E57" s="113">
        <v>49.659399105350289</v>
      </c>
      <c r="F57" s="115">
        <v>70494</v>
      </c>
      <c r="G57" s="114">
        <v>70452</v>
      </c>
      <c r="H57" s="114">
        <v>71233</v>
      </c>
      <c r="I57" s="114">
        <v>71030</v>
      </c>
      <c r="J57" s="140">
        <v>70086</v>
      </c>
      <c r="K57" s="114">
        <v>408</v>
      </c>
      <c r="L57" s="116">
        <v>0.58214193990240559</v>
      </c>
    </row>
    <row r="58" spans="1:12" s="110" customFormat="1" ht="15" customHeight="1" x14ac:dyDescent="0.2">
      <c r="A58" s="120"/>
      <c r="B58" s="119"/>
      <c r="C58" s="258" t="s">
        <v>107</v>
      </c>
      <c r="E58" s="113">
        <v>50.340600894649711</v>
      </c>
      <c r="F58" s="115">
        <v>71461</v>
      </c>
      <c r="G58" s="114">
        <v>71533</v>
      </c>
      <c r="H58" s="114">
        <v>71605</v>
      </c>
      <c r="I58" s="114">
        <v>71217</v>
      </c>
      <c r="J58" s="140">
        <v>70643</v>
      </c>
      <c r="K58" s="114">
        <v>818</v>
      </c>
      <c r="L58" s="116">
        <v>1.1579349687867162</v>
      </c>
    </row>
    <row r="59" spans="1:12" s="110" customFormat="1" ht="15" customHeight="1" x14ac:dyDescent="0.2">
      <c r="A59" s="120"/>
      <c r="B59" s="119"/>
      <c r="C59" s="258" t="s">
        <v>105</v>
      </c>
      <c r="D59" s="110" t="s">
        <v>197</v>
      </c>
      <c r="E59" s="113">
        <v>89.58613645169244</v>
      </c>
      <c r="F59" s="115">
        <v>127172</v>
      </c>
      <c r="G59" s="114">
        <v>127269</v>
      </c>
      <c r="H59" s="114">
        <v>128249</v>
      </c>
      <c r="I59" s="114">
        <v>127865</v>
      </c>
      <c r="J59" s="140">
        <v>126580</v>
      </c>
      <c r="K59" s="114">
        <v>592</v>
      </c>
      <c r="L59" s="116">
        <v>0.46768841839153102</v>
      </c>
    </row>
    <row r="60" spans="1:12" s="110" customFormat="1" ht="15" customHeight="1" x14ac:dyDescent="0.2">
      <c r="A60" s="120"/>
      <c r="B60" s="119"/>
      <c r="C60" s="258"/>
      <c r="D60" s="267" t="s">
        <v>198</v>
      </c>
      <c r="E60" s="113">
        <v>47.296574717705155</v>
      </c>
      <c r="F60" s="115">
        <v>60148</v>
      </c>
      <c r="G60" s="114">
        <v>60128</v>
      </c>
      <c r="H60" s="114">
        <v>60949</v>
      </c>
      <c r="I60" s="114">
        <v>60906</v>
      </c>
      <c r="J60" s="140">
        <v>60119</v>
      </c>
      <c r="K60" s="114">
        <v>29</v>
      </c>
      <c r="L60" s="116">
        <v>4.8237661970425325E-2</v>
      </c>
    </row>
    <row r="61" spans="1:12" s="110" customFormat="1" ht="15" customHeight="1" x14ac:dyDescent="0.2">
      <c r="A61" s="120"/>
      <c r="B61" s="119"/>
      <c r="C61" s="258"/>
      <c r="D61" s="267" t="s">
        <v>199</v>
      </c>
      <c r="E61" s="113">
        <v>52.703425282294845</v>
      </c>
      <c r="F61" s="115">
        <v>67024</v>
      </c>
      <c r="G61" s="114">
        <v>67141</v>
      </c>
      <c r="H61" s="114">
        <v>67300</v>
      </c>
      <c r="I61" s="114">
        <v>66959</v>
      </c>
      <c r="J61" s="140">
        <v>66461</v>
      </c>
      <c r="K61" s="114">
        <v>563</v>
      </c>
      <c r="L61" s="116">
        <v>0.84711334466830168</v>
      </c>
    </row>
    <row r="62" spans="1:12" s="110" customFormat="1" ht="15" customHeight="1" x14ac:dyDescent="0.2">
      <c r="A62" s="120"/>
      <c r="B62" s="119"/>
      <c r="C62" s="258"/>
      <c r="D62" s="258" t="s">
        <v>200</v>
      </c>
      <c r="E62" s="113">
        <v>10.413863548307562</v>
      </c>
      <c r="F62" s="115">
        <v>14783</v>
      </c>
      <c r="G62" s="114">
        <v>14716</v>
      </c>
      <c r="H62" s="114">
        <v>14589</v>
      </c>
      <c r="I62" s="114">
        <v>14382</v>
      </c>
      <c r="J62" s="140">
        <v>14149</v>
      </c>
      <c r="K62" s="114">
        <v>634</v>
      </c>
      <c r="L62" s="116">
        <v>4.4808820411336487</v>
      </c>
    </row>
    <row r="63" spans="1:12" s="110" customFormat="1" ht="15" customHeight="1" x14ac:dyDescent="0.2">
      <c r="A63" s="120"/>
      <c r="B63" s="119"/>
      <c r="C63" s="258"/>
      <c r="D63" s="267" t="s">
        <v>198</v>
      </c>
      <c r="E63" s="113">
        <v>69.985794493675172</v>
      </c>
      <c r="F63" s="115">
        <v>10346</v>
      </c>
      <c r="G63" s="114">
        <v>10324</v>
      </c>
      <c r="H63" s="114">
        <v>10284</v>
      </c>
      <c r="I63" s="114">
        <v>10124</v>
      </c>
      <c r="J63" s="140">
        <v>9967</v>
      </c>
      <c r="K63" s="114">
        <v>379</v>
      </c>
      <c r="L63" s="116">
        <v>3.8025484097521822</v>
      </c>
    </row>
    <row r="64" spans="1:12" s="110" customFormat="1" ht="15" customHeight="1" x14ac:dyDescent="0.2">
      <c r="A64" s="120"/>
      <c r="B64" s="119"/>
      <c r="C64" s="258"/>
      <c r="D64" s="267" t="s">
        <v>199</v>
      </c>
      <c r="E64" s="113">
        <v>30.014205506324831</v>
      </c>
      <c r="F64" s="115">
        <v>4437</v>
      </c>
      <c r="G64" s="114">
        <v>4392</v>
      </c>
      <c r="H64" s="114">
        <v>4305</v>
      </c>
      <c r="I64" s="114">
        <v>4258</v>
      </c>
      <c r="J64" s="140">
        <v>4182</v>
      </c>
      <c r="K64" s="114">
        <v>255</v>
      </c>
      <c r="L64" s="116">
        <v>6.0975609756097562</v>
      </c>
    </row>
    <row r="65" spans="1:12" s="110" customFormat="1" ht="15" customHeight="1" x14ac:dyDescent="0.2">
      <c r="A65" s="120"/>
      <c r="B65" s="119" t="s">
        <v>201</v>
      </c>
      <c r="C65" s="258"/>
      <c r="E65" s="113">
        <v>17.490044080995503</v>
      </c>
      <c r="F65" s="115">
        <v>39439</v>
      </c>
      <c r="G65" s="114">
        <v>38997</v>
      </c>
      <c r="H65" s="114">
        <v>38467</v>
      </c>
      <c r="I65" s="114">
        <v>37817</v>
      </c>
      <c r="J65" s="140">
        <v>37112</v>
      </c>
      <c r="K65" s="114">
        <v>2327</v>
      </c>
      <c r="L65" s="116">
        <v>6.2702090967881006</v>
      </c>
    </row>
    <row r="66" spans="1:12" s="110" customFormat="1" ht="15" customHeight="1" x14ac:dyDescent="0.2">
      <c r="A66" s="120"/>
      <c r="B66" s="119"/>
      <c r="C66" s="258" t="s">
        <v>106</v>
      </c>
      <c r="E66" s="113">
        <v>52.863916427901316</v>
      </c>
      <c r="F66" s="115">
        <v>20849</v>
      </c>
      <c r="G66" s="114">
        <v>20671</v>
      </c>
      <c r="H66" s="114">
        <v>20444</v>
      </c>
      <c r="I66" s="114">
        <v>20069</v>
      </c>
      <c r="J66" s="140">
        <v>19693</v>
      </c>
      <c r="K66" s="114">
        <v>1156</v>
      </c>
      <c r="L66" s="116">
        <v>5.8701061290813996</v>
      </c>
    </row>
    <row r="67" spans="1:12" s="110" customFormat="1" ht="15" customHeight="1" x14ac:dyDescent="0.2">
      <c r="A67" s="120"/>
      <c r="B67" s="119"/>
      <c r="C67" s="258" t="s">
        <v>107</v>
      </c>
      <c r="E67" s="113">
        <v>47.136083572098684</v>
      </c>
      <c r="F67" s="115">
        <v>18590</v>
      </c>
      <c r="G67" s="114">
        <v>18326</v>
      </c>
      <c r="H67" s="114">
        <v>18023</v>
      </c>
      <c r="I67" s="114">
        <v>17748</v>
      </c>
      <c r="J67" s="140">
        <v>17419</v>
      </c>
      <c r="K67" s="114">
        <v>1171</v>
      </c>
      <c r="L67" s="116">
        <v>6.7225443481256102</v>
      </c>
    </row>
    <row r="68" spans="1:12" s="110" customFormat="1" ht="15" customHeight="1" x14ac:dyDescent="0.2">
      <c r="A68" s="120"/>
      <c r="B68" s="119"/>
      <c r="C68" s="258" t="s">
        <v>105</v>
      </c>
      <c r="D68" s="110" t="s">
        <v>202</v>
      </c>
      <c r="E68" s="113">
        <v>16.661172950632622</v>
      </c>
      <c r="F68" s="115">
        <v>6571</v>
      </c>
      <c r="G68" s="114">
        <v>6412</v>
      </c>
      <c r="H68" s="114">
        <v>6198</v>
      </c>
      <c r="I68" s="114">
        <v>6006</v>
      </c>
      <c r="J68" s="140">
        <v>5735</v>
      </c>
      <c r="K68" s="114">
        <v>836</v>
      </c>
      <c r="L68" s="116">
        <v>14.577157802964255</v>
      </c>
    </row>
    <row r="69" spans="1:12" s="110" customFormat="1" ht="15" customHeight="1" x14ac:dyDescent="0.2">
      <c r="A69" s="120"/>
      <c r="B69" s="119"/>
      <c r="C69" s="258"/>
      <c r="D69" s="267" t="s">
        <v>198</v>
      </c>
      <c r="E69" s="113">
        <v>49.718459899558667</v>
      </c>
      <c r="F69" s="115">
        <v>3267</v>
      </c>
      <c r="G69" s="114">
        <v>3179</v>
      </c>
      <c r="H69" s="114">
        <v>3096</v>
      </c>
      <c r="I69" s="114">
        <v>2967</v>
      </c>
      <c r="J69" s="140">
        <v>2845</v>
      </c>
      <c r="K69" s="114">
        <v>422</v>
      </c>
      <c r="L69" s="116">
        <v>14.833040421792619</v>
      </c>
    </row>
    <row r="70" spans="1:12" s="110" customFormat="1" ht="15" customHeight="1" x14ac:dyDescent="0.2">
      <c r="A70" s="120"/>
      <c r="B70" s="119"/>
      <c r="C70" s="258"/>
      <c r="D70" s="267" t="s">
        <v>199</v>
      </c>
      <c r="E70" s="113">
        <v>50.281540100441333</v>
      </c>
      <c r="F70" s="115">
        <v>3304</v>
      </c>
      <c r="G70" s="114">
        <v>3233</v>
      </c>
      <c r="H70" s="114">
        <v>3102</v>
      </c>
      <c r="I70" s="114">
        <v>3039</v>
      </c>
      <c r="J70" s="140">
        <v>2890</v>
      </c>
      <c r="K70" s="114">
        <v>414</v>
      </c>
      <c r="L70" s="116">
        <v>14.325259515570934</v>
      </c>
    </row>
    <row r="71" spans="1:12" s="110" customFormat="1" ht="15" customHeight="1" x14ac:dyDescent="0.2">
      <c r="A71" s="120"/>
      <c r="B71" s="119"/>
      <c r="C71" s="258"/>
      <c r="D71" s="110" t="s">
        <v>203</v>
      </c>
      <c r="E71" s="113">
        <v>73.074875123608606</v>
      </c>
      <c r="F71" s="115">
        <v>28820</v>
      </c>
      <c r="G71" s="114">
        <v>28617</v>
      </c>
      <c r="H71" s="114">
        <v>28338</v>
      </c>
      <c r="I71" s="114">
        <v>27983</v>
      </c>
      <c r="J71" s="140">
        <v>27605</v>
      </c>
      <c r="K71" s="114">
        <v>1215</v>
      </c>
      <c r="L71" s="116">
        <v>4.4013765622169894</v>
      </c>
    </row>
    <row r="72" spans="1:12" s="110" customFormat="1" ht="15" customHeight="1" x14ac:dyDescent="0.2">
      <c r="A72" s="120"/>
      <c r="B72" s="119"/>
      <c r="C72" s="258"/>
      <c r="D72" s="267" t="s">
        <v>198</v>
      </c>
      <c r="E72" s="113">
        <v>53.025676613462871</v>
      </c>
      <c r="F72" s="115">
        <v>15282</v>
      </c>
      <c r="G72" s="114">
        <v>15215</v>
      </c>
      <c r="H72" s="114">
        <v>15088</v>
      </c>
      <c r="I72" s="114">
        <v>14877</v>
      </c>
      <c r="J72" s="140">
        <v>14655</v>
      </c>
      <c r="K72" s="114">
        <v>627</v>
      </c>
      <c r="L72" s="116">
        <v>4.2784032753326509</v>
      </c>
    </row>
    <row r="73" spans="1:12" s="110" customFormat="1" ht="15" customHeight="1" x14ac:dyDescent="0.2">
      <c r="A73" s="120"/>
      <c r="B73" s="119"/>
      <c r="C73" s="258"/>
      <c r="D73" s="267" t="s">
        <v>199</v>
      </c>
      <c r="E73" s="113">
        <v>46.974323386537129</v>
      </c>
      <c r="F73" s="115">
        <v>13538</v>
      </c>
      <c r="G73" s="114">
        <v>13402</v>
      </c>
      <c r="H73" s="114">
        <v>13250</v>
      </c>
      <c r="I73" s="114">
        <v>13106</v>
      </c>
      <c r="J73" s="140">
        <v>12950</v>
      </c>
      <c r="K73" s="114">
        <v>588</v>
      </c>
      <c r="L73" s="116">
        <v>4.5405405405405403</v>
      </c>
    </row>
    <row r="74" spans="1:12" s="110" customFormat="1" ht="15" customHeight="1" x14ac:dyDescent="0.2">
      <c r="A74" s="120"/>
      <c r="B74" s="119"/>
      <c r="C74" s="258"/>
      <c r="D74" s="110" t="s">
        <v>204</v>
      </c>
      <c r="E74" s="113">
        <v>10.263951925758766</v>
      </c>
      <c r="F74" s="115">
        <v>4048</v>
      </c>
      <c r="G74" s="114">
        <v>3968</v>
      </c>
      <c r="H74" s="114">
        <v>3931</v>
      </c>
      <c r="I74" s="114">
        <v>3828</v>
      </c>
      <c r="J74" s="140">
        <v>3772</v>
      </c>
      <c r="K74" s="114">
        <v>276</v>
      </c>
      <c r="L74" s="116">
        <v>7.3170731707317076</v>
      </c>
    </row>
    <row r="75" spans="1:12" s="110" customFormat="1" ht="15" customHeight="1" x14ac:dyDescent="0.2">
      <c r="A75" s="120"/>
      <c r="B75" s="119"/>
      <c r="C75" s="258"/>
      <c r="D75" s="267" t="s">
        <v>198</v>
      </c>
      <c r="E75" s="113">
        <v>56.81818181818182</v>
      </c>
      <c r="F75" s="115">
        <v>2300</v>
      </c>
      <c r="G75" s="114">
        <v>2277</v>
      </c>
      <c r="H75" s="114">
        <v>2260</v>
      </c>
      <c r="I75" s="114">
        <v>2225</v>
      </c>
      <c r="J75" s="140">
        <v>2193</v>
      </c>
      <c r="K75" s="114">
        <v>107</v>
      </c>
      <c r="L75" s="116">
        <v>4.8791609667122664</v>
      </c>
    </row>
    <row r="76" spans="1:12" s="110" customFormat="1" ht="15" customHeight="1" x14ac:dyDescent="0.2">
      <c r="A76" s="120"/>
      <c r="B76" s="119"/>
      <c r="C76" s="258"/>
      <c r="D76" s="267" t="s">
        <v>199</v>
      </c>
      <c r="E76" s="113">
        <v>43.18181818181818</v>
      </c>
      <c r="F76" s="115">
        <v>1748</v>
      </c>
      <c r="G76" s="114">
        <v>1691</v>
      </c>
      <c r="H76" s="114">
        <v>1671</v>
      </c>
      <c r="I76" s="114">
        <v>1603</v>
      </c>
      <c r="J76" s="140">
        <v>1579</v>
      </c>
      <c r="K76" s="114">
        <v>169</v>
      </c>
      <c r="L76" s="116">
        <v>10.702976567447752</v>
      </c>
    </row>
    <row r="77" spans="1:12" s="110" customFormat="1" ht="15" customHeight="1" x14ac:dyDescent="0.2">
      <c r="A77" s="534"/>
      <c r="B77" s="119" t="s">
        <v>205</v>
      </c>
      <c r="C77" s="268"/>
      <c r="D77" s="182"/>
      <c r="E77" s="113">
        <v>8.4547704151773448</v>
      </c>
      <c r="F77" s="115">
        <v>19065</v>
      </c>
      <c r="G77" s="114">
        <v>19295</v>
      </c>
      <c r="H77" s="114">
        <v>19893</v>
      </c>
      <c r="I77" s="114">
        <v>19655</v>
      </c>
      <c r="J77" s="140">
        <v>19231</v>
      </c>
      <c r="K77" s="114">
        <v>-166</v>
      </c>
      <c r="L77" s="116">
        <v>-0.86318964172429935</v>
      </c>
    </row>
    <row r="78" spans="1:12" s="110" customFormat="1" ht="15" customHeight="1" x14ac:dyDescent="0.2">
      <c r="A78" s="120"/>
      <c r="B78" s="119"/>
      <c r="C78" s="268" t="s">
        <v>106</v>
      </c>
      <c r="D78" s="182"/>
      <c r="E78" s="113">
        <v>59.302386572252821</v>
      </c>
      <c r="F78" s="115">
        <v>11306</v>
      </c>
      <c r="G78" s="114">
        <v>11365</v>
      </c>
      <c r="H78" s="114">
        <v>11835</v>
      </c>
      <c r="I78" s="114">
        <v>11624</v>
      </c>
      <c r="J78" s="140">
        <v>11252</v>
      </c>
      <c r="K78" s="114">
        <v>54</v>
      </c>
      <c r="L78" s="116">
        <v>0.47991468183434055</v>
      </c>
    </row>
    <row r="79" spans="1:12" s="110" customFormat="1" ht="15" customHeight="1" x14ac:dyDescent="0.2">
      <c r="A79" s="123"/>
      <c r="B79" s="124"/>
      <c r="C79" s="260" t="s">
        <v>107</v>
      </c>
      <c r="D79" s="261"/>
      <c r="E79" s="125">
        <v>40.697613427747179</v>
      </c>
      <c r="F79" s="143">
        <v>7759</v>
      </c>
      <c r="G79" s="144">
        <v>7930</v>
      </c>
      <c r="H79" s="144">
        <v>8058</v>
      </c>
      <c r="I79" s="144">
        <v>8031</v>
      </c>
      <c r="J79" s="145">
        <v>7979</v>
      </c>
      <c r="K79" s="144">
        <v>-220</v>
      </c>
      <c r="L79" s="146">
        <v>-2.7572377490913649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225494</v>
      </c>
      <c r="E11" s="114">
        <v>226314</v>
      </c>
      <c r="F11" s="114">
        <v>227679</v>
      </c>
      <c r="G11" s="114">
        <v>224374</v>
      </c>
      <c r="H11" s="140">
        <v>221787</v>
      </c>
      <c r="I11" s="115">
        <v>3707</v>
      </c>
      <c r="J11" s="116">
        <v>1.6714234828912424</v>
      </c>
    </row>
    <row r="12" spans="1:15" s="110" customFormat="1" ht="24.95" customHeight="1" x14ac:dyDescent="0.2">
      <c r="A12" s="193" t="s">
        <v>132</v>
      </c>
      <c r="B12" s="194" t="s">
        <v>133</v>
      </c>
      <c r="C12" s="113">
        <v>0.61864173769590325</v>
      </c>
      <c r="D12" s="115">
        <v>1395</v>
      </c>
      <c r="E12" s="114">
        <v>1367</v>
      </c>
      <c r="F12" s="114">
        <v>1483</v>
      </c>
      <c r="G12" s="114">
        <v>1445</v>
      </c>
      <c r="H12" s="140">
        <v>1349</v>
      </c>
      <c r="I12" s="115">
        <v>46</v>
      </c>
      <c r="J12" s="116">
        <v>3.4099332839140102</v>
      </c>
    </row>
    <row r="13" spans="1:15" s="110" customFormat="1" ht="24.95" customHeight="1" x14ac:dyDescent="0.2">
      <c r="A13" s="193" t="s">
        <v>134</v>
      </c>
      <c r="B13" s="199" t="s">
        <v>214</v>
      </c>
      <c r="C13" s="113">
        <v>1.1756410370120713</v>
      </c>
      <c r="D13" s="115">
        <v>2651</v>
      </c>
      <c r="E13" s="114">
        <v>2674</v>
      </c>
      <c r="F13" s="114">
        <v>2668</v>
      </c>
      <c r="G13" s="114">
        <v>2607</v>
      </c>
      <c r="H13" s="140">
        <v>2594</v>
      </c>
      <c r="I13" s="115">
        <v>57</v>
      </c>
      <c r="J13" s="116">
        <v>2.1973785659213569</v>
      </c>
    </row>
    <row r="14" spans="1:15" s="287" customFormat="1" ht="24" customHeight="1" x14ac:dyDescent="0.2">
      <c r="A14" s="193" t="s">
        <v>215</v>
      </c>
      <c r="B14" s="199" t="s">
        <v>137</v>
      </c>
      <c r="C14" s="113">
        <v>22.933647901939739</v>
      </c>
      <c r="D14" s="115">
        <v>51714</v>
      </c>
      <c r="E14" s="114">
        <v>52491</v>
      </c>
      <c r="F14" s="114">
        <v>52703</v>
      </c>
      <c r="G14" s="114">
        <v>51952</v>
      </c>
      <c r="H14" s="140">
        <v>51780</v>
      </c>
      <c r="I14" s="115">
        <v>-66</v>
      </c>
      <c r="J14" s="116">
        <v>-0.12746234067207415</v>
      </c>
      <c r="K14" s="110"/>
      <c r="L14" s="110"/>
      <c r="M14" s="110"/>
      <c r="N14" s="110"/>
      <c r="O14" s="110"/>
    </row>
    <row r="15" spans="1:15" s="110" customFormat="1" ht="24.75" customHeight="1" x14ac:dyDescent="0.2">
      <c r="A15" s="193" t="s">
        <v>216</v>
      </c>
      <c r="B15" s="199" t="s">
        <v>217</v>
      </c>
      <c r="C15" s="113">
        <v>5.9904032923270689</v>
      </c>
      <c r="D15" s="115">
        <v>13508</v>
      </c>
      <c r="E15" s="114">
        <v>13516</v>
      </c>
      <c r="F15" s="114">
        <v>13505</v>
      </c>
      <c r="G15" s="114">
        <v>13294</v>
      </c>
      <c r="H15" s="140">
        <v>13221</v>
      </c>
      <c r="I15" s="115">
        <v>287</v>
      </c>
      <c r="J15" s="116">
        <v>2.1707888964526134</v>
      </c>
    </row>
    <row r="16" spans="1:15" s="287" customFormat="1" ht="24.95" customHeight="1" x14ac:dyDescent="0.2">
      <c r="A16" s="193" t="s">
        <v>218</v>
      </c>
      <c r="B16" s="199" t="s">
        <v>141</v>
      </c>
      <c r="C16" s="113">
        <v>14.783985383203101</v>
      </c>
      <c r="D16" s="115">
        <v>33337</v>
      </c>
      <c r="E16" s="114">
        <v>34065</v>
      </c>
      <c r="F16" s="114">
        <v>34199</v>
      </c>
      <c r="G16" s="114">
        <v>33709</v>
      </c>
      <c r="H16" s="140">
        <v>33517</v>
      </c>
      <c r="I16" s="115">
        <v>-180</v>
      </c>
      <c r="J16" s="116">
        <v>-0.53704090461556819</v>
      </c>
      <c r="K16" s="110"/>
      <c r="L16" s="110"/>
      <c r="M16" s="110"/>
      <c r="N16" s="110"/>
      <c r="O16" s="110"/>
    </row>
    <row r="17" spans="1:15" s="110" customFormat="1" ht="24.95" customHeight="1" x14ac:dyDescent="0.2">
      <c r="A17" s="193" t="s">
        <v>219</v>
      </c>
      <c r="B17" s="199" t="s">
        <v>220</v>
      </c>
      <c r="C17" s="113">
        <v>2.159259226409572</v>
      </c>
      <c r="D17" s="115">
        <v>4869</v>
      </c>
      <c r="E17" s="114">
        <v>4910</v>
      </c>
      <c r="F17" s="114">
        <v>4999</v>
      </c>
      <c r="G17" s="114">
        <v>4949</v>
      </c>
      <c r="H17" s="140">
        <v>5042</v>
      </c>
      <c r="I17" s="115">
        <v>-173</v>
      </c>
      <c r="J17" s="116">
        <v>-3.4311781039270133</v>
      </c>
    </row>
    <row r="18" spans="1:15" s="287" customFormat="1" ht="24.95" customHeight="1" x14ac:dyDescent="0.2">
      <c r="A18" s="201" t="s">
        <v>144</v>
      </c>
      <c r="B18" s="202" t="s">
        <v>145</v>
      </c>
      <c r="C18" s="113">
        <v>7.2405474203304747</v>
      </c>
      <c r="D18" s="115">
        <v>16327</v>
      </c>
      <c r="E18" s="114">
        <v>16137</v>
      </c>
      <c r="F18" s="114">
        <v>16963</v>
      </c>
      <c r="G18" s="114">
        <v>16428</v>
      </c>
      <c r="H18" s="140">
        <v>15900</v>
      </c>
      <c r="I18" s="115">
        <v>427</v>
      </c>
      <c r="J18" s="116">
        <v>2.6855345911949686</v>
      </c>
      <c r="K18" s="110"/>
      <c r="L18" s="110"/>
      <c r="M18" s="110"/>
      <c r="N18" s="110"/>
      <c r="O18" s="110"/>
    </row>
    <row r="19" spans="1:15" s="110" customFormat="1" ht="24.95" customHeight="1" x14ac:dyDescent="0.2">
      <c r="A19" s="193" t="s">
        <v>146</v>
      </c>
      <c r="B19" s="199" t="s">
        <v>147</v>
      </c>
      <c r="C19" s="113">
        <v>15.98446078387895</v>
      </c>
      <c r="D19" s="115">
        <v>36044</v>
      </c>
      <c r="E19" s="114">
        <v>36178</v>
      </c>
      <c r="F19" s="114">
        <v>36194</v>
      </c>
      <c r="G19" s="114">
        <v>35615</v>
      </c>
      <c r="H19" s="140">
        <v>35449</v>
      </c>
      <c r="I19" s="115">
        <v>595</v>
      </c>
      <c r="J19" s="116">
        <v>1.6784676577618551</v>
      </c>
    </row>
    <row r="20" spans="1:15" s="287" customFormat="1" ht="24.95" customHeight="1" x14ac:dyDescent="0.2">
      <c r="A20" s="193" t="s">
        <v>148</v>
      </c>
      <c r="B20" s="199" t="s">
        <v>149</v>
      </c>
      <c r="C20" s="113">
        <v>2.8586126460127543</v>
      </c>
      <c r="D20" s="115">
        <v>6446</v>
      </c>
      <c r="E20" s="114">
        <v>6561</v>
      </c>
      <c r="F20" s="114">
        <v>6534</v>
      </c>
      <c r="G20" s="114">
        <v>6477</v>
      </c>
      <c r="H20" s="140">
        <v>6443</v>
      </c>
      <c r="I20" s="115">
        <v>3</v>
      </c>
      <c r="J20" s="116">
        <v>4.6562160484246468E-2</v>
      </c>
      <c r="K20" s="110"/>
      <c r="L20" s="110"/>
      <c r="M20" s="110"/>
      <c r="N20" s="110"/>
      <c r="O20" s="110"/>
    </row>
    <row r="21" spans="1:15" s="110" customFormat="1" ht="24.95" customHeight="1" x14ac:dyDescent="0.2">
      <c r="A21" s="201" t="s">
        <v>150</v>
      </c>
      <c r="B21" s="202" t="s">
        <v>151</v>
      </c>
      <c r="C21" s="113">
        <v>4.6400347681091292</v>
      </c>
      <c r="D21" s="115">
        <v>10463</v>
      </c>
      <c r="E21" s="114">
        <v>10893</v>
      </c>
      <c r="F21" s="114">
        <v>11569</v>
      </c>
      <c r="G21" s="114">
        <v>11548</v>
      </c>
      <c r="H21" s="140">
        <v>10738</v>
      </c>
      <c r="I21" s="115">
        <v>-275</v>
      </c>
      <c r="J21" s="116">
        <v>-2.5609983237101881</v>
      </c>
    </row>
    <row r="22" spans="1:15" s="110" customFormat="1" ht="24.95" customHeight="1" x14ac:dyDescent="0.2">
      <c r="A22" s="201" t="s">
        <v>152</v>
      </c>
      <c r="B22" s="199" t="s">
        <v>153</v>
      </c>
      <c r="C22" s="113">
        <v>3.3681605718999177</v>
      </c>
      <c r="D22" s="115">
        <v>7595</v>
      </c>
      <c r="E22" s="114">
        <v>7606</v>
      </c>
      <c r="F22" s="114">
        <v>7546</v>
      </c>
      <c r="G22" s="114">
        <v>7415</v>
      </c>
      <c r="H22" s="140">
        <v>7307</v>
      </c>
      <c r="I22" s="115">
        <v>288</v>
      </c>
      <c r="J22" s="116">
        <v>3.9414260298344055</v>
      </c>
    </row>
    <row r="23" spans="1:15" s="110" customFormat="1" ht="24.95" customHeight="1" x14ac:dyDescent="0.2">
      <c r="A23" s="193" t="s">
        <v>154</v>
      </c>
      <c r="B23" s="199" t="s">
        <v>155</v>
      </c>
      <c r="C23" s="113">
        <v>2.2732312167951254</v>
      </c>
      <c r="D23" s="115">
        <v>5126</v>
      </c>
      <c r="E23" s="114">
        <v>5179</v>
      </c>
      <c r="F23" s="114">
        <v>5190</v>
      </c>
      <c r="G23" s="114">
        <v>5127</v>
      </c>
      <c r="H23" s="140">
        <v>5144</v>
      </c>
      <c r="I23" s="115">
        <v>-18</v>
      </c>
      <c r="J23" s="116">
        <v>-0.34992223950233281</v>
      </c>
    </row>
    <row r="24" spans="1:15" s="110" customFormat="1" ht="24.95" customHeight="1" x14ac:dyDescent="0.2">
      <c r="A24" s="193" t="s">
        <v>156</v>
      </c>
      <c r="B24" s="199" t="s">
        <v>221</v>
      </c>
      <c r="C24" s="113">
        <v>6.9008488030723658</v>
      </c>
      <c r="D24" s="115">
        <v>15561</v>
      </c>
      <c r="E24" s="114">
        <v>15178</v>
      </c>
      <c r="F24" s="114">
        <v>14922</v>
      </c>
      <c r="G24" s="114">
        <v>14785</v>
      </c>
      <c r="H24" s="140">
        <v>14741</v>
      </c>
      <c r="I24" s="115">
        <v>820</v>
      </c>
      <c r="J24" s="116">
        <v>5.5627162336340819</v>
      </c>
    </row>
    <row r="25" spans="1:15" s="110" customFormat="1" ht="24.95" customHeight="1" x14ac:dyDescent="0.2">
      <c r="A25" s="193" t="s">
        <v>222</v>
      </c>
      <c r="B25" s="204" t="s">
        <v>159</v>
      </c>
      <c r="C25" s="113">
        <v>3.5326882311724481</v>
      </c>
      <c r="D25" s="115">
        <v>7966</v>
      </c>
      <c r="E25" s="114">
        <v>7758</v>
      </c>
      <c r="F25" s="114">
        <v>8097</v>
      </c>
      <c r="G25" s="114">
        <v>7917</v>
      </c>
      <c r="H25" s="140">
        <v>7474</v>
      </c>
      <c r="I25" s="115">
        <v>492</v>
      </c>
      <c r="J25" s="116">
        <v>6.5828204442065825</v>
      </c>
    </row>
    <row r="26" spans="1:15" s="110" customFormat="1" ht="24.95" customHeight="1" x14ac:dyDescent="0.2">
      <c r="A26" s="201">
        <v>782.78300000000002</v>
      </c>
      <c r="B26" s="203" t="s">
        <v>160</v>
      </c>
      <c r="C26" s="113">
        <v>0.66165840332780468</v>
      </c>
      <c r="D26" s="115">
        <v>1492</v>
      </c>
      <c r="E26" s="114">
        <v>1527</v>
      </c>
      <c r="F26" s="114">
        <v>1663</v>
      </c>
      <c r="G26" s="114">
        <v>1705</v>
      </c>
      <c r="H26" s="140">
        <v>1655</v>
      </c>
      <c r="I26" s="115">
        <v>-163</v>
      </c>
      <c r="J26" s="116">
        <v>-9.8489425981873104</v>
      </c>
    </row>
    <row r="27" spans="1:15" s="110" customFormat="1" ht="24.95" customHeight="1" x14ac:dyDescent="0.2">
      <c r="A27" s="193" t="s">
        <v>161</v>
      </c>
      <c r="B27" s="199" t="s">
        <v>223</v>
      </c>
      <c r="C27" s="113">
        <v>5.0515756516803112</v>
      </c>
      <c r="D27" s="115">
        <v>11391</v>
      </c>
      <c r="E27" s="114">
        <v>11450</v>
      </c>
      <c r="F27" s="114">
        <v>11428</v>
      </c>
      <c r="G27" s="114">
        <v>11287</v>
      </c>
      <c r="H27" s="140">
        <v>11301</v>
      </c>
      <c r="I27" s="115">
        <v>90</v>
      </c>
      <c r="J27" s="116">
        <v>0.7963897000265463</v>
      </c>
    </row>
    <row r="28" spans="1:15" s="110" customFormat="1" ht="24.95" customHeight="1" x14ac:dyDescent="0.2">
      <c r="A28" s="193" t="s">
        <v>163</v>
      </c>
      <c r="B28" s="199" t="s">
        <v>164</v>
      </c>
      <c r="C28" s="113">
        <v>3.9690634784074077</v>
      </c>
      <c r="D28" s="115">
        <v>8950</v>
      </c>
      <c r="E28" s="114">
        <v>9044</v>
      </c>
      <c r="F28" s="114">
        <v>8781</v>
      </c>
      <c r="G28" s="114">
        <v>8746</v>
      </c>
      <c r="H28" s="140">
        <v>8792</v>
      </c>
      <c r="I28" s="115">
        <v>158</v>
      </c>
      <c r="J28" s="116">
        <v>1.797088262056415</v>
      </c>
    </row>
    <row r="29" spans="1:15" s="110" customFormat="1" ht="24.95" customHeight="1" x14ac:dyDescent="0.2">
      <c r="A29" s="193">
        <v>86</v>
      </c>
      <c r="B29" s="199" t="s">
        <v>165</v>
      </c>
      <c r="C29" s="113">
        <v>9.0108827729340906</v>
      </c>
      <c r="D29" s="115">
        <v>20319</v>
      </c>
      <c r="E29" s="114">
        <v>20200</v>
      </c>
      <c r="F29" s="114">
        <v>20021</v>
      </c>
      <c r="G29" s="114">
        <v>19672</v>
      </c>
      <c r="H29" s="140">
        <v>19668</v>
      </c>
      <c r="I29" s="115">
        <v>651</v>
      </c>
      <c r="J29" s="116">
        <v>3.3099450884685786</v>
      </c>
    </row>
    <row r="30" spans="1:15" s="110" customFormat="1" ht="24.95" customHeight="1" x14ac:dyDescent="0.2">
      <c r="A30" s="193">
        <v>87.88</v>
      </c>
      <c r="B30" s="204" t="s">
        <v>166</v>
      </c>
      <c r="C30" s="113">
        <v>6.8032852315360941</v>
      </c>
      <c r="D30" s="115">
        <v>15341</v>
      </c>
      <c r="E30" s="114">
        <v>15372</v>
      </c>
      <c r="F30" s="114">
        <v>15217</v>
      </c>
      <c r="G30" s="114">
        <v>15010</v>
      </c>
      <c r="H30" s="140">
        <v>14919</v>
      </c>
      <c r="I30" s="115">
        <v>422</v>
      </c>
      <c r="J30" s="116">
        <v>2.8286078155372345</v>
      </c>
    </row>
    <row r="31" spans="1:15" s="110" customFormat="1" ht="24.95" customHeight="1" x14ac:dyDescent="0.2">
      <c r="A31" s="193" t="s">
        <v>167</v>
      </c>
      <c r="B31" s="199" t="s">
        <v>168</v>
      </c>
      <c r="C31" s="113">
        <v>2.9765758734157006</v>
      </c>
      <c r="D31" s="115">
        <v>6712</v>
      </c>
      <c r="E31" s="114">
        <v>6698</v>
      </c>
      <c r="F31" s="114">
        <v>6699</v>
      </c>
      <c r="G31" s="114">
        <v>6637</v>
      </c>
      <c r="H31" s="140">
        <v>6532</v>
      </c>
      <c r="I31" s="115">
        <v>180</v>
      </c>
      <c r="J31" s="116">
        <v>2.7556644213104717</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0.61864173769590325</v>
      </c>
      <c r="D34" s="115">
        <v>1395</v>
      </c>
      <c r="E34" s="114">
        <v>1367</v>
      </c>
      <c r="F34" s="114">
        <v>1483</v>
      </c>
      <c r="G34" s="114">
        <v>1445</v>
      </c>
      <c r="H34" s="140">
        <v>1349</v>
      </c>
      <c r="I34" s="115">
        <v>46</v>
      </c>
      <c r="J34" s="116">
        <v>3.4099332839140102</v>
      </c>
    </row>
    <row r="35" spans="1:10" s="110" customFormat="1" ht="24.95" customHeight="1" x14ac:dyDescent="0.2">
      <c r="A35" s="292" t="s">
        <v>171</v>
      </c>
      <c r="B35" s="293" t="s">
        <v>172</v>
      </c>
      <c r="C35" s="113">
        <v>31.349836359282286</v>
      </c>
      <c r="D35" s="115">
        <v>70692</v>
      </c>
      <c r="E35" s="114">
        <v>71302</v>
      </c>
      <c r="F35" s="114">
        <v>72334</v>
      </c>
      <c r="G35" s="114">
        <v>70987</v>
      </c>
      <c r="H35" s="140">
        <v>70274</v>
      </c>
      <c r="I35" s="115">
        <v>418</v>
      </c>
      <c r="J35" s="116">
        <v>0.59481458291829126</v>
      </c>
    </row>
    <row r="36" spans="1:10" s="110" customFormat="1" ht="24.95" customHeight="1" x14ac:dyDescent="0.2">
      <c r="A36" s="294" t="s">
        <v>173</v>
      </c>
      <c r="B36" s="295" t="s">
        <v>174</v>
      </c>
      <c r="C36" s="125">
        <v>68.031078432242097</v>
      </c>
      <c r="D36" s="143">
        <v>153406</v>
      </c>
      <c r="E36" s="144">
        <v>153644</v>
      </c>
      <c r="F36" s="144">
        <v>153861</v>
      </c>
      <c r="G36" s="144">
        <v>151941</v>
      </c>
      <c r="H36" s="145">
        <v>150163</v>
      </c>
      <c r="I36" s="143">
        <v>3243</v>
      </c>
      <c r="J36" s="146">
        <v>2.1596531768811227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2020-09-28T09:11:07Z</dcterms:created>
  <dcterms:modified xsi:type="dcterms:W3CDTF">2020-09-28T10:34:55Z</dcterms:modified>
</cp:coreProperties>
</file>