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[$-en-US]mmm-yy;@"/>
    <numFmt numFmtId="165" formatCode="###,###"/>
    <numFmt numFmtId="166" formatCode="_-* #,##0_-;-* #,##0_-;_-* &quot;-&quot;_-;_-@_-"/>
  </numFmts>
  <fonts count="5">
    <font>
      <name val="Calibri"/>
      <family val="2"/>
      <color theme="1"/>
      <sz val="11"/>
      <scheme val="minor"/>
    </font>
    <font>
      <name val="Calibri"/>
      <b val="1"/>
      <sz val="12"/>
    </font>
    <font>
      <name val="Calibri"/>
      <b val="1"/>
      <sz val="11"/>
    </font>
    <font>
      <name val="Calibri"/>
      <sz val="11"/>
    </font>
    <font>
      <name val="Calibri"/>
      <b val="1"/>
      <sz val="8"/>
    </font>
  </fonts>
  <fills count="4">
    <fill>
      <patternFill/>
    </fill>
    <fill>
      <patternFill patternType="gray125"/>
    </fill>
    <fill>
      <patternFill patternType="solid">
        <fgColor rgb="00FDE9D9"/>
      </patternFill>
    </fill>
    <fill>
      <patternFill patternType="solid">
        <fgColor rgb="00FFFF00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double">
        <color rgb="00000000"/>
      </bottom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right" vertical="center"/>
    </xf>
    <xf numFmtId="0" fontId="4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164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0" borderId="2" pivotButton="0" quotePrefix="0" xfId="0"/>
    <xf numFmtId="165" fontId="3" fillId="3" borderId="2" pivotButton="0" quotePrefix="0" xfId="0"/>
    <xf numFmtId="166" fontId="2" fillId="0" borderId="0" pivotButton="0" quotePrefix="0" xfId="0"/>
    <xf numFmtId="9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Q87"/>
  <sheetViews>
    <sheetView workbookViewId="0">
      <selection activeCell="A1" sqref="A1"/>
    </sheetView>
  </sheetViews>
  <sheetFormatPr baseColWidth="8" defaultRowHeight="15"/>
  <cols>
    <col width="2.67" customWidth="1" min="1" max="1"/>
    <col width="11.11" customWidth="1" min="2" max="2"/>
    <col width="12.56" customWidth="1" min="3" max="3"/>
    <col width="45.11" customWidth="1" min="4" max="4"/>
    <col width="10" customWidth="1" min="5" max="5"/>
    <col width="10.56" customWidth="1" min="6" max="6"/>
    <col width="10.56" customWidth="1" min="7" max="7"/>
    <col width="10.56" customWidth="1" min="8" max="8"/>
    <col width="10.56" customWidth="1" min="9" max="9"/>
    <col width="10.56" customWidth="1" min="10" max="10"/>
    <col width="10.56" customWidth="1" min="11" max="11"/>
    <col width="10.56" customWidth="1" min="12" max="12"/>
    <col width="10.56" customWidth="1" min="13" max="13"/>
    <col width="10.56" customWidth="1" min="14" max="14"/>
    <col width="10.56" customWidth="1" min="15" max="15"/>
    <col width="10.56" customWidth="1" min="16" max="16"/>
    <col width="15.89" customWidth="1" min="17" max="17"/>
  </cols>
  <sheetData>
    <row r="1">
      <c r="B1" s="1" t="inlineStr">
        <is>
          <t>2：Opportunities Detail 案件一覧</t>
        </is>
      </c>
    </row>
    <row r="3">
      <c r="B3" s="2" t="inlineStr">
        <is>
          <t>Secured  Business／受注案件</t>
        </is>
      </c>
      <c r="E3" s="2" t="inlineStr">
        <is>
          <t>Accept</t>
        </is>
      </c>
      <c r="F3" s="2" t="inlineStr"/>
      <c r="Q3" s="3" t="inlineStr">
        <is>
          <t>Unit/THB</t>
        </is>
      </c>
    </row>
    <row r="4">
      <c r="B4" s="4" t="inlineStr">
        <is>
          <t>Success rate</t>
        </is>
      </c>
      <c r="C4" s="5" t="inlineStr">
        <is>
          <t>Client</t>
        </is>
      </c>
      <c r="D4" s="5" t="inlineStr">
        <is>
          <t>Product Name</t>
        </is>
      </c>
      <c r="E4" s="6" t="n">
        <v>45231</v>
      </c>
      <c r="F4" s="6" t="n">
        <v>45261</v>
      </c>
      <c r="G4" s="6" t="n">
        <v>45292</v>
      </c>
      <c r="H4" s="6" t="n">
        <v>45323</v>
      </c>
      <c r="I4" s="6" t="n">
        <v>45352</v>
      </c>
      <c r="J4" s="6" t="n">
        <v>45383</v>
      </c>
      <c r="K4" s="6" t="n">
        <v>45413</v>
      </c>
      <c r="L4" s="6" t="n">
        <v>45444</v>
      </c>
      <c r="M4" s="6" t="n">
        <v>45474</v>
      </c>
      <c r="N4" s="6" t="n">
        <v>45505</v>
      </c>
      <c r="O4" s="6" t="n">
        <v>45536</v>
      </c>
      <c r="P4" s="6" t="n">
        <v>45566</v>
      </c>
      <c r="Q4" s="7" t="n"/>
    </row>
    <row r="5">
      <c r="B5" s="8" t="inlineStr">
        <is>
          <t>Accept</t>
        </is>
      </c>
      <c r="C5" s="8" t="inlineStr">
        <is>
          <t>CLAAS</t>
        </is>
      </c>
      <c r="D5" s="8" t="inlineStr">
        <is>
          <t>Brochure JAGUAR 800 HRC (Update 2024) Inside</t>
        </is>
      </c>
      <c r="E5" s="9" t="n">
        <v>16285.01</v>
      </c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8" t="n"/>
    </row>
    <row r="6">
      <c r="B6" s="8" t="inlineStr">
        <is>
          <t>Accept</t>
        </is>
      </c>
      <c r="C6" s="8" t="inlineStr">
        <is>
          <t>CLAAS</t>
        </is>
      </c>
      <c r="D6" s="8" t="inlineStr">
        <is>
          <t>Brochure TRION 700 HRC (2024)  Inside&amp;Cover</t>
        </is>
      </c>
      <c r="E6" s="9" t="n">
        <v>19635.17</v>
      </c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8" t="n"/>
    </row>
    <row r="7">
      <c r="B7" s="8" t="inlineStr">
        <is>
          <t>Accept</t>
        </is>
      </c>
      <c r="C7" s="8" t="inlineStr">
        <is>
          <t>CLAAS</t>
        </is>
      </c>
      <c r="D7" s="8" t="inlineStr">
        <is>
          <t>Brochure TRION 600_500 HRC (2024)  Inside&amp;Cover</t>
        </is>
      </c>
      <c r="E7" s="9" t="n">
        <v>4894.56</v>
      </c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9" t="n"/>
      <c r="P7" s="9" t="n"/>
      <c r="Q7" s="8" t="n"/>
    </row>
    <row r="8">
      <c r="B8" s="8" t="inlineStr">
        <is>
          <t>Accept</t>
        </is>
      </c>
      <c r="C8" s="8" t="inlineStr">
        <is>
          <t>Tsubaco</t>
        </is>
      </c>
      <c r="D8" s="8" t="inlineStr">
        <is>
          <t>Japan Premim for industrial brush Catalog</t>
        </is>
      </c>
      <c r="E8" s="9" t="n">
        <v>30910</v>
      </c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8" t="n"/>
    </row>
    <row r="9">
      <c r="B9" s="8" t="inlineStr">
        <is>
          <t>Accept</t>
        </is>
      </c>
      <c r="C9" s="8" t="inlineStr">
        <is>
          <t>Katayama</t>
        </is>
      </c>
      <c r="D9" s="8" t="inlineStr">
        <is>
          <t>Katayama - Website update 2023 Adding Stock list</t>
        </is>
      </c>
      <c r="E9" s="9" t="n">
        <v>185380</v>
      </c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Q9" s="8" t="n"/>
    </row>
    <row r="10">
      <c r="B10" s="8" t="inlineStr">
        <is>
          <t>Accept</t>
        </is>
      </c>
      <c r="C10" s="8" t="inlineStr">
        <is>
          <t>Okamoto</t>
        </is>
      </c>
      <c r="D10" s="8" t="inlineStr">
        <is>
          <t>Okamoto - Leaflet print 4 types 2023</t>
        </is>
      </c>
      <c r="E10" s="9" t="n">
        <v>47300</v>
      </c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9" t="n"/>
      <c r="P10" s="9" t="n"/>
      <c r="Q10" s="8" t="n"/>
    </row>
    <row r="11">
      <c r="B11" s="8" t="inlineStr">
        <is>
          <t>Accept</t>
        </is>
      </c>
      <c r="C11" s="8" t="inlineStr">
        <is>
          <t>SETA</t>
        </is>
      </c>
      <c r="D11" s="8" t="inlineStr">
        <is>
          <t>SETA - Novelty_Paper Clip 2023</t>
        </is>
      </c>
      <c r="E11" s="9" t="n">
        <v>36300</v>
      </c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8" t="n"/>
    </row>
    <row r="12">
      <c r="B12" s="8" t="inlineStr">
        <is>
          <t>Accept</t>
        </is>
      </c>
      <c r="C12" s="8" t="inlineStr">
        <is>
          <t>Asahi Denso</t>
        </is>
      </c>
      <c r="D12" s="8" t="inlineStr">
        <is>
          <t>ADRA - Producy Introducing Video JP &amp; EN</t>
        </is>
      </c>
      <c r="E12" s="9" t="n">
        <v>170280</v>
      </c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  <c r="O12" s="9" t="n"/>
      <c r="P12" s="9" t="n"/>
      <c r="Q12" s="8" t="n"/>
    </row>
    <row r="13">
      <c r="B13" s="8" t="inlineStr">
        <is>
          <t>Accept</t>
        </is>
      </c>
      <c r="C13" s="8" t="inlineStr">
        <is>
          <t>Zojirushi</t>
        </is>
      </c>
      <c r="D13" s="8" t="inlineStr">
        <is>
          <t>Zojirushi - FYI 2024 Catalog Printing</t>
        </is>
      </c>
      <c r="E13" s="9" t="n">
        <v>43759.38</v>
      </c>
      <c r="F13" s="9" t="n"/>
      <c r="G13" s="9" t="n"/>
      <c r="H13" s="9" t="n"/>
      <c r="I13" s="9" t="n"/>
      <c r="J13" s="9" t="n"/>
      <c r="K13" s="9" t="n"/>
      <c r="L13" s="9" t="n"/>
      <c r="M13" s="9" t="n"/>
      <c r="N13" s="9" t="n"/>
      <c r="O13" s="9" t="n"/>
      <c r="P13" s="9" t="n"/>
      <c r="Q13" s="8" t="n"/>
    </row>
    <row r="14">
      <c r="B14" s="8" t="inlineStr">
        <is>
          <t>Accept</t>
        </is>
      </c>
      <c r="C14" s="8" t="inlineStr">
        <is>
          <t>IKO</t>
        </is>
      </c>
      <c r="D14" s="8" t="inlineStr">
        <is>
          <t>IKO - Renew Hot Selling Product 2023</t>
        </is>
      </c>
      <c r="E14" s="9" t="n">
        <v>39000</v>
      </c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8" t="n"/>
    </row>
    <row r="15">
      <c r="B15" s="8" t="inlineStr">
        <is>
          <t>Accept</t>
        </is>
      </c>
      <c r="C15" s="8" t="inlineStr">
        <is>
          <t>IKO</t>
        </is>
      </c>
      <c r="D15" s="8" t="inlineStr">
        <is>
          <t>IKO - 4 VDOs for Metalex 2024</t>
        </is>
      </c>
      <c r="E15" s="9" t="n">
        <v>44880</v>
      </c>
      <c r="F15" s="9" t="n"/>
      <c r="G15" s="9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8" t="n"/>
    </row>
    <row r="16">
      <c r="B16" s="8" t="inlineStr">
        <is>
          <t>Accept</t>
        </is>
      </c>
      <c r="C16" s="8" t="inlineStr">
        <is>
          <t>IKO</t>
        </is>
      </c>
      <c r="D16" s="8" t="inlineStr">
        <is>
          <t>IKO - Greeting card for 2024</t>
        </is>
      </c>
      <c r="E16" s="9" t="n"/>
      <c r="F16" s="9" t="n">
        <v>15235</v>
      </c>
      <c r="G16" s="9" t="n"/>
      <c r="H16" s="9" t="n"/>
      <c r="I16" s="9" t="n"/>
      <c r="J16" s="9" t="n"/>
      <c r="K16" s="9" t="n"/>
      <c r="L16" s="9" t="n"/>
      <c r="M16" s="9" t="n"/>
      <c r="N16" s="9" t="n"/>
      <c r="O16" s="9" t="n"/>
      <c r="P16" s="9" t="n"/>
      <c r="Q16" s="8" t="n"/>
    </row>
    <row r="17">
      <c r="B17" s="8" t="inlineStr">
        <is>
          <t>Accept</t>
        </is>
      </c>
      <c r="C17" s="8" t="inlineStr">
        <is>
          <t>LIXIL</t>
        </is>
      </c>
      <c r="D17" s="8" t="inlineStr">
        <is>
          <t>LIXIL - O2O Server fee 2024</t>
        </is>
      </c>
      <c r="E17" s="9" t="n">
        <v>201300</v>
      </c>
      <c r="F17" s="9" t="n"/>
      <c r="G17" s="9" t="n"/>
      <c r="H17" s="9" t="n"/>
      <c r="I17" s="9" t="n"/>
      <c r="J17" s="9" t="n"/>
      <c r="K17" s="9" t="n"/>
      <c r="L17" s="9" t="n"/>
      <c r="M17" s="9" t="n"/>
      <c r="N17" s="9" t="n"/>
      <c r="O17" s="9" t="n"/>
      <c r="P17" s="9" t="n"/>
      <c r="Q17" s="8" t="n"/>
    </row>
    <row r="18">
      <c r="B18" s="8" t="inlineStr">
        <is>
          <t>Accept</t>
        </is>
      </c>
      <c r="C18" s="8" t="inlineStr">
        <is>
          <t>Katayama</t>
        </is>
      </c>
      <c r="D18" s="8" t="inlineStr">
        <is>
          <t>Katayama - Server &amp; SSL 2024</t>
        </is>
      </c>
      <c r="E18" s="9" t="n">
        <v>31050</v>
      </c>
      <c r="F18" s="9" t="n"/>
      <c r="G18" s="9" t="n"/>
      <c r="H18" s="9" t="n"/>
      <c r="I18" s="9" t="n"/>
      <c r="J18" s="9" t="n"/>
      <c r="K18" s="9" t="n"/>
      <c r="L18" s="9" t="n"/>
      <c r="M18" s="9" t="n"/>
      <c r="N18" s="9" t="n"/>
      <c r="O18" s="9" t="n"/>
      <c r="P18" s="9" t="n"/>
      <c r="Q18" s="8" t="n"/>
    </row>
    <row r="19">
      <c r="B19" s="8" t="inlineStr">
        <is>
          <t>Accept</t>
        </is>
      </c>
      <c r="C19" s="8" t="inlineStr">
        <is>
          <t>KYOCERA</t>
        </is>
      </c>
      <c r="D19" s="8" t="inlineStr">
        <is>
          <t>Kyocera - 7 Brochure Printing 2023</t>
        </is>
      </c>
      <c r="E19" s="9" t="n">
        <v>126890.5</v>
      </c>
      <c r="F19" s="9" t="n"/>
      <c r="G19" s="9" t="n"/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  <c r="Q19" s="8" t="n"/>
    </row>
    <row r="20">
      <c r="B20" s="8" t="inlineStr">
        <is>
          <t>Accept</t>
        </is>
      </c>
      <c r="C20" s="8" t="inlineStr">
        <is>
          <t>IKO</t>
        </is>
      </c>
      <c r="D20" s="8" t="inlineStr">
        <is>
          <t>IKO - Handbook 2024</t>
        </is>
      </c>
      <c r="E20" s="9" t="n">
        <v>71405</v>
      </c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8" t="n"/>
    </row>
    <row r="21">
      <c r="B21" s="8" t="inlineStr">
        <is>
          <t>Accept</t>
        </is>
      </c>
      <c r="C21" s="8" t="inlineStr">
        <is>
          <t>SETA</t>
        </is>
      </c>
      <c r="D21" s="8" t="inlineStr">
        <is>
          <t>SETA - General Catalog (E-Catalog) 2023</t>
        </is>
      </c>
      <c r="E21" s="9" t="n">
        <v>55289</v>
      </c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P21" s="9" t="n"/>
      <c r="Q21" s="8" t="n"/>
    </row>
    <row r="22">
      <c r="B22" s="8" t="inlineStr">
        <is>
          <t>Accept</t>
        </is>
      </c>
      <c r="C22" s="8" t="inlineStr">
        <is>
          <t>AKJ</t>
        </is>
      </c>
      <c r="D22" s="8" t="inlineStr">
        <is>
          <t>AKJ_THK Locking Stage Leaflet JP</t>
        </is>
      </c>
      <c r="E22" s="9" t="n">
        <v>2782</v>
      </c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8" t="n"/>
    </row>
    <row r="23">
      <c r="B23" s="8" t="inlineStr">
        <is>
          <t>Accept</t>
        </is>
      </c>
      <c r="C23" s="8" t="inlineStr">
        <is>
          <t>AKJ</t>
        </is>
      </c>
      <c r="D23" s="8" t="inlineStr">
        <is>
          <t>AKJ_THK Locking Stage Leaflet EN</t>
        </is>
      </c>
      <c r="E23" s="9" t="n">
        <v>15026</v>
      </c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8" t="n"/>
    </row>
    <row r="24">
      <c r="B24" s="8" t="inlineStr">
        <is>
          <t>Accept</t>
        </is>
      </c>
      <c r="C24" s="8" t="inlineStr">
        <is>
          <t>AKJ</t>
        </is>
      </c>
      <c r="D24" s="8" t="inlineStr">
        <is>
          <t>AKJ_THK Locking Stage Leaflet TH</t>
        </is>
      </c>
      <c r="E24" s="9" t="n">
        <v>1778</v>
      </c>
      <c r="F24" s="9" t="n"/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8" t="n"/>
    </row>
    <row r="25">
      <c r="B25" s="8" t="inlineStr">
        <is>
          <t>Accept</t>
        </is>
      </c>
      <c r="C25" s="8" t="inlineStr">
        <is>
          <t>AKJ</t>
        </is>
      </c>
      <c r="D25" s="8" t="inlineStr">
        <is>
          <t>AKJ_IAI catalog print</t>
        </is>
      </c>
      <c r="E25" s="9" t="n"/>
      <c r="F25" s="9" t="n">
        <v>88500</v>
      </c>
      <c r="G25" s="9" t="n"/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8" t="n"/>
    </row>
    <row r="26">
      <c r="B26" s="8" t="inlineStr">
        <is>
          <t>Accept</t>
        </is>
      </c>
      <c r="C26" s="8" t="inlineStr">
        <is>
          <t>AKJ</t>
        </is>
      </c>
      <c r="D26" s="8" t="inlineStr">
        <is>
          <t>AKJ_IAI SCON2 print</t>
        </is>
      </c>
      <c r="E26" s="9" t="n"/>
      <c r="F26" s="9" t="n">
        <v>48000</v>
      </c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8" t="n"/>
    </row>
    <row r="27">
      <c r="B27" s="8" t="inlineStr">
        <is>
          <t>Accept</t>
        </is>
      </c>
      <c r="C27" s="8" t="inlineStr">
        <is>
          <t>Katayama</t>
        </is>
      </c>
      <c r="D27" s="8" t="inlineStr">
        <is>
          <t>Katayama - Company profile Thai 2023</t>
        </is>
      </c>
      <c r="E27" s="9" t="n"/>
      <c r="F27" s="9" t="n"/>
      <c r="G27" s="9" t="n">
        <v>81620</v>
      </c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8" t="n"/>
    </row>
    <row r="28">
      <c r="B28" s="8" t="inlineStr">
        <is>
          <t>Accept</t>
        </is>
      </c>
      <c r="C28" s="8" t="inlineStr">
        <is>
          <t>AKJ</t>
        </is>
      </c>
      <c r="D28" s="8" t="inlineStr">
        <is>
          <t>AKJ Mitutoyo Snap Meter Web_Multi</t>
        </is>
      </c>
      <c r="E28" s="9" t="n"/>
      <c r="F28" s="9" t="n">
        <v>10000</v>
      </c>
      <c r="G28" s="9" t="n"/>
      <c r="H28" s="9" t="n"/>
      <c r="I28" s="9" t="n"/>
      <c r="J28" s="9" t="n"/>
      <c r="K28" s="9" t="n"/>
      <c r="L28" s="9" t="n"/>
      <c r="M28" s="9" t="n"/>
      <c r="N28" s="9" t="n"/>
      <c r="O28" s="9" t="n"/>
      <c r="P28" s="9" t="n"/>
      <c r="Q28" s="8" t="n"/>
    </row>
    <row r="29">
      <c r="B29" s="8" t="inlineStr">
        <is>
          <t>Accept</t>
        </is>
      </c>
      <c r="C29" s="8" t="inlineStr">
        <is>
          <t>AKJ</t>
        </is>
      </c>
      <c r="D29" s="8" t="inlineStr">
        <is>
          <t>CCS Catalog EN 2024</t>
        </is>
      </c>
      <c r="E29" s="9" t="n"/>
      <c r="F29" s="9" t="n"/>
      <c r="G29" s="9" t="n">
        <v>30000</v>
      </c>
      <c r="H29" s="9" t="n"/>
      <c r="I29" s="9" t="n"/>
      <c r="J29" s="9" t="n"/>
      <c r="K29" s="9" t="n"/>
      <c r="L29" s="9" t="n"/>
      <c r="M29" s="9" t="n"/>
      <c r="N29" s="9" t="n"/>
      <c r="O29" s="9" t="n"/>
      <c r="P29" s="9" t="n"/>
      <c r="Q29" s="8" t="n"/>
    </row>
    <row r="30">
      <c r="B30" s="8" t="inlineStr">
        <is>
          <t>Accept</t>
        </is>
      </c>
      <c r="C30" s="8" t="inlineStr">
        <is>
          <t>Mitutoyo</t>
        </is>
      </c>
      <c r="D30" s="8" t="inlineStr">
        <is>
          <t>Mitutoyo - Software MCOSMOS 5.3</t>
        </is>
      </c>
      <c r="E30" s="9" t="n"/>
      <c r="F30" s="9" t="n"/>
      <c r="G30" s="9" t="n">
        <v>46156</v>
      </c>
      <c r="H30" s="9" t="n"/>
      <c r="I30" s="9" t="n"/>
      <c r="J30" s="9" t="n"/>
      <c r="K30" s="9" t="n"/>
      <c r="L30" s="9" t="n"/>
      <c r="M30" s="9" t="n"/>
      <c r="N30" s="9" t="n"/>
      <c r="O30" s="9" t="n"/>
      <c r="P30" s="9" t="n"/>
      <c r="Q30" s="8" t="n"/>
    </row>
    <row r="31">
      <c r="B31" s="8" t="n"/>
      <c r="C31" s="8" t="n"/>
      <c r="D31" s="8" t="n"/>
      <c r="E31" s="9" t="n"/>
      <c r="F31" s="9" t="n"/>
      <c r="G31" s="9" t="n"/>
      <c r="H31" s="9" t="n"/>
      <c r="I31" s="9" t="n"/>
      <c r="J31" s="9" t="n"/>
      <c r="K31" s="9" t="n"/>
      <c r="L31" s="9" t="n"/>
      <c r="M31" s="9" t="n"/>
      <c r="N31" s="9" t="n"/>
      <c r="O31" s="9" t="n"/>
      <c r="P31" s="9" t="n"/>
      <c r="Q31" s="8" t="n"/>
    </row>
    <row r="32">
      <c r="D32" s="2" t="inlineStr">
        <is>
          <t>AKJ Total</t>
        </is>
      </c>
      <c r="E32" s="10">
        <f>SUMIF($C$5:$P$31,"AKJ",E5:E31)</f>
        <v/>
      </c>
      <c r="F32" s="10">
        <f>SUMIF($C$5:$P$31,"AKJ",F5:F31)</f>
        <v/>
      </c>
      <c r="G32" s="10">
        <f>SUMIF($C$5:$P$31,"AKJ",G5:G31)</f>
        <v/>
      </c>
      <c r="H32" s="10">
        <f>SUMIF($C$5:$P$31,"AKJ",H5:H31)</f>
        <v/>
      </c>
      <c r="I32" s="10">
        <f>SUMIF($C$5:$P$31,"AKJ",I5:I31)</f>
        <v/>
      </c>
      <c r="J32" s="10">
        <f>SUMIF($C$5:$P$31,"AKJ",J5:J31)</f>
        <v/>
      </c>
      <c r="K32" s="10">
        <f>SUMIF($C$5:$P$31,"AKJ",K5:K31)</f>
        <v/>
      </c>
      <c r="L32" s="10">
        <f>SUMIF($C$5:$P$31,"AKJ",L5:L31)</f>
        <v/>
      </c>
      <c r="M32" s="10">
        <f>SUMIF($C$5:$P$31,"AKJ",M5:M31)</f>
        <v/>
      </c>
      <c r="N32" s="10">
        <f>SUMIF($C$5:$P$31,"AKJ",N5:N31)</f>
        <v/>
      </c>
      <c r="O32" s="10">
        <f>SUMIF($C$5:$P$31,"AKJ",O5:O31)</f>
        <v/>
      </c>
      <c r="P32" s="10">
        <f>SUMIF($C$5:$P$31,"AKJ",P5:P31)</f>
        <v/>
      </c>
      <c r="Q32" s="10">
        <f>SUM(E32:P32)</f>
        <v/>
      </c>
    </row>
    <row r="33">
      <c r="D33" s="2" t="inlineStr">
        <is>
          <t>CB Total</t>
        </is>
      </c>
      <c r="E33" s="10">
        <f>SUM(E5:E31)-E32</f>
        <v/>
      </c>
      <c r="F33" s="10">
        <f>SUM(F5:F31)-F32</f>
        <v/>
      </c>
      <c r="G33" s="10">
        <f>SUM(G5:G31)-G32</f>
        <v/>
      </c>
      <c r="H33" s="10">
        <f>SUM(H5:H31)-H32</f>
        <v/>
      </c>
      <c r="I33" s="10">
        <f>SUM(I5:I31)-I32</f>
        <v/>
      </c>
      <c r="J33" s="10">
        <f>SUM(J5:J31)-J32</f>
        <v/>
      </c>
      <c r="K33" s="10">
        <f>SUM(K5:K31)-K32</f>
        <v/>
      </c>
      <c r="L33" s="10">
        <f>SUM(L5:L31)-L32</f>
        <v/>
      </c>
      <c r="M33" s="10">
        <f>SUM(M5:M31)-M32</f>
        <v/>
      </c>
      <c r="N33" s="10">
        <f>SUM(N5:N31)-N32</f>
        <v/>
      </c>
      <c r="O33" s="10">
        <f>SUM(O5:O31)-O32</f>
        <v/>
      </c>
      <c r="P33" s="10">
        <f>SUM(P5:P31)-P32</f>
        <v/>
      </c>
      <c r="Q33" s="10">
        <f>SUBTOTAL(9,E33:P33)</f>
        <v/>
      </c>
    </row>
    <row r="34">
      <c r="D34" s="2" t="inlineStr">
        <is>
          <t>Quarter Total</t>
        </is>
      </c>
      <c r="E34" s="10" t="n"/>
      <c r="F34" s="10" t="n"/>
      <c r="G34" s="10">
        <f>SUM(E32:G33)</f>
        <v/>
      </c>
      <c r="H34" s="10" t="n"/>
      <c r="I34" s="10" t="n"/>
      <c r="J34" s="10">
        <f>SUM(H32:J33)</f>
        <v/>
      </c>
      <c r="K34" s="10" t="n"/>
      <c r="L34" s="10" t="n"/>
      <c r="M34" s="10">
        <f>SUM(K32:M33)</f>
        <v/>
      </c>
      <c r="N34" s="10" t="n"/>
      <c r="O34" s="10" t="n"/>
      <c r="P34" s="10">
        <f>SUM(N32:P33)</f>
        <v/>
      </c>
      <c r="Q34" s="10" t="n"/>
    </row>
    <row r="35">
      <c r="D35" s="2" t="inlineStr">
        <is>
          <t>Quarter  Achievement ratio</t>
        </is>
      </c>
      <c r="E35" s="11" t="n"/>
      <c r="F35" s="11" t="n"/>
      <c r="G35" s="11">
        <f>G34/(E17+E10)</f>
        <v/>
      </c>
      <c r="H35" s="11" t="n"/>
      <c r="I35" s="11" t="n"/>
      <c r="J35" s="11">
        <f>J34/(H17+H10)</f>
        <v/>
      </c>
      <c r="K35" s="11" t="n"/>
      <c r="L35" s="11" t="n"/>
      <c r="M35" s="11">
        <f>M34/(K17+K10)</f>
        <v/>
      </c>
      <c r="N35" s="11" t="n"/>
      <c r="O35" s="11" t="n"/>
      <c r="P35" s="11">
        <f>P34/(N17+N10)</f>
        <v/>
      </c>
      <c r="Q35" s="11" t="n"/>
    </row>
    <row r="37">
      <c r="B37" s="2" t="inlineStr">
        <is>
          <t>Reject  Business／失注案件</t>
        </is>
      </c>
      <c r="E37" s="2" t="inlineStr">
        <is>
          <t>Reject</t>
        </is>
      </c>
      <c r="F37" s="2" t="inlineStr"/>
      <c r="Q37" s="3" t="inlineStr">
        <is>
          <t>Unit/THB</t>
        </is>
      </c>
    </row>
    <row r="38">
      <c r="B38" s="4" t="inlineStr">
        <is>
          <t>Success rate</t>
        </is>
      </c>
      <c r="C38" s="5" t="inlineStr">
        <is>
          <t>Client</t>
        </is>
      </c>
      <c r="D38" s="5" t="inlineStr">
        <is>
          <t>Product Name</t>
        </is>
      </c>
      <c r="E38" s="6" t="n">
        <v>45231</v>
      </c>
      <c r="F38" s="6" t="n">
        <v>45261</v>
      </c>
      <c r="G38" s="6" t="n">
        <v>45292</v>
      </c>
      <c r="H38" s="6" t="n">
        <v>45323</v>
      </c>
      <c r="I38" s="6" t="n">
        <v>45352</v>
      </c>
      <c r="J38" s="6" t="n">
        <v>45383</v>
      </c>
      <c r="K38" s="6" t="n">
        <v>45413</v>
      </c>
      <c r="L38" s="6" t="n">
        <v>45444</v>
      </c>
      <c r="M38" s="6" t="n">
        <v>45474</v>
      </c>
      <c r="N38" s="6" t="n">
        <v>45505</v>
      </c>
      <c r="O38" s="6" t="n">
        <v>45536</v>
      </c>
      <c r="P38" s="6" t="n">
        <v>45566</v>
      </c>
      <c r="Q38" s="7" t="n"/>
    </row>
    <row r="39">
      <c r="B39" s="8" t="inlineStr">
        <is>
          <t>Reject</t>
        </is>
      </c>
      <c r="C39" s="8" t="inlineStr">
        <is>
          <t>SETA</t>
        </is>
      </c>
      <c r="D39" s="8" t="inlineStr">
        <is>
          <t>SETA - Novelty_Key chain 2023</t>
        </is>
      </c>
      <c r="E39" s="9" t="n">
        <v>50600</v>
      </c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8" t="n"/>
    </row>
    <row r="40">
      <c r="B40" s="8" t="inlineStr">
        <is>
          <t>Reject</t>
        </is>
      </c>
      <c r="C40" s="8" t="inlineStr">
        <is>
          <t>Moldino</t>
        </is>
      </c>
      <c r="D40" s="8" t="inlineStr">
        <is>
          <t>Moldino - Novelty_Bag 2023</t>
        </is>
      </c>
      <c r="E40" s="9" t="n">
        <v>53350</v>
      </c>
      <c r="F40" s="9" t="n"/>
      <c r="G40" s="9" t="n"/>
      <c r="H40" s="9" t="n"/>
      <c r="I40" s="9" t="n"/>
      <c r="J40" s="9" t="n"/>
      <c r="K40" s="9" t="n"/>
      <c r="L40" s="9" t="n"/>
      <c r="M40" s="9" t="n"/>
      <c r="N40" s="9" t="n"/>
      <c r="O40" s="9" t="n"/>
      <c r="P40" s="9" t="n"/>
      <c r="Q40" s="8" t="n"/>
    </row>
    <row r="41">
      <c r="B41" s="8" t="inlineStr">
        <is>
          <t>Reject</t>
        </is>
      </c>
      <c r="C41" s="8" t="inlineStr">
        <is>
          <t>Moldino</t>
        </is>
      </c>
      <c r="D41" s="8" t="inlineStr">
        <is>
          <t>Moldino - Novelty_Clear file 2023</t>
        </is>
      </c>
      <c r="E41" s="9" t="n">
        <v>64185</v>
      </c>
      <c r="F41" s="9" t="n"/>
      <c r="G41" s="9" t="n"/>
      <c r="H41" s="9" t="n"/>
      <c r="I41" s="9" t="n"/>
      <c r="J41" s="9" t="n"/>
      <c r="K41" s="9" t="n"/>
      <c r="L41" s="9" t="n"/>
      <c r="M41" s="9" t="n"/>
      <c r="N41" s="9" t="n"/>
      <c r="O41" s="9" t="n"/>
      <c r="P41" s="9" t="n"/>
      <c r="Q41" s="8" t="n"/>
    </row>
    <row r="42">
      <c r="B42" s="8" t="inlineStr">
        <is>
          <t>Reject</t>
        </is>
      </c>
      <c r="C42" s="8" t="inlineStr">
        <is>
          <t>YASKAWA</t>
        </is>
      </c>
      <c r="D42" s="8" t="inlineStr">
        <is>
          <t>YASKAWA - Company Video Translation 2023</t>
        </is>
      </c>
      <c r="E42" s="9" t="n">
        <v>15600</v>
      </c>
      <c r="F42" s="9" t="n"/>
      <c r="G42" s="9" t="n"/>
      <c r="H42" s="9" t="n"/>
      <c r="I42" s="9" t="n"/>
      <c r="J42" s="9" t="n"/>
      <c r="K42" s="9" t="n"/>
      <c r="L42" s="9" t="n"/>
      <c r="M42" s="9" t="n"/>
      <c r="N42" s="9" t="n"/>
      <c r="O42" s="9" t="n"/>
      <c r="P42" s="9" t="n"/>
      <c r="Q42" s="8" t="n"/>
    </row>
    <row r="43">
      <c r="B43" s="8" t="inlineStr">
        <is>
          <t>Reject</t>
        </is>
      </c>
      <c r="C43" s="8" t="inlineStr">
        <is>
          <t>Thai-Aust Aluminium</t>
        </is>
      </c>
      <c r="D43" s="8" t="inlineStr">
        <is>
          <t>SankyoAlumi Widow and Door Catalog (TH to EN)</t>
        </is>
      </c>
      <c r="E43" s="9" t="n">
        <v>35420</v>
      </c>
      <c r="F43" s="9" t="n"/>
      <c r="G43" s="9" t="n"/>
      <c r="H43" s="9" t="n"/>
      <c r="I43" s="9" t="n"/>
      <c r="J43" s="9" t="n"/>
      <c r="K43" s="9" t="n"/>
      <c r="L43" s="9" t="n"/>
      <c r="M43" s="9" t="n"/>
      <c r="N43" s="9" t="n"/>
      <c r="O43" s="9" t="n"/>
      <c r="P43" s="9" t="n"/>
      <c r="Q43" s="8" t="n"/>
    </row>
    <row r="44">
      <c r="B44" s="8" t="inlineStr">
        <is>
          <t>Reject</t>
        </is>
      </c>
      <c r="C44" s="8" t="inlineStr">
        <is>
          <t>Mayekawa</t>
        </is>
      </c>
      <c r="D44" s="8" t="inlineStr">
        <is>
          <t>Screw Compressor Lesson Beginner Class Video Translation / Making</t>
        </is>
      </c>
      <c r="E44" s="9" t="n"/>
      <c r="F44" s="9" t="n">
        <v>49197.5</v>
      </c>
      <c r="G44" s="9" t="n"/>
      <c r="H44" s="9" t="n"/>
      <c r="I44" s="9" t="n"/>
      <c r="J44" s="9" t="n"/>
      <c r="K44" s="9" t="n"/>
      <c r="L44" s="9" t="n"/>
      <c r="M44" s="9" t="n"/>
      <c r="N44" s="9" t="n"/>
      <c r="O44" s="9" t="n"/>
      <c r="P44" s="9" t="n"/>
      <c r="Q44" s="8" t="n"/>
    </row>
    <row r="45">
      <c r="B45" s="8" t="inlineStr">
        <is>
          <t>Reject</t>
        </is>
      </c>
      <c r="C45" s="8" t="inlineStr">
        <is>
          <t>YKKAP</t>
        </is>
      </c>
      <c r="D45" s="8" t="inlineStr">
        <is>
          <t>YKK AP Company Document Translation 2023</t>
        </is>
      </c>
      <c r="E45" s="9" t="n"/>
      <c r="F45" s="9" t="n">
        <v>73524</v>
      </c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8" t="n"/>
    </row>
    <row r="46">
      <c r="B46" s="8" t="n"/>
      <c r="C46" s="8" t="n"/>
      <c r="D46" s="8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8" t="n"/>
    </row>
    <row r="47">
      <c r="D47" s="2" t="inlineStr">
        <is>
          <t>AKJ Total</t>
        </is>
      </c>
      <c r="E47" s="10">
        <f>SUMIF($C$39:$P$46,"AKJ",E39:E46)</f>
        <v/>
      </c>
      <c r="F47" s="10">
        <f>SUMIF($C$39:$P$46,"AKJ",F39:F46)</f>
        <v/>
      </c>
      <c r="G47" s="10">
        <f>SUMIF($C$39:$P$46,"AKJ",G39:G46)</f>
        <v/>
      </c>
      <c r="H47" s="10">
        <f>SUMIF($C$39:$P$46,"AKJ",H39:H46)</f>
        <v/>
      </c>
      <c r="I47" s="10">
        <f>SUMIF($C$39:$P$46,"AKJ",I39:I46)</f>
        <v/>
      </c>
      <c r="J47" s="10">
        <f>SUMIF($C$39:$P$46,"AKJ",J39:J46)</f>
        <v/>
      </c>
      <c r="K47" s="10">
        <f>SUMIF($C$39:$P$46,"AKJ",K39:K46)</f>
        <v/>
      </c>
      <c r="L47" s="10">
        <f>SUMIF($C$39:$P$46,"AKJ",L39:L46)</f>
        <v/>
      </c>
      <c r="M47" s="10">
        <f>SUMIF($C$39:$P$46,"AKJ",M39:M46)</f>
        <v/>
      </c>
      <c r="N47" s="10">
        <f>SUMIF($C$39:$P$46,"AKJ",N39:N46)</f>
        <v/>
      </c>
      <c r="O47" s="10">
        <f>SUMIF($C$39:$P$46,"AKJ",O39:O46)</f>
        <v/>
      </c>
      <c r="P47" s="10">
        <f>SUMIF($C$39:$P$46,"AKJ",P39:P46)</f>
        <v/>
      </c>
      <c r="Q47" s="10">
        <f>SUM(E47:P47)</f>
        <v/>
      </c>
    </row>
    <row r="48">
      <c r="D48" s="2" t="inlineStr">
        <is>
          <t>CB Total</t>
        </is>
      </c>
      <c r="E48" s="10">
        <f>SUM(E39:E46)-E47</f>
        <v/>
      </c>
      <c r="F48" s="10">
        <f>SUM(F39:F46)-F47</f>
        <v/>
      </c>
      <c r="G48" s="10">
        <f>SUM(G39:G46)-G47</f>
        <v/>
      </c>
      <c r="H48" s="10">
        <f>SUM(H39:H46)-H47</f>
        <v/>
      </c>
      <c r="I48" s="10">
        <f>SUM(I39:I46)-I47</f>
        <v/>
      </c>
      <c r="J48" s="10">
        <f>SUM(J39:J46)-J47</f>
        <v/>
      </c>
      <c r="K48" s="10">
        <f>SUM(K39:K46)-K47</f>
        <v/>
      </c>
      <c r="L48" s="10">
        <f>SUM(L39:L46)-L47</f>
        <v/>
      </c>
      <c r="M48" s="10">
        <f>SUM(M39:M46)-M47</f>
        <v/>
      </c>
      <c r="N48" s="10">
        <f>SUM(N39:N46)-N47</f>
        <v/>
      </c>
      <c r="O48" s="10">
        <f>SUM(O39:O46)-O47</f>
        <v/>
      </c>
      <c r="P48" s="10">
        <f>SUM(P39:P46)-P47</f>
        <v/>
      </c>
      <c r="Q48" s="10">
        <f>SUBTOTAL(9,E48:P48)</f>
        <v/>
      </c>
    </row>
    <row r="49">
      <c r="D49" s="2" t="inlineStr">
        <is>
          <t>Quarter Total</t>
        </is>
      </c>
      <c r="E49" s="10" t="n"/>
      <c r="F49" s="10" t="n"/>
      <c r="G49" s="10">
        <f>SUM(E47:G48)</f>
        <v/>
      </c>
      <c r="H49" s="10" t="n"/>
      <c r="I49" s="10" t="n"/>
      <c r="J49" s="10">
        <f>SUM(H47:J48)</f>
        <v/>
      </c>
      <c r="K49" s="10" t="n"/>
      <c r="L49" s="10" t="n"/>
      <c r="M49" s="10">
        <f>SUM(K47:M48)</f>
        <v/>
      </c>
      <c r="N49" s="10" t="n"/>
      <c r="O49" s="10" t="n"/>
      <c r="P49" s="10">
        <f>SUM(N47:P48)</f>
        <v/>
      </c>
      <c r="Q49" s="10" t="n"/>
    </row>
    <row r="50">
      <c r="D50" s="2" t="inlineStr"/>
      <c r="E50" s="11" t="n"/>
      <c r="F50" s="11" t="n"/>
      <c r="G50" s="11" t="inlineStr"/>
      <c r="H50" s="11" t="n"/>
      <c r="I50" s="11" t="n"/>
      <c r="J50" s="11" t="inlineStr"/>
      <c r="K50" s="11" t="n"/>
      <c r="L50" s="11" t="n"/>
      <c r="M50" s="11" t="inlineStr"/>
      <c r="N50" s="11" t="n"/>
      <c r="O50" s="11" t="n"/>
      <c r="P50" s="11" t="inlineStr"/>
      <c r="Q50" s="11" t="n"/>
    </row>
    <row r="52">
      <c r="B52" s="2" t="inlineStr">
        <is>
          <t>Opportunities A／Aヨミ案件</t>
        </is>
      </c>
      <c r="E52" s="2" t="inlineStr">
        <is>
          <t>A</t>
        </is>
      </c>
      <c r="F52" s="2" t="inlineStr">
        <is>
          <t>80% can secure the business</t>
        </is>
      </c>
      <c r="Q52" s="3" t="inlineStr">
        <is>
          <t>Unit/THB</t>
        </is>
      </c>
    </row>
    <row r="53">
      <c r="B53" s="4" t="inlineStr">
        <is>
          <t>Success rate</t>
        </is>
      </c>
      <c r="C53" s="5" t="inlineStr">
        <is>
          <t>Client</t>
        </is>
      </c>
      <c r="D53" s="5" t="inlineStr">
        <is>
          <t>Product Name</t>
        </is>
      </c>
      <c r="E53" s="6" t="n">
        <v>45231</v>
      </c>
      <c r="F53" s="6" t="n">
        <v>45261</v>
      </c>
      <c r="G53" s="6" t="n">
        <v>45292</v>
      </c>
      <c r="H53" s="6" t="n">
        <v>45323</v>
      </c>
      <c r="I53" s="6" t="n">
        <v>45352</v>
      </c>
      <c r="J53" s="6" t="n">
        <v>45383</v>
      </c>
      <c r="K53" s="6" t="n">
        <v>45413</v>
      </c>
      <c r="L53" s="6" t="n">
        <v>45444</v>
      </c>
      <c r="M53" s="6" t="n">
        <v>45474</v>
      </c>
      <c r="N53" s="6" t="n">
        <v>45505</v>
      </c>
      <c r="O53" s="6" t="n">
        <v>45536</v>
      </c>
      <c r="P53" s="6" t="n">
        <v>45566</v>
      </c>
      <c r="Q53" s="7" t="n"/>
    </row>
    <row r="54">
      <c r="B54" s="8" t="inlineStr">
        <is>
          <t>A</t>
        </is>
      </c>
      <c r="C54" s="8" t="inlineStr">
        <is>
          <t>Tsubakimoto</t>
        </is>
      </c>
      <c r="D54" s="8" t="inlineStr">
        <is>
          <t>Tsubakimoto - Online Quotation system</t>
        </is>
      </c>
      <c r="E54" s="9" t="n"/>
      <c r="F54" s="9" t="n"/>
      <c r="G54" s="9" t="n"/>
      <c r="H54" s="9" t="n"/>
      <c r="I54" s="9" t="n"/>
      <c r="J54" s="9" t="n"/>
      <c r="K54" s="9" t="n"/>
      <c r="L54" s="9" t="n">
        <v>1000000</v>
      </c>
      <c r="M54" s="9" t="n"/>
      <c r="N54" s="9" t="n"/>
      <c r="O54" s="9" t="n"/>
      <c r="P54" s="9" t="n"/>
      <c r="Q54" s="8" t="n"/>
    </row>
    <row r="55">
      <c r="B55" s="8" t="inlineStr">
        <is>
          <t>A</t>
        </is>
      </c>
      <c r="C55" s="8" t="inlineStr">
        <is>
          <t>ISHIDA</t>
        </is>
      </c>
      <c r="D55" s="8" t="inlineStr">
        <is>
          <t>ISHIDA - Service Report Tool Ver. 2</t>
        </is>
      </c>
      <c r="E55" s="9" t="n"/>
      <c r="F55" s="9" t="n"/>
      <c r="G55" s="9" t="n"/>
      <c r="H55" s="9" t="n"/>
      <c r="I55" s="9" t="n"/>
      <c r="J55" s="9" t="n">
        <v>438605.2</v>
      </c>
      <c r="K55" s="9" t="n"/>
      <c r="L55" s="9" t="n"/>
      <c r="M55" s="9" t="n"/>
      <c r="N55" s="9" t="n"/>
      <c r="O55" s="9" t="n"/>
      <c r="P55" s="9" t="n"/>
      <c r="Q55" s="8" t="n"/>
    </row>
    <row r="56">
      <c r="B56" s="8" t="inlineStr">
        <is>
          <t>A</t>
        </is>
      </c>
      <c r="C56" s="8" t="inlineStr">
        <is>
          <t>IAI</t>
        </is>
      </c>
      <c r="D56" s="8" t="inlineStr">
        <is>
          <t>IAI - Instruction Manual Translation PCON SCON</t>
        </is>
      </c>
      <c r="E56" s="9" t="n"/>
      <c r="F56" s="9" t="n"/>
      <c r="G56" s="9" t="n"/>
      <c r="H56" s="9" t="n"/>
      <c r="I56" s="9" t="n">
        <v>155364</v>
      </c>
      <c r="J56" s="9" t="n"/>
      <c r="K56" s="9" t="n"/>
      <c r="L56" s="9" t="n"/>
      <c r="M56" s="9" t="n"/>
      <c r="N56" s="9" t="n"/>
      <c r="O56" s="9" t="n"/>
      <c r="P56" s="9" t="n"/>
      <c r="Q56" s="8" t="n"/>
    </row>
    <row r="57">
      <c r="B57" s="8" t="n"/>
      <c r="C57" s="8" t="n"/>
      <c r="D57" s="8" t="n"/>
      <c r="E57" s="9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8" t="n"/>
    </row>
    <row r="58">
      <c r="D58" s="2" t="inlineStr">
        <is>
          <t>AKJ Total</t>
        </is>
      </c>
      <c r="E58" s="10">
        <f>SUMIF($C$54:$P$57,"AKJ",E54:E57)</f>
        <v/>
      </c>
      <c r="F58" s="10">
        <f>SUMIF($C$54:$P$57,"AKJ",F54:F57)</f>
        <v/>
      </c>
      <c r="G58" s="10">
        <f>SUMIF($C$54:$P$57,"AKJ",G54:G57)</f>
        <v/>
      </c>
      <c r="H58" s="10">
        <f>SUMIF($C$54:$P$57,"AKJ",H54:H57)</f>
        <v/>
      </c>
      <c r="I58" s="10">
        <f>SUMIF($C$54:$P$57,"AKJ",I54:I57)</f>
        <v/>
      </c>
      <c r="J58" s="10">
        <f>SUMIF($C$54:$P$57,"AKJ",J54:J57)</f>
        <v/>
      </c>
      <c r="K58" s="10">
        <f>SUMIF($C$54:$P$57,"AKJ",K54:K57)</f>
        <v/>
      </c>
      <c r="L58" s="10">
        <f>SUMIF($C$54:$P$57,"AKJ",L54:L57)</f>
        <v/>
      </c>
      <c r="M58" s="10">
        <f>SUMIF($C$54:$P$57,"AKJ",M54:M57)</f>
        <v/>
      </c>
      <c r="N58" s="10">
        <f>SUMIF($C$54:$P$57,"AKJ",N54:N57)</f>
        <v/>
      </c>
      <c r="O58" s="10">
        <f>SUMIF($C$54:$P$57,"AKJ",O54:O57)</f>
        <v/>
      </c>
      <c r="P58" s="10">
        <f>SUMIF($C$54:$P$57,"AKJ",P54:P57)</f>
        <v/>
      </c>
      <c r="Q58" s="10">
        <f>SUM(E58:P58)</f>
        <v/>
      </c>
    </row>
    <row r="59">
      <c r="D59" s="2" t="inlineStr">
        <is>
          <t>CB Total</t>
        </is>
      </c>
      <c r="E59" s="10">
        <f>SUM(E54:E57)-E58</f>
        <v/>
      </c>
      <c r="F59" s="10">
        <f>SUM(F54:F57)-F58</f>
        <v/>
      </c>
      <c r="G59" s="10">
        <f>SUM(G54:G57)-G58</f>
        <v/>
      </c>
      <c r="H59" s="10">
        <f>SUM(H54:H57)-H58</f>
        <v/>
      </c>
      <c r="I59" s="10">
        <f>SUM(I54:I57)-I58</f>
        <v/>
      </c>
      <c r="J59" s="10">
        <f>SUM(J54:J57)-J58</f>
        <v/>
      </c>
      <c r="K59" s="10">
        <f>SUM(K54:K57)-K58</f>
        <v/>
      </c>
      <c r="L59" s="10">
        <f>SUM(L54:L57)-L58</f>
        <v/>
      </c>
      <c r="M59" s="10">
        <f>SUM(M54:M57)-M58</f>
        <v/>
      </c>
      <c r="N59" s="10">
        <f>SUM(N54:N57)-N58</f>
        <v/>
      </c>
      <c r="O59" s="10">
        <f>SUM(O54:O57)-O58</f>
        <v/>
      </c>
      <c r="P59" s="10">
        <f>SUM(P54:P57)-P58</f>
        <v/>
      </c>
      <c r="Q59" s="10">
        <f>SUBTOTAL(9,E59:P59)</f>
        <v/>
      </c>
    </row>
    <row r="60">
      <c r="D60" s="2" t="inlineStr">
        <is>
          <t>Quarter Total</t>
        </is>
      </c>
      <c r="E60" s="10" t="n"/>
      <c r="F60" s="10" t="n"/>
      <c r="G60" s="10">
        <f>SUM(E58:G59)</f>
        <v/>
      </c>
      <c r="H60" s="10" t="n"/>
      <c r="I60" s="10" t="n"/>
      <c r="J60" s="10">
        <f>SUM(H58:J59)</f>
        <v/>
      </c>
      <c r="K60" s="10" t="n"/>
      <c r="L60" s="10" t="n"/>
      <c r="M60" s="10">
        <f>SUM(K58:M59)</f>
        <v/>
      </c>
      <c r="N60" s="10" t="n"/>
      <c r="O60" s="10" t="n"/>
      <c r="P60" s="10">
        <f>SUM(N58:P59)</f>
        <v/>
      </c>
      <c r="Q60" s="10" t="n"/>
    </row>
    <row r="61">
      <c r="D61" s="2" t="inlineStr">
        <is>
          <t>Quarter  Achievement ratio</t>
        </is>
      </c>
      <c r="E61" s="11" t="n"/>
      <c r="F61" s="11" t="n"/>
      <c r="G61" s="11">
        <f>G60/(E17+E10)</f>
        <v/>
      </c>
      <c r="H61" s="11" t="n"/>
      <c r="I61" s="11" t="n"/>
      <c r="J61" s="11">
        <f>J60/(H17+H10)</f>
        <v/>
      </c>
      <c r="K61" s="11" t="n"/>
      <c r="L61" s="11" t="n"/>
      <c r="M61" s="11">
        <f>M60/(K17+K10)</f>
        <v/>
      </c>
      <c r="N61" s="11" t="n"/>
      <c r="O61" s="11" t="n"/>
      <c r="P61" s="11">
        <f>P60/(N17+N10)</f>
        <v/>
      </c>
      <c r="Q61" s="11">
        <f>(Q58*0.8+Q6+Q13)/(Q10+Q17)</f>
        <v/>
      </c>
    </row>
    <row r="63">
      <c r="B63" s="2" t="inlineStr">
        <is>
          <t>Opportunities B／Bヨミ案件</t>
        </is>
      </c>
      <c r="E63" s="2" t="inlineStr">
        <is>
          <t>B</t>
        </is>
      </c>
      <c r="F63" s="2" t="inlineStr">
        <is>
          <t>60% can secure the business</t>
        </is>
      </c>
      <c r="Q63" s="3" t="inlineStr">
        <is>
          <t>Unit/THB</t>
        </is>
      </c>
    </row>
    <row r="64">
      <c r="B64" s="4" t="inlineStr">
        <is>
          <t>Success rate</t>
        </is>
      </c>
      <c r="C64" s="5" t="inlineStr">
        <is>
          <t>Client</t>
        </is>
      </c>
      <c r="D64" s="5" t="inlineStr">
        <is>
          <t>Product Name</t>
        </is>
      </c>
      <c r="E64" s="6" t="n">
        <v>45231</v>
      </c>
      <c r="F64" s="6" t="n">
        <v>45261</v>
      </c>
      <c r="G64" s="6" t="n">
        <v>45292</v>
      </c>
      <c r="H64" s="6" t="n">
        <v>45323</v>
      </c>
      <c r="I64" s="6" t="n">
        <v>45352</v>
      </c>
      <c r="J64" s="6" t="n">
        <v>45383</v>
      </c>
      <c r="K64" s="6" t="n">
        <v>45413</v>
      </c>
      <c r="L64" s="6" t="n">
        <v>45444</v>
      </c>
      <c r="M64" s="6" t="n">
        <v>45474</v>
      </c>
      <c r="N64" s="6" t="n">
        <v>45505</v>
      </c>
      <c r="O64" s="6" t="n">
        <v>45536</v>
      </c>
      <c r="P64" s="6" t="n">
        <v>45566</v>
      </c>
      <c r="Q64" s="7" t="n"/>
    </row>
    <row r="65">
      <c r="B65" s="8" t="inlineStr">
        <is>
          <t>B</t>
        </is>
      </c>
      <c r="C65" s="8" t="inlineStr">
        <is>
          <t>KYOCERA</t>
        </is>
      </c>
      <c r="D65" s="8" t="inlineStr">
        <is>
          <t>New Products Catalog 2024</t>
        </is>
      </c>
      <c r="E65" s="9" t="n"/>
      <c r="F65" s="9" t="n"/>
      <c r="G65" s="9" t="n">
        <v>493327.78</v>
      </c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8" t="n"/>
    </row>
    <row r="66">
      <c r="B66" s="8" t="inlineStr">
        <is>
          <t>B</t>
        </is>
      </c>
      <c r="C66" s="8" t="inlineStr">
        <is>
          <t>Hoshizaki</t>
        </is>
      </c>
      <c r="D66" s="8" t="inlineStr">
        <is>
          <t>Training Documents Translation JP-EN</t>
        </is>
      </c>
      <c r="E66" s="9" t="n"/>
      <c r="F66" s="9" t="n"/>
      <c r="G66" s="9" t="n"/>
      <c r="H66" s="9" t="n">
        <v>95541.60000000001</v>
      </c>
      <c r="I66" s="9" t="n"/>
      <c r="J66" s="9" t="n"/>
      <c r="K66" s="9" t="n"/>
      <c r="L66" s="9" t="n"/>
      <c r="M66" s="9" t="n"/>
      <c r="N66" s="9" t="n"/>
      <c r="O66" s="9" t="n"/>
      <c r="P66" s="9" t="n"/>
      <c r="Q66" s="8" t="n"/>
    </row>
    <row r="67">
      <c r="B67" s="8" t="inlineStr">
        <is>
          <t>B</t>
        </is>
      </c>
      <c r="C67" s="8" t="inlineStr">
        <is>
          <t>SETA</t>
        </is>
      </c>
      <c r="D67" s="8" t="inlineStr">
        <is>
          <t>SETA Company Profile 2023 (A5)</t>
        </is>
      </c>
      <c r="E67" s="9" t="n"/>
      <c r="F67" s="9" t="n"/>
      <c r="G67" s="9" t="n">
        <v>29425</v>
      </c>
      <c r="H67" s="9" t="n"/>
      <c r="I67" s="9" t="n"/>
      <c r="J67" s="9" t="n"/>
      <c r="K67" s="9" t="n"/>
      <c r="L67" s="9" t="n"/>
      <c r="M67" s="9" t="n"/>
      <c r="N67" s="9" t="n"/>
      <c r="O67" s="9" t="n"/>
      <c r="P67" s="9" t="n"/>
      <c r="Q67" s="8" t="n"/>
    </row>
    <row r="68">
      <c r="B68" s="8" t="inlineStr">
        <is>
          <t>B</t>
        </is>
      </c>
      <c r="C68" s="8" t="inlineStr">
        <is>
          <t>AIDA</t>
        </is>
      </c>
      <c r="D68" s="8" t="inlineStr">
        <is>
          <t>AIDA - Maintenance Video Filiming and Edit</t>
        </is>
      </c>
      <c r="E68" s="9" t="n"/>
      <c r="F68" s="9" t="n"/>
      <c r="G68" s="9" t="n">
        <v>98573.75</v>
      </c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8" t="n"/>
    </row>
    <row r="69">
      <c r="B69" s="8" t="inlineStr">
        <is>
          <t>B</t>
        </is>
      </c>
      <c r="C69" s="8" t="inlineStr">
        <is>
          <t>KYOCERA</t>
        </is>
      </c>
      <c r="D69" s="8" t="inlineStr">
        <is>
          <t>TH New General Catalog 2023-2024 Edit and Printing</t>
        </is>
      </c>
      <c r="E69" s="9" t="n"/>
      <c r="F69" s="9" t="n"/>
      <c r="G69" s="9" t="n"/>
      <c r="H69" s="9" t="n"/>
      <c r="I69" s="9" t="n">
        <v>2053290</v>
      </c>
      <c r="J69" s="9" t="n"/>
      <c r="K69" s="9" t="n"/>
      <c r="L69" s="9" t="n"/>
      <c r="M69" s="9" t="n"/>
      <c r="N69" s="9" t="n"/>
      <c r="O69" s="9" t="n"/>
      <c r="P69" s="9" t="n"/>
      <c r="Q69" s="8" t="n"/>
    </row>
    <row r="70">
      <c r="B70" s="8" t="n"/>
      <c r="C70" s="8" t="n"/>
      <c r="D70" s="8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8" t="n"/>
    </row>
    <row r="71">
      <c r="D71" s="2" t="inlineStr">
        <is>
          <t>AKJ Total</t>
        </is>
      </c>
      <c r="E71" s="10">
        <f>SUMIF($C$65:$P$70,"AKJ",E65:E70)</f>
        <v/>
      </c>
      <c r="F71" s="10">
        <f>SUMIF($C$65:$P$70,"AKJ",F65:F70)</f>
        <v/>
      </c>
      <c r="G71" s="10">
        <f>SUMIF($C$65:$P$70,"AKJ",G65:G70)</f>
        <v/>
      </c>
      <c r="H71" s="10">
        <f>SUMIF($C$65:$P$70,"AKJ",H65:H70)</f>
        <v/>
      </c>
      <c r="I71" s="10">
        <f>SUMIF($C$65:$P$70,"AKJ",I65:I70)</f>
        <v/>
      </c>
      <c r="J71" s="10">
        <f>SUMIF($C$65:$P$70,"AKJ",J65:J70)</f>
        <v/>
      </c>
      <c r="K71" s="10">
        <f>SUMIF($C$65:$P$70,"AKJ",K65:K70)</f>
        <v/>
      </c>
      <c r="L71" s="10">
        <f>SUMIF($C$65:$P$70,"AKJ",L65:L70)</f>
        <v/>
      </c>
      <c r="M71" s="10">
        <f>SUMIF($C$65:$P$70,"AKJ",M65:M70)</f>
        <v/>
      </c>
      <c r="N71" s="10">
        <f>SUMIF($C$65:$P$70,"AKJ",N65:N70)</f>
        <v/>
      </c>
      <c r="O71" s="10">
        <f>SUMIF($C$65:$P$70,"AKJ",O65:O70)</f>
        <v/>
      </c>
      <c r="P71" s="10">
        <f>SUMIF($C$65:$P$70,"AKJ",P65:P70)</f>
        <v/>
      </c>
      <c r="Q71" s="10">
        <f>SUM(E71:P71)</f>
        <v/>
      </c>
    </row>
    <row r="72">
      <c r="D72" s="2" t="inlineStr">
        <is>
          <t>CB Total</t>
        </is>
      </c>
      <c r="E72" s="10">
        <f>SUM(E65:E70)-E71</f>
        <v/>
      </c>
      <c r="F72" s="10">
        <f>SUM(F65:F70)-F71</f>
        <v/>
      </c>
      <c r="G72" s="10">
        <f>SUM(G65:G70)-G71</f>
        <v/>
      </c>
      <c r="H72" s="10">
        <f>SUM(H65:H70)-H71</f>
        <v/>
      </c>
      <c r="I72" s="10">
        <f>SUM(I65:I70)-I71</f>
        <v/>
      </c>
      <c r="J72" s="10">
        <f>SUM(J65:J70)-J71</f>
        <v/>
      </c>
      <c r="K72" s="10">
        <f>SUM(K65:K70)-K71</f>
        <v/>
      </c>
      <c r="L72" s="10">
        <f>SUM(L65:L70)-L71</f>
        <v/>
      </c>
      <c r="M72" s="10">
        <f>SUM(M65:M70)-M71</f>
        <v/>
      </c>
      <c r="N72" s="10">
        <f>SUM(N65:N70)-N71</f>
        <v/>
      </c>
      <c r="O72" s="10">
        <f>SUM(O65:O70)-O71</f>
        <v/>
      </c>
      <c r="P72" s="10">
        <f>SUM(P65:P70)-P71</f>
        <v/>
      </c>
      <c r="Q72" s="10">
        <f>SUBTOTAL(9,E72:P72)</f>
        <v/>
      </c>
    </row>
    <row r="73">
      <c r="D73" s="2" t="inlineStr">
        <is>
          <t>Quarter Total</t>
        </is>
      </c>
      <c r="E73" s="10" t="n"/>
      <c r="F73" s="10" t="n"/>
      <c r="G73" s="10">
        <f>SUM(E71:G72)</f>
        <v/>
      </c>
      <c r="H73" s="10" t="n"/>
      <c r="I73" s="10" t="n"/>
      <c r="J73" s="10">
        <f>SUM(H71:J72)</f>
        <v/>
      </c>
      <c r="K73" s="10" t="n"/>
      <c r="L73" s="10" t="n"/>
      <c r="M73" s="10">
        <f>SUM(K71:M72)</f>
        <v/>
      </c>
      <c r="N73" s="10" t="n"/>
      <c r="O73" s="10" t="n"/>
      <c r="P73" s="10">
        <f>SUM(N71:P72)</f>
        <v/>
      </c>
      <c r="Q73" s="10" t="n"/>
    </row>
    <row r="74">
      <c r="D74" s="2" t="inlineStr">
        <is>
          <t>Quarter  Achievement ratio</t>
        </is>
      </c>
      <c r="E74" s="11" t="n"/>
      <c r="F74" s="11" t="n"/>
      <c r="G74" s="11">
        <f>(G73*0.6+G60*0.8)/(E17+E10)</f>
        <v/>
      </c>
      <c r="H74" s="11" t="n"/>
      <c r="I74" s="11" t="n"/>
      <c r="J74" s="11">
        <f>(J73*0.6+J60*0.8)/(H17+H10)</f>
        <v/>
      </c>
      <c r="K74" s="11" t="n"/>
      <c r="L74" s="11" t="n"/>
      <c r="M74" s="11">
        <f>(M73*0.6+M60*0.8)/(K17+K10)</f>
        <v/>
      </c>
      <c r="N74" s="11" t="n"/>
      <c r="O74" s="11" t="n"/>
      <c r="P74" s="11">
        <f>(P73*0.6+P60*0.8)/(N17+N10)</f>
        <v/>
      </c>
      <c r="Q74" s="11">
        <f>(Q60*0.8+Q73*0.6+Q6+Q13)/(Q10+Q17)</f>
        <v/>
      </c>
    </row>
    <row r="76">
      <c r="B76" s="2" t="inlineStr">
        <is>
          <t>Opportunities C／Cヨミ案件</t>
        </is>
      </c>
      <c r="E76" s="2" t="inlineStr">
        <is>
          <t>C</t>
        </is>
      </c>
      <c r="F76" s="2" t="inlineStr">
        <is>
          <t>30% can secure the business</t>
        </is>
      </c>
      <c r="Q76" s="3" t="inlineStr">
        <is>
          <t>Unit/THB</t>
        </is>
      </c>
    </row>
    <row r="77">
      <c r="B77" s="4" t="inlineStr">
        <is>
          <t>Success rate</t>
        </is>
      </c>
      <c r="C77" s="5" t="inlineStr">
        <is>
          <t>Client</t>
        </is>
      </c>
      <c r="D77" s="5" t="inlineStr">
        <is>
          <t>Product Name</t>
        </is>
      </c>
      <c r="E77" s="6" t="n">
        <v>45231</v>
      </c>
      <c r="F77" s="6" t="n">
        <v>45261</v>
      </c>
      <c r="G77" s="6" t="n">
        <v>45292</v>
      </c>
      <c r="H77" s="6" t="n">
        <v>45323</v>
      </c>
      <c r="I77" s="6" t="n">
        <v>45352</v>
      </c>
      <c r="J77" s="6" t="n">
        <v>45383</v>
      </c>
      <c r="K77" s="6" t="n">
        <v>45413</v>
      </c>
      <c r="L77" s="6" t="n">
        <v>45444</v>
      </c>
      <c r="M77" s="6" t="n">
        <v>45474</v>
      </c>
      <c r="N77" s="6" t="n">
        <v>45505</v>
      </c>
      <c r="O77" s="6" t="n">
        <v>45536</v>
      </c>
      <c r="P77" s="6" t="n">
        <v>45566</v>
      </c>
      <c r="Q77" s="7" t="n"/>
    </row>
    <row r="78">
      <c r="B78" s="8" t="inlineStr">
        <is>
          <t>C</t>
        </is>
      </c>
      <c r="C78" s="8" t="inlineStr">
        <is>
          <t>TTT</t>
        </is>
      </c>
      <c r="D78" s="8" t="inlineStr">
        <is>
          <t>Sample Board Printing</t>
        </is>
      </c>
      <c r="E78" s="9" t="n"/>
      <c r="F78" s="9" t="n"/>
      <c r="G78" s="9" t="n"/>
      <c r="H78" s="9" t="n">
        <v>214400</v>
      </c>
      <c r="I78" s="9" t="n"/>
      <c r="J78" s="9" t="n"/>
      <c r="K78" s="9" t="n"/>
      <c r="L78" s="9" t="n"/>
      <c r="M78" s="9" t="n"/>
      <c r="N78" s="9" t="n"/>
      <c r="O78" s="9" t="n"/>
      <c r="P78" s="9" t="n"/>
      <c r="Q78" s="8" t="n"/>
    </row>
    <row r="79">
      <c r="B79" s="8" t="inlineStr">
        <is>
          <t>C</t>
        </is>
      </c>
      <c r="C79" s="8" t="inlineStr">
        <is>
          <t>Zojirushi</t>
        </is>
      </c>
      <c r="D79" s="8" t="inlineStr">
        <is>
          <t>Zojirushi_Chinese New Year Envelop 2024</t>
        </is>
      </c>
      <c r="E79" s="9" t="n"/>
      <c r="F79" s="9" t="n"/>
      <c r="G79" s="9" t="n">
        <v>73744</v>
      </c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8" t="n"/>
    </row>
    <row r="80">
      <c r="B80" s="8" t="inlineStr">
        <is>
          <t>C</t>
        </is>
      </c>
      <c r="C80" s="8" t="inlineStr">
        <is>
          <t>LIXIL</t>
        </is>
      </c>
      <c r="D80" s="8" t="inlineStr">
        <is>
          <t>LIXIL - O2O Fix System errors</t>
        </is>
      </c>
      <c r="E80" s="9" t="n"/>
      <c r="F80" s="9" t="n"/>
      <c r="G80" s="9" t="n">
        <v>198490</v>
      </c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8" t="n"/>
    </row>
    <row r="81">
      <c r="B81" s="8" t="inlineStr">
        <is>
          <t>C</t>
        </is>
      </c>
      <c r="C81" s="8" t="inlineStr">
        <is>
          <t>Siam Cosmos</t>
        </is>
      </c>
      <c r="D81" s="8" t="inlineStr">
        <is>
          <t>Siam Cosmos - A4 Flyer Printing</t>
        </is>
      </c>
      <c r="E81" s="9" t="n"/>
      <c r="F81" s="9" t="n"/>
      <c r="G81" s="9" t="n">
        <v>29700</v>
      </c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8" t="n"/>
    </row>
    <row r="82">
      <c r="B82" s="8" t="inlineStr">
        <is>
          <t>C</t>
        </is>
      </c>
      <c r="C82" s="8" t="inlineStr">
        <is>
          <t>Hoshizaki</t>
        </is>
      </c>
      <c r="D82" s="8" t="inlineStr">
        <is>
          <t>Training Documents Electronics ver Translation JP-EN</t>
        </is>
      </c>
      <c r="E82" s="9" t="n"/>
      <c r="F82" s="9" t="n"/>
      <c r="G82" s="9" t="n"/>
      <c r="H82" s="9" t="n"/>
      <c r="I82" s="9" t="n">
        <v>271148.9</v>
      </c>
      <c r="J82" s="9" t="n"/>
      <c r="K82" s="9" t="n"/>
      <c r="L82" s="9" t="n"/>
      <c r="M82" s="9" t="n"/>
      <c r="N82" s="9" t="n"/>
      <c r="O82" s="9" t="n"/>
      <c r="P82" s="9" t="n"/>
      <c r="Q82" s="8" t="n"/>
    </row>
    <row r="83">
      <c r="B83" s="8" t="n"/>
      <c r="C83" s="8" t="n"/>
      <c r="D83" s="8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8" t="n"/>
    </row>
    <row r="84">
      <c r="D84" s="2" t="inlineStr">
        <is>
          <t>AKJ Total</t>
        </is>
      </c>
      <c r="E84" s="10">
        <f>SUMIF($C$78:$P$83,"AKJ",E78:E83)</f>
        <v/>
      </c>
      <c r="F84" s="10">
        <f>SUMIF($C$78:$P$83,"AKJ",F78:F83)</f>
        <v/>
      </c>
      <c r="G84" s="10">
        <f>SUMIF($C$78:$P$83,"AKJ",G78:G83)</f>
        <v/>
      </c>
      <c r="H84" s="10">
        <f>SUMIF($C$78:$P$83,"AKJ",H78:H83)</f>
        <v/>
      </c>
      <c r="I84" s="10">
        <f>SUMIF($C$78:$P$83,"AKJ",I78:I83)</f>
        <v/>
      </c>
      <c r="J84" s="10">
        <f>SUMIF($C$78:$P$83,"AKJ",J78:J83)</f>
        <v/>
      </c>
      <c r="K84" s="10">
        <f>SUMIF($C$78:$P$83,"AKJ",K78:K83)</f>
        <v/>
      </c>
      <c r="L84" s="10">
        <f>SUMIF($C$78:$P$83,"AKJ",L78:L83)</f>
        <v/>
      </c>
      <c r="M84" s="10">
        <f>SUMIF($C$78:$P$83,"AKJ",M78:M83)</f>
        <v/>
      </c>
      <c r="N84" s="10">
        <f>SUMIF($C$78:$P$83,"AKJ",N78:N83)</f>
        <v/>
      </c>
      <c r="O84" s="10">
        <f>SUMIF($C$78:$P$83,"AKJ",O78:O83)</f>
        <v/>
      </c>
      <c r="P84" s="10">
        <f>SUMIF($C$78:$P$83,"AKJ",P78:P83)</f>
        <v/>
      </c>
      <c r="Q84" s="10">
        <f>SUM(E84:P84)</f>
        <v/>
      </c>
    </row>
    <row r="85">
      <c r="D85" s="2" t="inlineStr">
        <is>
          <t>CB Total</t>
        </is>
      </c>
      <c r="E85" s="10">
        <f>SUM(E78:E83)-E84</f>
        <v/>
      </c>
      <c r="F85" s="10">
        <f>SUM(F78:F83)-F84</f>
        <v/>
      </c>
      <c r="G85" s="10">
        <f>SUM(G78:G83)-G84</f>
        <v/>
      </c>
      <c r="H85" s="10">
        <f>SUM(H78:H83)-H84</f>
        <v/>
      </c>
      <c r="I85" s="10">
        <f>SUM(I78:I83)-I84</f>
        <v/>
      </c>
      <c r="J85" s="10">
        <f>SUM(J78:J83)-J84</f>
        <v/>
      </c>
      <c r="K85" s="10">
        <f>SUM(K78:K83)-K84</f>
        <v/>
      </c>
      <c r="L85" s="10">
        <f>SUM(L78:L83)-L84</f>
        <v/>
      </c>
      <c r="M85" s="10">
        <f>SUM(M78:M83)-M84</f>
        <v/>
      </c>
      <c r="N85" s="10">
        <f>SUM(N78:N83)-N84</f>
        <v/>
      </c>
      <c r="O85" s="10">
        <f>SUM(O78:O83)-O84</f>
        <v/>
      </c>
      <c r="P85" s="10">
        <f>SUM(P78:P83)-P84</f>
        <v/>
      </c>
      <c r="Q85" s="10">
        <f>SUBTOTAL(9,E85:P85)</f>
        <v/>
      </c>
    </row>
    <row r="86">
      <c r="D86" s="2" t="inlineStr">
        <is>
          <t>Quarter Total</t>
        </is>
      </c>
      <c r="E86" s="10" t="n"/>
      <c r="F86" s="10" t="n"/>
      <c r="G86" s="10">
        <f>SUM(E84:G85)</f>
        <v/>
      </c>
      <c r="H86" s="10" t="n"/>
      <c r="I86" s="10" t="n"/>
      <c r="J86" s="10">
        <f>SUM(H84:J85)</f>
        <v/>
      </c>
      <c r="K86" s="10" t="n"/>
      <c r="L86" s="10" t="n"/>
      <c r="M86" s="10">
        <f>SUM(K84:M85)</f>
        <v/>
      </c>
      <c r="N86" s="10" t="n"/>
      <c r="O86" s="10" t="n"/>
      <c r="P86" s="10">
        <f>SUM(N84:P85)</f>
        <v/>
      </c>
      <c r="Q86" s="10" t="n"/>
    </row>
    <row r="87">
      <c r="D87" s="2" t="inlineStr"/>
      <c r="E87" s="11" t="n"/>
      <c r="F87" s="11" t="n"/>
      <c r="G87" s="11" t="inlineStr"/>
      <c r="H87" s="11" t="n"/>
      <c r="I87" s="11" t="n"/>
      <c r="J87" s="11" t="inlineStr"/>
      <c r="K87" s="11" t="n"/>
      <c r="L87" s="11" t="n"/>
      <c r="M87" s="11" t="inlineStr"/>
      <c r="N87" s="11" t="n"/>
      <c r="O87" s="11" t="n"/>
      <c r="P87" s="11" t="inlineStr"/>
      <c r="Q87" s="1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2024-01-22T13:41:54Z</dcterms:created>
  <dcterms:modified xmlns:dcterms="http://purl.org/dc/terms/" xmlns:xsi="http://www.w3.org/2001/XMLSchema-instance" xsi:type="dcterms:W3CDTF">2024-01-22T13:41:54Z</dcterms:modified>
</cp:coreProperties>
</file>