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NAL 1" sheetId="1" state="visible" r:id="rId2"/>
    <sheet name="CANAL 2" sheetId="2" state="visible" r:id="rId3"/>
    <sheet name="CANAL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<sst xmlns="http://schemas.openxmlformats.org/spreadsheetml/2006/main" count="367" uniqueCount="53">
  <si>
    <t xml:space="preserve">Número Grupo:</t>
  </si>
  <si>
    <t xml:space="preserve">Cálculo entropía a priori de A</t>
  </si>
  <si>
    <t xml:space="preserve">Símbolo entrada p(a)</t>
  </si>
  <si>
    <t xml:space="preserve">P(i)</t>
  </si>
  <si>
    <t xml:space="preserve">Símbolo</t>
  </si>
  <si>
    <t xml:space="preserve">Log(1/Pi)</t>
  </si>
  <si>
    <t xml:space="preserve">P(i)*Log(1/Pi)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</si>
  <si>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</si>
  <si>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</si>
  <si>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</si>
  <si>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</si>
  <si>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</si>
  <si>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H(A)=</t>
  </si>
  <si>
    <t xml:space="preserve">Matriz p(bj/ai)</t>
  </si>
  <si>
    <t xml:space="preserve">Cálculo entropías a posteriori de B enviado ai</t>
  </si>
  <si>
    <t xml:space="preserve">B1</t>
  </si>
  <si>
    <t xml:space="preserve">B2</t>
  </si>
  <si>
    <t xml:space="preserve">B3</t>
  </si>
  <si>
    <t xml:space="preserve">H(B/ai)</t>
  </si>
  <si>
    <t xml:space="preserve">P(a) * H(B/a)</t>
  </si>
  <si>
    <t xml:space="preserve">H(B/A) =</t>
  </si>
  <si>
    <t xml:space="preserve">Cálculo entropía a priori de B</t>
  </si>
  <si>
    <t xml:space="preserve">Símbolo salida p(b)</t>
  </si>
  <si>
    <t xml:space="preserve">P(bj)</t>
  </si>
  <si>
    <t xml:space="preserve">Probabilidad a posteriori</t>
  </si>
  <si>
    <t xml:space="preserve">P(ai/bj) = P(bj/ai) * P(ai) / P(bj)</t>
  </si>
  <si>
    <t xml:space="preserve">P(ai/bj)</t>
  </si>
  <si>
    <t xml:space="preserve">H(B)=</t>
  </si>
  <si>
    <t xml:space="preserve">Cálculo entropías a posteriori de A recibido bj</t>
  </si>
  <si>
    <t xml:space="preserve">Probabilidad del suceso simultáneo</t>
  </si>
  <si>
    <t xml:space="preserve">P(ai, bj)=P(ai /bj) * P(bj) = P(bj/ai) * P(ai)</t>
  </si>
  <si>
    <t xml:space="preserve">P(ai,bj)</t>
  </si>
  <si>
    <t xml:space="preserve">H(A/bj)=</t>
  </si>
  <si>
    <t xml:space="preserve"> </t>
  </si>
  <si>
    <t xml:space="preserve">Cálculo equivocación</t>
  </si>
  <si>
    <t xml:space="preserve">P(bj,ai)</t>
  </si>
  <si>
    <t xml:space="preserve">P(b) * H(A/b)</t>
  </si>
  <si>
    <t xml:space="preserve">H(A/B) =</t>
  </si>
  <si>
    <t xml:space="preserve">Cálculo Información mutua</t>
  </si>
  <si>
    <t xml:space="preserve">Cálculo entropía afín</t>
  </si>
  <si>
    <t xml:space="preserve">H(A)</t>
  </si>
  <si>
    <t xml:space="preserve">H(B)</t>
  </si>
  <si>
    <t xml:space="preserve">H(A/B)</t>
  </si>
  <si>
    <t xml:space="preserve">H(B/A)</t>
  </si>
  <si>
    <t xml:space="preserve">H(A/B)=(Ruido)</t>
  </si>
  <si>
    <t xml:space="preserve">H(B/A)=(Pérdida)</t>
  </si>
  <si>
    <t xml:space="preserve">I(A,B) =</t>
  </si>
  <si>
    <t xml:space="preserve">I(B,A) =</t>
  </si>
  <si>
    <t xml:space="preserve">H(A,B) =</t>
  </si>
  <si>
    <t xml:space="preserve">H(B,A)</t>
  </si>
  <si>
    <t xml:space="preserve">B4</t>
  </si>
  <si>
    <t xml:space="preserve">H(A/B)=(RUIDO)</t>
  </si>
  <si>
    <t xml:space="preserve">S6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</si>
</sst>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E+00"/>
    <numFmt numFmtId="168" formatCode="&quot;VERDADERO&quot;;&quot;VERDADERO&quot;;&quot;FALSO&quot;"/>
    <numFmt numFmtId="169" formatCode="0.000000000000000000000000000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FE599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EFEFEF"/>
      </patternFill>
    </fill>
    <fill>
      <patternFill patternType="solid">
        <fgColor rgb="FFCFE2F3"/>
        <bgColor rgb="FFD9EAD3"/>
      </patternFill>
    </fill>
    <fill>
      <patternFill patternType="solid">
        <fgColor rgb="FFEFEFEF"/>
        <bgColor rgb="FFFFF2CC"/>
      </patternFill>
    </fill>
    <fill>
      <patternFill patternType="solid">
        <fgColor rgb="FFFCE5CD"/>
        <bgColor rgb="FFFFF2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19.43"/>
    <col collapsed="false" customWidth="true" hidden="false" outlineLevel="0" max="5" min="5" style="1" width="15.14"/>
    <col collapsed="false" customWidth="true" hidden="false" outlineLevel="0" max="6" min="6" style="1" width="8.71"/>
    <col collapsed="false" customWidth="true" hidden="false" outlineLevel="0" max="11" min="11" style="1" width="15.87"/>
  </cols>
  <sheetData>
    <row r="1" customFormat="false" ht="15.75" hidden="false" customHeight="false" outlineLevel="0" collapsed="false">
      <c r="A1" s="2" t="s">
        <v>0</v>
      </c>
      <c r="B1" s="3" t="n">
        <v>1</v>
      </c>
    </row>
    <row r="2" customFormat="false" ht="15.75" hidden="false" customHeight="false" outlineLevel="0" collapsed="false">
      <c r="F2" s="4" t="s">
        <v>1</v>
      </c>
      <c r="G2" s="4"/>
      <c r="H2" s="4"/>
    </row>
    <row r="3" customFormat="false" ht="15.75" hidden="false" customHeight="false" outlineLevel="0" collapsed="false">
      <c r="A3" s="5" t="s">
        <v>2</v>
      </c>
      <c r="B3" s="6" t="s">
        <v>3</v>
      </c>
      <c r="F3" s="7" t="s">
        <v>4</v>
      </c>
      <c r="G3" s="7" t="s">
        <v>5</v>
      </c>
      <c r="H3" s="7" t="s">
        <v>6</v>
      </c>
    </row>
    <row r="4" customFormat="false" ht="15.75" hidden="false" customHeight="false" outlineLevel="0" collapsed="false">
      <c r="A4" s="6" t="s">
        <v>7</v>
      </c>
      <c r="B4" s="8" t="n">
        <v>0.2</v>
      </c>
      <c r="F4" s="7" t="s">
        <v>7</v>
      </c>
      <c r="G4" s="7" t="n">
        <f aca="false">-LOG(B4,2)</f>
        <v>2.32192809488736</v>
      </c>
      <c r="H4" s="7" t="n">
        <f aca="false">G4*B4</f>
        <v>0.464385618977472</v>
      </c>
    </row>
    <row r="5" customFormat="false" ht="15.75" hidden="false" customHeight="false" outlineLevel="0" collapsed="false">
      <c r="A5" s="6" t="s">
        <v>8</v>
      </c>
      <c r="B5" s="8" t="n">
        <v>0.1</v>
      </c>
      <c r="F5" s="7" t="s">
        <v>8</v>
      </c>
      <c r="G5" s="7" t="n">
        <f aca="false">-LOG(B5,2)</f>
        <v>3.32192809488736</v>
      </c>
      <c r="H5" s="7" t="n">
        <f aca="false">G5*B5</f>
        <v>0.332192809488736</v>
      </c>
    </row>
    <row r="6" customFormat="false" ht="15.75" hidden="false" customHeight="false" outlineLevel="0" collapsed="false">
      <c r="A6" s="6" t="s">
        <v>9</v>
      </c>
      <c r="B6" s="8" t="n">
        <v>0.3</v>
      </c>
      <c r="F6" s="7" t="s">
        <v>9</v>
      </c>
      <c r="G6" s="7" t="n">
        <f aca="false">-LOG(B6,2)</f>
        <v>1.73696559416621</v>
      </c>
      <c r="H6" s="7" t="n">
        <f aca="false">G6*B6</f>
        <v>0.521089678249862</v>
      </c>
    </row>
    <row r="7" customFormat="false" ht="15.75" hidden="false" customHeight="false" outlineLevel="0" collapsed="false">
      <c r="A7" s="6" t="s">
        <v>10</v>
      </c>
      <c r="B7" s="8" t="n">
        <v>0.3</v>
      </c>
      <c r="F7" s="7" t="s">
        <v>10</v>
      </c>
      <c r="G7" s="7" t="n">
        <f aca="false">-LOG(B7,2)</f>
        <v>1.73696559416621</v>
      </c>
      <c r="H7" s="7" t="n">
        <f aca="false">G7*B7</f>
        <v>0.521089678249862</v>
      </c>
    </row>
    <row r="8" customFormat="false" ht="15.75" hidden="false" customHeight="false" outlineLevel="0" collapsed="false">
      <c r="A8" s="6" t="s">
        <v>11</v>
      </c>
      <c r="B8" s="8" t="n">
        <v>0.1</v>
      </c>
      <c r="F8" s="7" t="s">
        <v>11</v>
      </c>
      <c r="G8" s="7" t="n">
        <f aca="false">-LOG(B8,2)</f>
        <v>3.32192809488736</v>
      </c>
      <c r="H8" s="7" t="n">
        <f aca="false">G8*B8</f>
        <v>0.332192809488736</v>
      </c>
    </row>
    <row r="9" customFormat="false" ht="15.75" hidden="false" customHeight="false" outlineLevel="0" collapsed="false">
      <c r="G9" s="9" t="s">
        <v>12</v>
      </c>
      <c r="H9" s="10" t="n">
        <f aca="false">SUM(H4:H8)</f>
        <v>2.17095059445467</v>
      </c>
    </row>
    <row r="11" customFormat="false" ht="15.75" hidden="false" customHeight="false" outlineLevel="0" collapsed="false">
      <c r="A11" s="11" t="s">
        <v>13</v>
      </c>
      <c r="B11" s="12"/>
      <c r="C11" s="12"/>
      <c r="D11" s="12"/>
      <c r="F11" s="4" t="s">
        <v>14</v>
      </c>
      <c r="G11" s="4"/>
      <c r="H11" s="4"/>
      <c r="I11" s="4"/>
    </row>
    <row r="12" customFormat="false" ht="15.75" hidden="false" customHeight="false" outlineLevel="0" collapsed="false">
      <c r="A12" s="12"/>
      <c r="B12" s="12" t="s">
        <v>15</v>
      </c>
      <c r="C12" s="12" t="s">
        <v>16</v>
      </c>
      <c r="D12" s="12" t="s">
        <v>17</v>
      </c>
      <c r="F12" s="7" t="s">
        <v>4</v>
      </c>
      <c r="G12" s="7" t="s">
        <v>15</v>
      </c>
      <c r="H12" s="7" t="s">
        <v>16</v>
      </c>
      <c r="I12" s="7" t="s">
        <v>17</v>
      </c>
      <c r="J12" s="13" t="s">
        <v>18</v>
      </c>
      <c r="K12" s="14" t="s">
        <v>19</v>
      </c>
    </row>
    <row r="13" customFormat="false" ht="15.75" hidden="false" customHeight="false" outlineLevel="0" collapsed="false">
      <c r="A13" s="12" t="s">
        <v>7</v>
      </c>
      <c r="B13" s="15" t="n">
        <v>0.3</v>
      </c>
      <c r="C13" s="15" t="n">
        <v>0.3</v>
      </c>
      <c r="D13" s="15" t="n">
        <v>0.4</v>
      </c>
      <c r="F13" s="7" t="s">
        <v>7</v>
      </c>
      <c r="G13" s="7" t="n">
        <f aca="false">B13*(-LOG(B13,2))</f>
        <v>0.521089678249862</v>
      </c>
      <c r="H13" s="7" t="n">
        <f aca="false">C13*(-LOG(C13,2))</f>
        <v>0.521089678249862</v>
      </c>
      <c r="I13" s="7" t="n">
        <f aca="false">D13*(-LOG(D13,2))</f>
        <v>0.528771237954945</v>
      </c>
      <c r="J13" s="16" t="n">
        <f aca="false">SUM(G13:I13)</f>
        <v>1.57095059445467</v>
      </c>
      <c r="K13" s="7" t="n">
        <f aca="false">J13*B4</f>
        <v>0.314190118890934</v>
      </c>
    </row>
    <row r="14" customFormat="false" ht="15.75" hidden="false" customHeight="false" outlineLevel="0" collapsed="false">
      <c r="A14" s="12" t="s">
        <v>8</v>
      </c>
      <c r="B14" s="15" t="n">
        <v>0.4</v>
      </c>
      <c r="C14" s="15" t="n">
        <v>0.4</v>
      </c>
      <c r="D14" s="15" t="n">
        <v>0.2</v>
      </c>
      <c r="F14" s="7" t="s">
        <v>8</v>
      </c>
      <c r="G14" s="7" t="n">
        <f aca="false">B14*(-LOG(B14,2))</f>
        <v>0.528771237954945</v>
      </c>
      <c r="H14" s="7" t="n">
        <f aca="false">C14*(-LOG(C14,2))</f>
        <v>0.528771237954945</v>
      </c>
      <c r="I14" s="7" t="n">
        <f aca="false">D14*(-LOG(D14,2))</f>
        <v>0.464385618977472</v>
      </c>
      <c r="J14" s="16" t="n">
        <f aca="false">SUM(G14:I14)</f>
        <v>1.52192809488736</v>
      </c>
      <c r="K14" s="7" t="n">
        <f aca="false">J14*B5</f>
        <v>0.152192809488736</v>
      </c>
    </row>
    <row r="15" customFormat="false" ht="15.75" hidden="false" customHeight="false" outlineLevel="0" collapsed="false">
      <c r="A15" s="12" t="s">
        <v>9</v>
      </c>
      <c r="B15" s="15" t="n">
        <v>0.3</v>
      </c>
      <c r="C15" s="15" t="n">
        <v>0.3</v>
      </c>
      <c r="D15" s="15" t="n">
        <v>0.4</v>
      </c>
      <c r="F15" s="7" t="s">
        <v>9</v>
      </c>
      <c r="G15" s="7" t="n">
        <f aca="false">B15*(-LOG(B15,2))</f>
        <v>0.521089678249862</v>
      </c>
      <c r="H15" s="7" t="n">
        <f aca="false">C15*(-LOG(C15,2))</f>
        <v>0.521089678249862</v>
      </c>
      <c r="I15" s="7" t="n">
        <f aca="false">D15*(-LOG(D15,2))</f>
        <v>0.528771237954945</v>
      </c>
      <c r="J15" s="16" t="n">
        <f aca="false">SUM(G15:I15)</f>
        <v>1.57095059445467</v>
      </c>
      <c r="K15" s="7" t="n">
        <f aca="false">J15*B6</f>
        <v>0.471285178336401</v>
      </c>
    </row>
    <row r="16" customFormat="false" ht="15.75" hidden="false" customHeight="false" outlineLevel="0" collapsed="false">
      <c r="A16" s="12" t="s">
        <v>10</v>
      </c>
      <c r="B16" s="15" t="n">
        <v>0.3</v>
      </c>
      <c r="C16" s="15" t="n">
        <v>0.4</v>
      </c>
      <c r="D16" s="15" t="n">
        <v>0.3</v>
      </c>
      <c r="F16" s="7" t="s">
        <v>10</v>
      </c>
      <c r="G16" s="7" t="n">
        <f aca="false">B16*(-LOG(B16,2))</f>
        <v>0.521089678249862</v>
      </c>
      <c r="H16" s="7" t="n">
        <f aca="false">C16*(-LOG(C16,2))</f>
        <v>0.528771237954945</v>
      </c>
      <c r="I16" s="7" t="n">
        <f aca="false">D16*(-LOG(D16,2))</f>
        <v>0.521089678249862</v>
      </c>
      <c r="J16" s="16" t="n">
        <f aca="false">SUM(G16:I16)</f>
        <v>1.57095059445467</v>
      </c>
      <c r="K16" s="7" t="n">
        <f aca="false">J16*B7</f>
        <v>0.4712851783364</v>
      </c>
    </row>
    <row r="17" customFormat="false" ht="15.75" hidden="false" customHeight="false" outlineLevel="0" collapsed="false">
      <c r="A17" s="12" t="s">
        <v>11</v>
      </c>
      <c r="B17" s="15" t="n">
        <v>0.3</v>
      </c>
      <c r="C17" s="15" t="n">
        <v>0.4</v>
      </c>
      <c r="D17" s="15" t="n">
        <v>0.3</v>
      </c>
      <c r="F17" s="7" t="s">
        <v>11</v>
      </c>
      <c r="G17" s="7" t="n">
        <f aca="false">B17*(-LOG(B17,2))</f>
        <v>0.521089678249862</v>
      </c>
      <c r="H17" s="7" t="n">
        <f aca="false">C17*(-LOG(C17,2))</f>
        <v>0.528771237954945</v>
      </c>
      <c r="I17" s="7" t="n">
        <f aca="false">D17*(-LOG(D17,2))</f>
        <v>0.521089678249862</v>
      </c>
      <c r="J17" s="17" t="n">
        <f aca="false">SUM(G17:I17)</f>
        <v>1.57095059445467</v>
      </c>
      <c r="K17" s="7" t="n">
        <f aca="false">J17*B8</f>
        <v>0.157095059445467</v>
      </c>
    </row>
    <row r="18" customFormat="false" ht="15.75" hidden="false" customHeight="false" outlineLevel="0" collapsed="false">
      <c r="A18" s="18"/>
    </row>
    <row r="19" customFormat="false" ht="15.75" hidden="false" customHeight="false" outlineLevel="0" collapsed="false">
      <c r="B19" s="19"/>
      <c r="J19" s="9" t="s">
        <v>20</v>
      </c>
      <c r="K19" s="10" t="n">
        <f aca="false">SUM(K13:K17)</f>
        <v>1.56604834449794</v>
      </c>
    </row>
    <row r="20" customFormat="false" ht="15.75" hidden="false" customHeight="false" outlineLevel="0" collapsed="false">
      <c r="F20" s="20" t="s">
        <v>21</v>
      </c>
      <c r="G20" s="20"/>
      <c r="H20" s="20"/>
    </row>
    <row r="21" customFormat="false" ht="15.75" hidden="false" customHeight="false" outlineLevel="0" collapsed="false">
      <c r="A21" s="21" t="s">
        <v>22</v>
      </c>
      <c r="B21" s="22" t="s">
        <v>15</v>
      </c>
      <c r="C21" s="22" t="s">
        <v>16</v>
      </c>
      <c r="D21" s="22" t="s">
        <v>17</v>
      </c>
      <c r="F21" s="7" t="s">
        <v>4</v>
      </c>
      <c r="G21" s="7" t="s">
        <v>5</v>
      </c>
      <c r="H21" s="7" t="s">
        <v>6</v>
      </c>
    </row>
    <row r="22" customFormat="false" ht="15.75" hidden="false" customHeight="false" outlineLevel="0" collapsed="false">
      <c r="A22" s="22" t="s">
        <v>23</v>
      </c>
      <c r="B22" s="23" t="n">
        <f aca="false">B4*B13+B5*B14+B6*B15+B7*B16+B8*B17</f>
        <v>0.31</v>
      </c>
      <c r="C22" s="22" t="n">
        <f aca="false">C13*B4+C14*B5+C15*B6+C16*B7+C17*B8</f>
        <v>0.35</v>
      </c>
      <c r="D22" s="23" t="n">
        <f aca="false">B4*D13+B5*D14+B6*D15+B7*D16+B8*D17</f>
        <v>0.34</v>
      </c>
      <c r="F22" s="7" t="s">
        <v>15</v>
      </c>
      <c r="G22" s="7" t="n">
        <f aca="false">-LOG(B22,2)</f>
        <v>1.68965987938785</v>
      </c>
      <c r="H22" s="7" t="n">
        <f aca="false">G22*B22</f>
        <v>0.523794562610233</v>
      </c>
    </row>
    <row r="23" customFormat="false" ht="15.75" hidden="false" customHeight="false" outlineLevel="0" collapsed="false">
      <c r="B23" s="24"/>
      <c r="F23" s="7" t="s">
        <v>16</v>
      </c>
      <c r="G23" s="7" t="n">
        <f aca="false">-LOG(C22,2)</f>
        <v>1.51457317282976</v>
      </c>
      <c r="H23" s="7" t="n">
        <f aca="false">G23*C22</f>
        <v>0.530100610490416</v>
      </c>
    </row>
    <row r="24" customFormat="false" ht="15.75" hidden="false" customHeight="false" outlineLevel="0" collapsed="false">
      <c r="A24" s="3" t="s">
        <v>24</v>
      </c>
      <c r="C24" s="18" t="s">
        <v>25</v>
      </c>
      <c r="F24" s="7" t="s">
        <v>17</v>
      </c>
      <c r="G24" s="7" t="n">
        <f aca="false">-LOG(D22,2)</f>
        <v>1.55639334852439</v>
      </c>
      <c r="H24" s="7" t="n">
        <f aca="false">G24*D22</f>
        <v>0.529173738498291</v>
      </c>
    </row>
    <row r="25" customFormat="false" ht="15.75" hidden="false" customHeight="false" outlineLevel="0" collapsed="false">
      <c r="A25" s="25" t="s">
        <v>26</v>
      </c>
      <c r="B25" s="25" t="s">
        <v>15</v>
      </c>
      <c r="C25" s="25" t="s">
        <v>16</v>
      </c>
      <c r="D25" s="25" t="s">
        <v>17</v>
      </c>
      <c r="G25" s="9" t="s">
        <v>27</v>
      </c>
      <c r="H25" s="10" t="n">
        <f aca="false">SUM(H22:H24)</f>
        <v>1.58306891159894</v>
      </c>
    </row>
    <row r="26" customFormat="false" ht="15.75" hidden="false" customHeight="false" outlineLevel="0" collapsed="false">
      <c r="A26" s="25" t="s">
        <v>7</v>
      </c>
      <c r="B26" s="26" t="n">
        <f aca="false">B13*B4/$B$22</f>
        <v>0.193548387096774</v>
      </c>
      <c r="C26" s="26" t="n">
        <f aca="false">C13*B4/$C$22</f>
        <v>0.171428571428571</v>
      </c>
      <c r="D26" s="26" t="n">
        <f aca="false">D13*B4/$D$22</f>
        <v>0.235294117647059</v>
      </c>
    </row>
    <row r="27" customFormat="false" ht="15.75" hidden="false" customHeight="false" outlineLevel="0" collapsed="false">
      <c r="A27" s="25" t="s">
        <v>8</v>
      </c>
      <c r="B27" s="26" t="n">
        <f aca="false">B14*B5/$B$22</f>
        <v>0.129032258064516</v>
      </c>
      <c r="C27" s="26" t="n">
        <f aca="false">C14*B5/$C$22</f>
        <v>0.114285714285714</v>
      </c>
      <c r="D27" s="26" t="n">
        <f aca="false">D14*B5/$D$22</f>
        <v>0.0588235294117647</v>
      </c>
    </row>
    <row r="28" customFormat="false" ht="15.75" hidden="false" customHeight="false" outlineLevel="0" collapsed="false">
      <c r="A28" s="25" t="s">
        <v>9</v>
      </c>
      <c r="B28" s="26" t="n">
        <f aca="false">B15*B6/$B$22</f>
        <v>0.290322580645161</v>
      </c>
      <c r="C28" s="26" t="n">
        <f aca="false">C15*B6/$C$22</f>
        <v>0.257142857142857</v>
      </c>
      <c r="D28" s="26" t="n">
        <f aca="false">D15*B6/$D$22</f>
        <v>0.352941176470588</v>
      </c>
      <c r="F28" s="4" t="s">
        <v>28</v>
      </c>
      <c r="G28" s="4"/>
      <c r="H28" s="4"/>
      <c r="I28" s="4"/>
    </row>
    <row r="29" customFormat="false" ht="15.75" hidden="false" customHeight="false" outlineLevel="0" collapsed="false">
      <c r="A29" s="25" t="s">
        <v>10</v>
      </c>
      <c r="B29" s="26" t="n">
        <f aca="false">B16*B7/$B$22</f>
        <v>0.290322580645161</v>
      </c>
      <c r="C29" s="26" t="n">
        <f aca="false">C16*B7/$C$22</f>
        <v>0.342857142857143</v>
      </c>
      <c r="D29" s="26" t="n">
        <f aca="false">D16*B7/$D$22</f>
        <v>0.264705882352941</v>
      </c>
      <c r="F29" s="7" t="s">
        <v>4</v>
      </c>
      <c r="G29" s="7" t="s">
        <v>15</v>
      </c>
      <c r="H29" s="7" t="s">
        <v>16</v>
      </c>
      <c r="I29" s="7" t="s">
        <v>17</v>
      </c>
    </row>
    <row r="30" customFormat="false" ht="15.75" hidden="false" customHeight="false" outlineLevel="0" collapsed="false">
      <c r="A30" s="25" t="s">
        <v>11</v>
      </c>
      <c r="B30" s="26" t="n">
        <f aca="false">B17*B8/$B$22</f>
        <v>0.0967741935483871</v>
      </c>
      <c r="C30" s="26" t="n">
        <f aca="false">C17*B8/$C$22</f>
        <v>0.114285714285714</v>
      </c>
      <c r="D30" s="26" t="n">
        <f aca="false">D17*B8/$D$22</f>
        <v>0.088235294117647</v>
      </c>
      <c r="F30" s="7" t="s">
        <v>7</v>
      </c>
      <c r="G30" s="7" t="n">
        <f aca="false">B26*(-LOG(B26,2))</f>
        <v>0.458561382515946</v>
      </c>
      <c r="H30" s="7" t="n">
        <f aca="false">C26*(-LOG(C26,2))</f>
        <v>0.436169231352653</v>
      </c>
      <c r="I30" s="7" t="n">
        <f aca="false">D26*(-LOG(D26,2))</f>
        <v>0.491167727353021</v>
      </c>
    </row>
    <row r="31" customFormat="false" ht="15.75" hidden="false" customHeight="false" outlineLevel="0" collapsed="false">
      <c r="E31" s="18"/>
      <c r="F31" s="7" t="s">
        <v>8</v>
      </c>
      <c r="G31" s="7" t="n">
        <f aca="false">B27*(-LOG(B27,2))</f>
        <v>0.381186620695081</v>
      </c>
      <c r="H31" s="7" t="n">
        <f aca="false">C27*(-LOG(C27,2))</f>
        <v>0.357632344793711</v>
      </c>
      <c r="I31" s="7" t="n">
        <f aca="false">D27*(-LOG(D27,2))</f>
        <v>0.240438990661785</v>
      </c>
    </row>
    <row r="32" customFormat="false" ht="15.75" hidden="false" customHeight="false" outlineLevel="0" collapsed="false">
      <c r="A32" s="4" t="s">
        <v>29</v>
      </c>
      <c r="B32" s="4"/>
      <c r="C32" s="18" t="s">
        <v>30</v>
      </c>
      <c r="F32" s="7" t="s">
        <v>9</v>
      </c>
      <c r="G32" s="7" t="n">
        <f aca="false">B28*(-LOG(B28,2))</f>
        <v>0.518014250983905</v>
      </c>
      <c r="H32" s="7" t="n">
        <f aca="false">C28*(-LOG(C28,2))</f>
        <v>0.503834918272111</v>
      </c>
      <c r="I32" s="7" t="n">
        <f aca="false">D28*(-LOG(D28,2))</f>
        <v>0.53029423783383</v>
      </c>
    </row>
    <row r="33" customFormat="false" ht="15.75" hidden="false" customHeight="false" outlineLevel="0" collapsed="false">
      <c r="A33" s="27" t="s">
        <v>31</v>
      </c>
      <c r="B33" s="27" t="s">
        <v>15</v>
      </c>
      <c r="C33" s="27" t="s">
        <v>16</v>
      </c>
      <c r="D33" s="27" t="s">
        <v>17</v>
      </c>
      <c r="F33" s="7" t="s">
        <v>10</v>
      </c>
      <c r="G33" s="7" t="n">
        <f aca="false">B29*(-LOG(B29,2))</f>
        <v>0.518014250983905</v>
      </c>
      <c r="H33" s="7" t="n">
        <f aca="false">C29*(-LOG(C29,2))</f>
        <v>0.529481319848164</v>
      </c>
      <c r="I33" s="7" t="n">
        <f aca="false">D29*(-LOG(D29,2))</f>
        <v>0.507583545831537</v>
      </c>
    </row>
    <row r="34" customFormat="false" ht="15.75" hidden="false" customHeight="false" outlineLevel="0" collapsed="false">
      <c r="A34" s="27" t="s">
        <v>7</v>
      </c>
      <c r="B34" s="28" t="n">
        <f aca="false">B26*$B$22</f>
        <v>0.06</v>
      </c>
      <c r="C34" s="29" t="n">
        <f aca="false">C26*$C$22</f>
        <v>0.06</v>
      </c>
      <c r="D34" s="29" t="n">
        <f aca="false">D26*$D$22</f>
        <v>0.08</v>
      </c>
      <c r="F34" s="7" t="s">
        <v>11</v>
      </c>
      <c r="G34" s="7" t="n">
        <f aca="false">B30*(-LOG(B30,2))</f>
        <v>0.32605488480636</v>
      </c>
      <c r="H34" s="7" t="n">
        <f aca="false">C30*(-LOG(C30,2))</f>
        <v>0.357632344793711</v>
      </c>
      <c r="I34" s="7" t="n">
        <f aca="false">D30*(-LOG(D30,2))</f>
        <v>0.309044147693751</v>
      </c>
    </row>
    <row r="35" customFormat="false" ht="15.75" hidden="false" customHeight="false" outlineLevel="0" collapsed="false">
      <c r="A35" s="27" t="s">
        <v>8</v>
      </c>
      <c r="B35" s="29" t="n">
        <f aca="false">B27*$B$22</f>
        <v>0.04</v>
      </c>
      <c r="C35" s="29" t="n">
        <f aca="false">C27*$C$22</f>
        <v>0.04</v>
      </c>
      <c r="D35" s="29" t="n">
        <f aca="false">D27*$D$22</f>
        <v>0.02</v>
      </c>
      <c r="F35" s="9" t="s">
        <v>32</v>
      </c>
      <c r="G35" s="10" t="n">
        <f aca="false">SUM(G30:G34)</f>
        <v>2.2018313899852</v>
      </c>
      <c r="H35" s="30" t="n">
        <f aca="false">SUM(H30:H34)</f>
        <v>2.18475015906035</v>
      </c>
      <c r="I35" s="31" t="n">
        <f aca="false">SUM(I30:I34)</f>
        <v>2.07852864937392</v>
      </c>
    </row>
    <row r="36" customFormat="false" ht="15.75" hidden="false" customHeight="false" outlineLevel="0" collapsed="false">
      <c r="A36" s="27" t="s">
        <v>9</v>
      </c>
      <c r="B36" s="29" t="n">
        <f aca="false">B28*$B$22</f>
        <v>0.09</v>
      </c>
      <c r="C36" s="29" t="n">
        <f aca="false">C28*$C$22</f>
        <v>0.09</v>
      </c>
      <c r="D36" s="29" t="n">
        <f aca="false">D28*$D$22</f>
        <v>0.12</v>
      </c>
    </row>
    <row r="37" customFormat="false" ht="15.75" hidden="false" customHeight="false" outlineLevel="0" collapsed="false">
      <c r="A37" s="27" t="s">
        <v>10</v>
      </c>
      <c r="B37" s="29" t="n">
        <f aca="false">B29*$B$22</f>
        <v>0.09</v>
      </c>
      <c r="C37" s="29" t="n">
        <f aca="false">C29*$C$22</f>
        <v>0.12</v>
      </c>
      <c r="D37" s="29" t="n">
        <f aca="false">D29*$D$22</f>
        <v>0.09</v>
      </c>
    </row>
    <row r="38" customFormat="false" ht="15.75" hidden="false" customHeight="false" outlineLevel="0" collapsed="false">
      <c r="A38" s="27" t="s">
        <v>11</v>
      </c>
      <c r="B38" s="29" t="n">
        <f aca="false">B30*$B$22</f>
        <v>0.03</v>
      </c>
      <c r="C38" s="29" t="n">
        <f aca="false">C30*$C$22</f>
        <v>0.04</v>
      </c>
      <c r="D38" s="29" t="n">
        <f aca="false">D30*$D$22</f>
        <v>0.03</v>
      </c>
      <c r="E38" s="18" t="s">
        <v>33</v>
      </c>
      <c r="G38" s="3" t="s">
        <v>34</v>
      </c>
    </row>
    <row r="39" customFormat="false" ht="15.75" hidden="false" customHeight="false" outlineLevel="0" collapsed="false">
      <c r="A39" s="6" t="s">
        <v>35</v>
      </c>
      <c r="B39" s="6" t="s">
        <v>15</v>
      </c>
      <c r="C39" s="6" t="s">
        <v>16</v>
      </c>
      <c r="D39" s="6" t="s">
        <v>17</v>
      </c>
      <c r="G39" s="7" t="s">
        <v>4</v>
      </c>
      <c r="H39" s="7" t="s">
        <v>36</v>
      </c>
    </row>
    <row r="40" customFormat="false" ht="15.75" hidden="false" customHeight="false" outlineLevel="0" collapsed="false">
      <c r="A40" s="6" t="s">
        <v>7</v>
      </c>
      <c r="B40" s="6" t="n">
        <f aca="false">B13*B4</f>
        <v>0.06</v>
      </c>
      <c r="C40" s="6" t="n">
        <f aca="false">C13*B4</f>
        <v>0.06</v>
      </c>
      <c r="D40" s="6" t="n">
        <f aca="false">D13*B4</f>
        <v>0.08</v>
      </c>
      <c r="G40" s="7" t="s">
        <v>15</v>
      </c>
      <c r="H40" s="7" t="n">
        <f aca="false">G35*B22</f>
        <v>0.682567730895411</v>
      </c>
    </row>
    <row r="41" customFormat="false" ht="15.75" hidden="false" customHeight="false" outlineLevel="0" collapsed="false">
      <c r="A41" s="6" t="s">
        <v>8</v>
      </c>
      <c r="B41" s="6" t="n">
        <f aca="false">B14*B5</f>
        <v>0.04</v>
      </c>
      <c r="C41" s="6" t="n">
        <f aca="false">C14*B5</f>
        <v>0.04</v>
      </c>
      <c r="D41" s="6" t="n">
        <f aca="false">D14*B5</f>
        <v>0.02</v>
      </c>
      <c r="G41" s="7" t="s">
        <v>16</v>
      </c>
      <c r="H41" s="7" t="n">
        <f aca="false">H35*C22</f>
        <v>0.764662555671122</v>
      </c>
    </row>
    <row r="42" customFormat="false" ht="15.75" hidden="false" customHeight="false" outlineLevel="0" collapsed="false">
      <c r="A42" s="6" t="s">
        <v>9</v>
      </c>
      <c r="B42" s="6" t="n">
        <f aca="false">B15*B6</f>
        <v>0.09</v>
      </c>
      <c r="C42" s="6" t="n">
        <f aca="false">C15*B6</f>
        <v>0.09</v>
      </c>
      <c r="D42" s="6" t="n">
        <f aca="false">D15*B6</f>
        <v>0.12</v>
      </c>
      <c r="G42" s="7" t="s">
        <v>17</v>
      </c>
      <c r="H42" s="7" t="n">
        <f aca="false">I35*D22</f>
        <v>0.706699740787134</v>
      </c>
    </row>
    <row r="43" customFormat="false" ht="15.75" hidden="false" customHeight="false" outlineLevel="0" collapsed="false">
      <c r="A43" s="6" t="s">
        <v>10</v>
      </c>
      <c r="B43" s="6" t="n">
        <f aca="false">B16*B7</f>
        <v>0.09</v>
      </c>
      <c r="C43" s="6" t="n">
        <f aca="false">C16*B7</f>
        <v>0.12</v>
      </c>
      <c r="D43" s="6" t="n">
        <f aca="false">D16*B7</f>
        <v>0.09</v>
      </c>
      <c r="G43" s="9" t="s">
        <v>37</v>
      </c>
      <c r="H43" s="10" t="n">
        <f aca="false">SUM(H40:H42)</f>
        <v>2.15393002735367</v>
      </c>
    </row>
    <row r="44" customFormat="false" ht="15.75" hidden="false" customHeight="false" outlineLevel="0" collapsed="false">
      <c r="A44" s="6" t="s">
        <v>11</v>
      </c>
      <c r="B44" s="6" t="n">
        <f aca="false">B17*B8</f>
        <v>0.03</v>
      </c>
      <c r="C44" s="6" t="n">
        <f aca="false">C17*B8</f>
        <v>0.04</v>
      </c>
      <c r="D44" s="6" t="n">
        <f aca="false">D17*B8</f>
        <v>0.03</v>
      </c>
    </row>
    <row r="47" customFormat="false" ht="15.75" hidden="false" customHeight="false" outlineLevel="0" collapsed="false">
      <c r="B47" s="32" t="s">
        <v>38</v>
      </c>
      <c r="C47" s="32"/>
      <c r="D47" s="32"/>
      <c r="I47" s="32" t="s">
        <v>39</v>
      </c>
      <c r="J47" s="32"/>
      <c r="K47" s="32"/>
    </row>
    <row r="48" customFormat="false" ht="15.75" hidden="false" customHeight="false" outlineLevel="0" collapsed="false">
      <c r="A48" s="7" t="s">
        <v>40</v>
      </c>
      <c r="B48" s="7" t="n">
        <f aca="false">H9</f>
        <v>2.17095059445467</v>
      </c>
      <c r="D48" s="7" t="s">
        <v>41</v>
      </c>
      <c r="E48" s="7" t="n">
        <f aca="false">I48</f>
        <v>1.58306891159894</v>
      </c>
      <c r="H48" s="7" t="s">
        <v>41</v>
      </c>
      <c r="I48" s="7" t="n">
        <f aca="false">H25</f>
        <v>1.58306891159894</v>
      </c>
      <c r="K48" s="7" t="s">
        <v>40</v>
      </c>
      <c r="L48" s="7" t="n">
        <f aca="false">H9</f>
        <v>2.17095059445467</v>
      </c>
    </row>
    <row r="49" customFormat="false" ht="15.75" hidden="false" customHeight="false" outlineLevel="0" collapsed="false">
      <c r="A49" s="7" t="s">
        <v>42</v>
      </c>
      <c r="B49" s="7" t="n">
        <f aca="false">H43</f>
        <v>2.15393002735367</v>
      </c>
      <c r="D49" s="7" t="s">
        <v>43</v>
      </c>
      <c r="E49" s="7" t="n">
        <f aca="false">L49</f>
        <v>1.56604834449794</v>
      </c>
      <c r="H49" s="7" t="s">
        <v>44</v>
      </c>
      <c r="I49" s="7" t="n">
        <f aca="false">H43</f>
        <v>2.15393002735367</v>
      </c>
      <c r="K49" s="7" t="s">
        <v>45</v>
      </c>
      <c r="L49" s="7" t="n">
        <f aca="false">K19</f>
        <v>1.56604834449794</v>
      </c>
    </row>
    <row r="50" customFormat="false" ht="15.75" hidden="false" customHeight="false" outlineLevel="0" collapsed="false">
      <c r="A50" s="9" t="s">
        <v>46</v>
      </c>
      <c r="B50" s="10" t="n">
        <f aca="false">B48-B49</f>
        <v>0.0170205671010009</v>
      </c>
      <c r="D50" s="9" t="s">
        <v>47</v>
      </c>
      <c r="E50" s="10" t="n">
        <f aca="false">E48-E49</f>
        <v>0.0170205671010018</v>
      </c>
      <c r="H50" s="9" t="s">
        <v>48</v>
      </c>
      <c r="I50" s="10" t="n">
        <f aca="false">I48+I49</f>
        <v>3.73699893895261</v>
      </c>
      <c r="K50" s="9" t="s">
        <v>49</v>
      </c>
      <c r="L50" s="10" t="n">
        <f aca="false">SUM(L48:L49)</f>
        <v>3.73699893895261</v>
      </c>
    </row>
    <row r="51" customFormat="false" ht="15.75" hidden="false" customHeight="false" outlineLevel="0" collapsed="false">
      <c r="C51" s="33"/>
    </row>
    <row r="53" customFormat="false" ht="13.8" hidden="false" customHeight="false" outlineLevel="0" collapsed="false">
      <c r="A53" s="3"/>
    </row>
    <row r="54" customFormat="false" ht="13.8" hidden="false" customHeight="false" outlineLevel="0" collapsed="false">
      <c r="A54" s="34"/>
      <c r="B54" s="34"/>
      <c r="C54" s="35"/>
    </row>
    <row r="55" customFormat="false" ht="13.8" hidden="false" customHeight="false" outlineLevel="0" collapsed="false">
      <c r="A55" s="34"/>
      <c r="B55" s="34"/>
      <c r="C55" s="35"/>
    </row>
    <row r="56" customFormat="false" ht="13.8" hidden="false" customHeight="false" outlineLevel="0" collapsed="false">
      <c r="A56" s="34"/>
      <c r="B56" s="34"/>
      <c r="C56" s="35"/>
    </row>
    <row r="57" customFormat="false" ht="13.8" hidden="false" customHeight="false" outlineLevel="0" collapsed="false">
      <c r="A57" s="34"/>
      <c r="B57" s="34"/>
      <c r="C57" s="35"/>
    </row>
    <row r="58" customFormat="false" ht="12.8" hidden="false" customHeight="false" outlineLevel="0" collapsed="false"/>
    <row r="59" customFormat="false" ht="12.8" hidden="false" customHeight="false" outlineLevel="0" collapsed="false"/>
  </sheetData>
  <mergeCells count="11">
    <mergeCell ref="F2:H2"/>
    <mergeCell ref="F11:I11"/>
    <mergeCell ref="F20:H20"/>
    <mergeCell ref="F28:I28"/>
    <mergeCell ref="A32:B32"/>
    <mergeCell ref="B47:D47"/>
    <mergeCell ref="I47:K47"/>
    <mergeCell ref="A54:B54"/>
    <mergeCell ref="A55:B55"/>
    <mergeCell ref="A56:B56"/>
    <mergeCell ref="A57:B5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0.43"/>
    <col collapsed="false" customWidth="true" hidden="false" outlineLevel="0" max="6" min="6" style="1" width="10.71"/>
    <col collapsed="false" customWidth="true" hidden="false" outlineLevel="0" max="8" min="8" style="1" width="15.42"/>
    <col collapsed="false" customWidth="true" hidden="false" outlineLevel="0" max="11" min="11" style="1" width="15.42"/>
    <col collapsed="false" customWidth="true" hidden="false" outlineLevel="0" max="12" min="12" style="1" width="13.29"/>
  </cols>
  <sheetData>
    <row r="1" customFormat="false" ht="15.75" hidden="false" customHeight="false" outlineLevel="0" collapsed="false">
      <c r="A1" s="2" t="s">
        <v>0</v>
      </c>
      <c r="B1" s="3" t="n">
        <v>1</v>
      </c>
    </row>
    <row r="2" customFormat="false" ht="15.75" hidden="false" customHeight="false" outlineLevel="0" collapsed="false">
      <c r="G2" s="3" t="s">
        <v>1</v>
      </c>
    </row>
    <row r="3" customFormat="false" ht="15.75" hidden="false" customHeight="false" outlineLevel="0" collapsed="false">
      <c r="A3" s="5" t="s">
        <v>2</v>
      </c>
      <c r="B3" s="6" t="s">
        <v>3</v>
      </c>
      <c r="F3" s="7" t="s">
        <v>4</v>
      </c>
      <c r="G3" s="7" t="s">
        <v>5</v>
      </c>
      <c r="H3" s="7" t="s">
        <v>6</v>
      </c>
    </row>
    <row r="4" customFormat="false" ht="15.75" hidden="false" customHeight="false" outlineLevel="0" collapsed="false">
      <c r="A4" s="6" t="s">
        <v>7</v>
      </c>
      <c r="B4" s="8" t="n">
        <v>0.25</v>
      </c>
      <c r="F4" s="7" t="s">
        <v>7</v>
      </c>
      <c r="G4" s="7" t="n">
        <f aca="false">-LOG(B4,2)</f>
        <v>2</v>
      </c>
      <c r="H4" s="7" t="n">
        <f aca="false">G4*B4</f>
        <v>0.5</v>
      </c>
    </row>
    <row r="5" customFormat="false" ht="15.75" hidden="false" customHeight="false" outlineLevel="0" collapsed="false">
      <c r="A5" s="6" t="s">
        <v>8</v>
      </c>
      <c r="B5" s="8" t="n">
        <v>0.33</v>
      </c>
      <c r="F5" s="7" t="s">
        <v>8</v>
      </c>
      <c r="G5" s="7" t="n">
        <f aca="false">-LOG(B5,2)</f>
        <v>1.59946207041627</v>
      </c>
      <c r="H5" s="7" t="n">
        <f aca="false">G5*B5</f>
        <v>0.52782248323737</v>
      </c>
    </row>
    <row r="6" customFormat="false" ht="15.75" hidden="false" customHeight="false" outlineLevel="0" collapsed="false">
      <c r="A6" s="6" t="s">
        <v>9</v>
      </c>
      <c r="B6" s="8" t="n">
        <v>0.27</v>
      </c>
      <c r="F6" s="7" t="s">
        <v>9</v>
      </c>
      <c r="G6" s="7" t="n">
        <f aca="false">-LOG(B6,2)</f>
        <v>1.88896868761126</v>
      </c>
      <c r="H6" s="7" t="n">
        <f aca="false">G6*B6</f>
        <v>0.510021545655039</v>
      </c>
    </row>
    <row r="7" customFormat="false" ht="15.75" hidden="false" customHeight="false" outlineLevel="0" collapsed="false">
      <c r="A7" s="6" t="s">
        <v>10</v>
      </c>
      <c r="B7" s="8" t="n">
        <v>0.15</v>
      </c>
      <c r="F7" s="7" t="s">
        <v>10</v>
      </c>
      <c r="G7" s="7" t="n">
        <f aca="false">-LOG(B7,2)</f>
        <v>2.73696559416621</v>
      </c>
      <c r="H7" s="7" t="n">
        <f aca="false">G7*B7</f>
        <v>0.410544839124931</v>
      </c>
    </row>
    <row r="8" customFormat="false" ht="15.75" hidden="false" customHeight="false" outlineLevel="0" collapsed="false">
      <c r="A8" s="18"/>
      <c r="G8" s="9" t="s">
        <v>12</v>
      </c>
      <c r="H8" s="10" t="n">
        <f aca="false">SUM(H4:H7)</f>
        <v>1.94838886801734</v>
      </c>
    </row>
    <row r="11" customFormat="false" ht="15.75" hidden="false" customHeight="false" outlineLevel="0" collapsed="false">
      <c r="A11" s="11" t="s">
        <v>13</v>
      </c>
      <c r="B11" s="12"/>
      <c r="C11" s="12"/>
      <c r="D11" s="12"/>
      <c r="E11" s="12"/>
      <c r="H11" s="4" t="s">
        <v>14</v>
      </c>
      <c r="I11" s="4"/>
      <c r="J11" s="4"/>
    </row>
    <row r="12" customFormat="false" ht="15.75" hidden="false" customHeight="false" outlineLevel="0" collapsed="false">
      <c r="A12" s="12"/>
      <c r="B12" s="12" t="s">
        <v>15</v>
      </c>
      <c r="C12" s="12" t="s">
        <v>16</v>
      </c>
      <c r="D12" s="12" t="s">
        <v>17</v>
      </c>
      <c r="E12" s="12" t="s">
        <v>50</v>
      </c>
      <c r="G12" s="7" t="s">
        <v>4</v>
      </c>
      <c r="H12" s="7" t="s">
        <v>15</v>
      </c>
      <c r="I12" s="7" t="s">
        <v>16</v>
      </c>
      <c r="J12" s="7" t="s">
        <v>17</v>
      </c>
      <c r="K12" s="7" t="s">
        <v>50</v>
      </c>
      <c r="L12" s="13" t="s">
        <v>18</v>
      </c>
      <c r="M12" s="14" t="s">
        <v>19</v>
      </c>
    </row>
    <row r="13" customFormat="false" ht="15.75" hidden="false" customHeight="false" outlineLevel="0" collapsed="false">
      <c r="A13" s="12" t="s">
        <v>7</v>
      </c>
      <c r="B13" s="15" t="n">
        <v>0.2</v>
      </c>
      <c r="C13" s="15" t="n">
        <v>0.3</v>
      </c>
      <c r="D13" s="15" t="n">
        <v>0.2</v>
      </c>
      <c r="E13" s="15" t="n">
        <v>0.3</v>
      </c>
      <c r="G13" s="7" t="s">
        <v>7</v>
      </c>
      <c r="H13" s="7" t="n">
        <f aca="false">B13*(-LOG(B13,2))</f>
        <v>0.464385618977472</v>
      </c>
      <c r="I13" s="7" t="n">
        <f aca="false">C13*(-LOG(C13,2))</f>
        <v>0.521089678249862</v>
      </c>
      <c r="J13" s="7" t="n">
        <f aca="false">D13*(-LOG(D13,2))</f>
        <v>0.464385618977472</v>
      </c>
      <c r="K13" s="7" t="n">
        <f aca="false">E13*(-LOG(E13,2))</f>
        <v>0.521089678249862</v>
      </c>
      <c r="L13" s="16" t="n">
        <f aca="false">SUM(H13:K13)</f>
        <v>1.97095059445467</v>
      </c>
      <c r="M13" s="7" t="n">
        <f aca="false">L13*B4</f>
        <v>0.492737648613667</v>
      </c>
    </row>
    <row r="14" customFormat="false" ht="15.75" hidden="false" customHeight="false" outlineLevel="0" collapsed="false">
      <c r="A14" s="12" t="s">
        <v>8</v>
      </c>
      <c r="B14" s="15" t="n">
        <v>0.3</v>
      </c>
      <c r="C14" s="15" t="n">
        <v>0.3</v>
      </c>
      <c r="D14" s="15" t="n">
        <v>0.2</v>
      </c>
      <c r="E14" s="15" t="n">
        <v>0.2</v>
      </c>
      <c r="G14" s="7" t="s">
        <v>8</v>
      </c>
      <c r="H14" s="7" t="n">
        <f aca="false">B14*(-LOG(B14,2))</f>
        <v>0.521089678249862</v>
      </c>
      <c r="I14" s="7" t="n">
        <f aca="false">C14*(-LOG(C14,2))</f>
        <v>0.521089678249862</v>
      </c>
      <c r="J14" s="7" t="n">
        <f aca="false">D14*(-LOG(D14,2))</f>
        <v>0.464385618977472</v>
      </c>
      <c r="K14" s="7" t="n">
        <f aca="false">E14*(-LOG(E14,2))</f>
        <v>0.464385618977472</v>
      </c>
      <c r="L14" s="16" t="n">
        <f aca="false">SUM(H14:K14)</f>
        <v>1.97095059445467</v>
      </c>
      <c r="M14" s="7" t="n">
        <f aca="false">L14*B5</f>
        <v>0.650413696170041</v>
      </c>
    </row>
    <row r="15" customFormat="false" ht="15.75" hidden="false" customHeight="false" outlineLevel="0" collapsed="false">
      <c r="A15" s="12" t="s">
        <v>9</v>
      </c>
      <c r="B15" s="15" t="n">
        <v>0.3</v>
      </c>
      <c r="C15" s="15" t="n">
        <v>0.2</v>
      </c>
      <c r="D15" s="15" t="n">
        <v>0.2</v>
      </c>
      <c r="E15" s="15" t="n">
        <v>0.3</v>
      </c>
      <c r="G15" s="7" t="s">
        <v>9</v>
      </c>
      <c r="H15" s="7" t="n">
        <f aca="false">B15*(-LOG(B15,2))</f>
        <v>0.521089678249862</v>
      </c>
      <c r="I15" s="7" t="n">
        <f aca="false">C15*(-LOG(C15,2))</f>
        <v>0.464385618977472</v>
      </c>
      <c r="J15" s="7" t="n">
        <f aca="false">D15*(-LOG(D15,2))</f>
        <v>0.464385618977472</v>
      </c>
      <c r="K15" s="7" t="n">
        <f aca="false">E15*(-LOG(E15,2))</f>
        <v>0.521089678249862</v>
      </c>
      <c r="L15" s="16" t="n">
        <f aca="false">SUM(H15:K15)</f>
        <v>1.97095059445467</v>
      </c>
      <c r="M15" s="7" t="n">
        <f aca="false">L15*B6</f>
        <v>0.532156660502761</v>
      </c>
    </row>
    <row r="16" customFormat="false" ht="15.75" hidden="false" customHeight="false" outlineLevel="0" collapsed="false">
      <c r="A16" s="12" t="s">
        <v>10</v>
      </c>
      <c r="B16" s="15" t="n">
        <v>0.3</v>
      </c>
      <c r="C16" s="15" t="n">
        <v>0.3</v>
      </c>
      <c r="D16" s="15" t="n">
        <v>0.3</v>
      </c>
      <c r="E16" s="15" t="n">
        <v>0.1</v>
      </c>
      <c r="G16" s="7" t="s">
        <v>10</v>
      </c>
      <c r="H16" s="7" t="n">
        <f aca="false">B16*(-LOG(B16,2))</f>
        <v>0.521089678249862</v>
      </c>
      <c r="I16" s="7" t="n">
        <f aca="false">C16*(-LOG(C16,2))</f>
        <v>0.521089678249862</v>
      </c>
      <c r="J16" s="7" t="n">
        <f aca="false">D16*(-LOG(D16,2))</f>
        <v>0.521089678249862</v>
      </c>
      <c r="K16" s="7" t="n">
        <f aca="false">E16*(-LOG(E16,2))</f>
        <v>0.332192809488736</v>
      </c>
      <c r="L16" s="17" t="n">
        <f aca="false">SUM(H16:K16)</f>
        <v>1.89546184423832</v>
      </c>
      <c r="M16" s="7" t="n">
        <f aca="false">L16*B7</f>
        <v>0.284319276635748</v>
      </c>
    </row>
    <row r="17" customFormat="false" ht="15.75" hidden="false" customHeight="false" outlineLevel="0" collapsed="false">
      <c r="A17" s="18"/>
      <c r="B17" s="18"/>
      <c r="C17" s="18"/>
      <c r="D17" s="18"/>
      <c r="E17" s="18"/>
    </row>
    <row r="18" customFormat="false" ht="15.75" hidden="false" customHeight="false" outlineLevel="0" collapsed="false">
      <c r="L18" s="9" t="s">
        <v>20</v>
      </c>
      <c r="M18" s="10" t="n">
        <f aca="false">SUM(M13:M16)</f>
        <v>1.95962728192222</v>
      </c>
    </row>
    <row r="20" customFormat="false" ht="15.75" hidden="false" customHeight="false" outlineLevel="0" collapsed="false">
      <c r="A20" s="21" t="s">
        <v>22</v>
      </c>
      <c r="B20" s="22" t="s">
        <v>15</v>
      </c>
      <c r="C20" s="22" t="s">
        <v>16</v>
      </c>
      <c r="D20" s="22" t="s">
        <v>17</v>
      </c>
      <c r="E20" s="22" t="s">
        <v>50</v>
      </c>
      <c r="H20" s="36" t="s">
        <v>21</v>
      </c>
      <c r="I20" s="37"/>
    </row>
    <row r="21" customFormat="false" ht="15.75" hidden="false" customHeight="false" outlineLevel="0" collapsed="false">
      <c r="A21" s="22" t="s">
        <v>23</v>
      </c>
      <c r="B21" s="23" t="n">
        <f aca="false">B4*B13+B5*B14+B6*B15+B7*B16</f>
        <v>0.275</v>
      </c>
      <c r="C21" s="22" t="n">
        <f aca="false">C13*B4+C14*B5+C15*B6+C16*B7</f>
        <v>0.273</v>
      </c>
      <c r="D21" s="23" t="n">
        <f aca="false">B4*D13+B5*D14+B6*D15+B7*D16</f>
        <v>0.215</v>
      </c>
      <c r="E21" s="23" t="n">
        <f aca="false">B4*E13+B5*E14+B6*E15+B7*E16</f>
        <v>0.237</v>
      </c>
      <c r="G21" s="7" t="s">
        <v>4</v>
      </c>
      <c r="H21" s="7" t="s">
        <v>5</v>
      </c>
      <c r="I21" s="7" t="s">
        <v>6</v>
      </c>
    </row>
    <row r="22" customFormat="false" ht="15.75" hidden="false" customHeight="false" outlineLevel="0" collapsed="false">
      <c r="B22" s="24"/>
      <c r="G22" s="7" t="s">
        <v>15</v>
      </c>
      <c r="H22" s="7" t="n">
        <f aca="false">-LOG(B21,2)</f>
        <v>1.86249647625006</v>
      </c>
      <c r="I22" s="7" t="n">
        <f aca="false">H22*B21</f>
        <v>0.512186530968768</v>
      </c>
    </row>
    <row r="23" customFormat="false" ht="15.75" hidden="false" customHeight="false" outlineLevel="0" collapsed="false">
      <c r="A23" s="3" t="s">
        <v>24</v>
      </c>
      <c r="C23" s="18" t="s">
        <v>25</v>
      </c>
      <c r="G23" s="7" t="s">
        <v>16</v>
      </c>
      <c r="H23" s="7" t="n">
        <f aca="false">-LOG(C21,2)</f>
        <v>1.87302714374224</v>
      </c>
      <c r="I23" s="7" t="n">
        <f aca="false">H23*C21</f>
        <v>0.51133641024163</v>
      </c>
    </row>
    <row r="24" customFormat="false" ht="15.75" hidden="false" customHeight="false" outlineLevel="0" collapsed="false">
      <c r="A24" s="25" t="s">
        <v>26</v>
      </c>
      <c r="B24" s="25" t="s">
        <v>15</v>
      </c>
      <c r="C24" s="25" t="s">
        <v>16</v>
      </c>
      <c r="D24" s="25" t="s">
        <v>17</v>
      </c>
      <c r="E24" s="25" t="s">
        <v>50</v>
      </c>
      <c r="G24" s="7" t="s">
        <v>17</v>
      </c>
      <c r="H24" s="7" t="n">
        <f aca="false">-LOG(D21,2)</f>
        <v>2.21759143507263</v>
      </c>
      <c r="I24" s="7" t="n">
        <f aca="false">H24*D21</f>
        <v>0.476782158540615</v>
      </c>
    </row>
    <row r="25" customFormat="false" ht="15.75" hidden="false" customHeight="false" outlineLevel="0" collapsed="false">
      <c r="A25" s="25" t="s">
        <v>7</v>
      </c>
      <c r="B25" s="26" t="n">
        <f aca="false">B13*B4/$B$21</f>
        <v>0.181818181818182</v>
      </c>
      <c r="C25" s="26" t="n">
        <f aca="false">C13*B4/$C$21</f>
        <v>0.274725274725275</v>
      </c>
      <c r="D25" s="26" t="n">
        <f aca="false">D13*B4/$D$21</f>
        <v>0.232558139534884</v>
      </c>
      <c r="E25" s="26" t="n">
        <f aca="false">E13*B4/$E$21</f>
        <v>0.316455696202532</v>
      </c>
      <c r="G25" s="7" t="s">
        <v>50</v>
      </c>
      <c r="H25" s="7" t="n">
        <f aca="false">-LOG(E21,2)</f>
        <v>2.07704103576383</v>
      </c>
      <c r="I25" s="7" t="n">
        <f aca="false">H25*E21</f>
        <v>0.492258725476027</v>
      </c>
    </row>
    <row r="26" customFormat="false" ht="15.75" hidden="false" customHeight="false" outlineLevel="0" collapsed="false">
      <c r="A26" s="25" t="s">
        <v>8</v>
      </c>
      <c r="B26" s="26" t="n">
        <f aca="false">B14*B5/$B$21</f>
        <v>0.36</v>
      </c>
      <c r="C26" s="26" t="n">
        <f aca="false">C14*B5/$C$21</f>
        <v>0.362637362637363</v>
      </c>
      <c r="D26" s="26" t="n">
        <f aca="false">D14*B5/$D$21</f>
        <v>0.306976744186047</v>
      </c>
      <c r="E26" s="26" t="n">
        <f aca="false">E14*B5/$E$21</f>
        <v>0.278481012658228</v>
      </c>
      <c r="H26" s="9" t="s">
        <v>27</v>
      </c>
      <c r="I26" s="10" t="n">
        <f aca="false">SUM(I22:I25)</f>
        <v>1.99256382522704</v>
      </c>
    </row>
    <row r="27" customFormat="false" ht="15.75" hidden="false" customHeight="false" outlineLevel="0" collapsed="false">
      <c r="A27" s="25" t="s">
        <v>9</v>
      </c>
      <c r="B27" s="26" t="n">
        <f aca="false">B15*B6/$B$21</f>
        <v>0.294545454545455</v>
      </c>
      <c r="C27" s="26" t="n">
        <f aca="false">C15*B6/$C$21</f>
        <v>0.197802197802198</v>
      </c>
      <c r="D27" s="26" t="n">
        <f aca="false">D15*B6/$D$21</f>
        <v>0.251162790697674</v>
      </c>
      <c r="E27" s="26" t="n">
        <f aca="false">E15*B6/$E$21</f>
        <v>0.341772151898734</v>
      </c>
    </row>
    <row r="28" customFormat="false" ht="15.75" hidden="false" customHeight="false" outlineLevel="0" collapsed="false">
      <c r="A28" s="25" t="s">
        <v>10</v>
      </c>
      <c r="B28" s="26" t="n">
        <f aca="false">B16*B7/$B$21</f>
        <v>0.163636363636364</v>
      </c>
      <c r="C28" s="26" t="n">
        <f aca="false">C16*B7/$C$21</f>
        <v>0.164835164835165</v>
      </c>
      <c r="D28" s="26" t="n">
        <f aca="false">D16*B7/$D$21</f>
        <v>0.209302325581395</v>
      </c>
      <c r="E28" s="26" t="n">
        <f aca="false">E16*B7/$E$21</f>
        <v>0.0632911392405063</v>
      </c>
      <c r="G28" s="38"/>
    </row>
    <row r="29" customFormat="false" ht="15.75" hidden="false" customHeight="false" outlineLevel="0" collapsed="false">
      <c r="H29" s="4" t="s">
        <v>28</v>
      </c>
      <c r="I29" s="4"/>
      <c r="J29" s="4"/>
    </row>
    <row r="30" customFormat="false" ht="15.75" hidden="false" customHeight="false" outlineLevel="0" collapsed="false">
      <c r="E30" s="18"/>
      <c r="G30" s="7" t="s">
        <v>4</v>
      </c>
      <c r="H30" s="7" t="s">
        <v>15</v>
      </c>
      <c r="I30" s="7" t="s">
        <v>16</v>
      </c>
      <c r="J30" s="7" t="s">
        <v>17</v>
      </c>
      <c r="K30" s="7" t="s">
        <v>50</v>
      </c>
    </row>
    <row r="31" customFormat="false" ht="15.75" hidden="false" customHeight="false" outlineLevel="0" collapsed="false">
      <c r="A31" s="4" t="s">
        <v>29</v>
      </c>
      <c r="B31" s="4"/>
      <c r="C31" s="18" t="s">
        <v>30</v>
      </c>
      <c r="G31" s="7" t="s">
        <v>7</v>
      </c>
      <c r="H31" s="7" t="n">
        <f aca="false">B25*(-LOG(B25,2))</f>
        <v>0.447169385206781</v>
      </c>
      <c r="I31" s="7" t="n">
        <f aca="false">C25*(-LOG(C25,2))</f>
        <v>0.512071002863729</v>
      </c>
      <c r="J31" s="7" t="n">
        <f aca="false">D25*(-LOG(D25,2))</f>
        <v>0.489380618561566</v>
      </c>
      <c r="K31" s="7" t="n">
        <f aca="false">E25*(-LOG(E25,2))</f>
        <v>0.525292581772905</v>
      </c>
    </row>
    <row r="32" customFormat="false" ht="15.75" hidden="false" customHeight="false" outlineLevel="0" collapsed="false">
      <c r="A32" s="27" t="s">
        <v>31</v>
      </c>
      <c r="B32" s="27" t="s">
        <v>15</v>
      </c>
      <c r="C32" s="27" t="s">
        <v>16</v>
      </c>
      <c r="D32" s="27" t="s">
        <v>17</v>
      </c>
      <c r="E32" s="27" t="s">
        <v>50</v>
      </c>
      <c r="G32" s="7" t="s">
        <v>8</v>
      </c>
      <c r="H32" s="7" t="n">
        <f aca="false">B26*(-LOG(B26,2))</f>
        <v>0.530615227799668</v>
      </c>
      <c r="I32" s="7" t="n">
        <f aca="false">C26*(-LOG(C26,2))</f>
        <v>0.530683705359649</v>
      </c>
      <c r="J32" s="7" t="n">
        <f aca="false">D26*(-LOG(D26,2))</f>
        <v>0.523026586954635</v>
      </c>
      <c r="K32" s="7" t="n">
        <f aca="false">E26*(-LOG(E26,2))</f>
        <v>0.513616213289566</v>
      </c>
    </row>
    <row r="33" customFormat="false" ht="15.75" hidden="false" customHeight="false" outlineLevel="0" collapsed="false">
      <c r="A33" s="27" t="s">
        <v>7</v>
      </c>
      <c r="B33" s="28" t="n">
        <f aca="false">B25*$B$21</f>
        <v>0.05</v>
      </c>
      <c r="C33" s="29" t="n">
        <f aca="false">C25*$C$21</f>
        <v>0.075</v>
      </c>
      <c r="D33" s="29" t="n">
        <f aca="false">D25*$D$21</f>
        <v>0.05</v>
      </c>
      <c r="E33" s="29" t="n">
        <f aca="false">E25*$E$21</f>
        <v>0.075</v>
      </c>
      <c r="G33" s="7" t="s">
        <v>9</v>
      </c>
      <c r="H33" s="7" t="n">
        <f aca="false">B27*(-LOG(B27,2))</f>
        <v>0.519412589991706</v>
      </c>
      <c r="I33" s="7" t="n">
        <f aca="false">C27*(-LOG(C27,2))</f>
        <v>0.462435752721043</v>
      </c>
      <c r="J33" s="7" t="n">
        <f aca="false">D27*(-LOG(D27,2))</f>
        <v>0.50064413377211</v>
      </c>
      <c r="K33" s="7" t="n">
        <f aca="false">E27*(-LOG(E27,2))</f>
        <v>0.529368577751495</v>
      </c>
    </row>
    <row r="34" customFormat="false" ht="15.75" hidden="false" customHeight="false" outlineLevel="0" collapsed="false">
      <c r="A34" s="27" t="s">
        <v>8</v>
      </c>
      <c r="B34" s="29" t="n">
        <f aca="false">B26*$B$21</f>
        <v>0.099</v>
      </c>
      <c r="C34" s="29" t="n">
        <f aca="false">C26*$C$21</f>
        <v>0.099</v>
      </c>
      <c r="D34" s="29" t="n">
        <f aca="false">D26*$D$21</f>
        <v>0.066</v>
      </c>
      <c r="E34" s="29" t="n">
        <f aca="false">E26*$E$21</f>
        <v>0.066</v>
      </c>
      <c r="G34" s="7" t="s">
        <v>10</v>
      </c>
      <c r="H34" s="7" t="n">
        <f aca="false">B28*(-LOG(B28,2))</f>
        <v>0.427325680158929</v>
      </c>
      <c r="I34" s="7" t="n">
        <f aca="false">C28*(-LOG(C28,2))</f>
        <v>0.428720446910469</v>
      </c>
      <c r="J34" s="7" t="n">
        <f aca="false">D28*(-LOG(D28,2))</f>
        <v>0.472257157659025</v>
      </c>
      <c r="K34" s="7" t="n">
        <f aca="false">E28*(-LOG(E28,2))</f>
        <v>0.252015990714541</v>
      </c>
    </row>
    <row r="35" customFormat="false" ht="15.75" hidden="false" customHeight="false" outlineLevel="0" collapsed="false">
      <c r="A35" s="27" t="s">
        <v>9</v>
      </c>
      <c r="B35" s="29" t="n">
        <f aca="false">B27*$B$21</f>
        <v>0.081</v>
      </c>
      <c r="C35" s="29" t="n">
        <f aca="false">C27*$C$21</f>
        <v>0.054</v>
      </c>
      <c r="D35" s="29" t="n">
        <f aca="false">D27*$D$21</f>
        <v>0.054</v>
      </c>
      <c r="E35" s="29" t="n">
        <f aca="false">E27*$E$21</f>
        <v>0.081</v>
      </c>
      <c r="G35" s="9" t="s">
        <v>32</v>
      </c>
      <c r="H35" s="39" t="n">
        <f aca="false">SUM(H31:H34)</f>
        <v>1.92452288315709</v>
      </c>
      <c r="I35" s="39" t="n">
        <f aca="false">SUM(I31:I34)</f>
        <v>1.93391090785489</v>
      </c>
      <c r="J35" s="39" t="n">
        <f aca="false">SUM(J31:J34)</f>
        <v>1.98530849694734</v>
      </c>
      <c r="K35" s="39" t="n">
        <f aca="false">SUM(K31:K34)</f>
        <v>1.82029336352851</v>
      </c>
    </row>
    <row r="36" customFormat="false" ht="15.75" hidden="false" customHeight="false" outlineLevel="0" collapsed="false">
      <c r="A36" s="27" t="s">
        <v>10</v>
      </c>
      <c r="B36" s="29" t="n">
        <f aca="false">B28*$B$21</f>
        <v>0.045</v>
      </c>
      <c r="C36" s="29" t="n">
        <f aca="false">C28*$C$21</f>
        <v>0.045</v>
      </c>
      <c r="D36" s="29" t="n">
        <f aca="false">D28*$D$21</f>
        <v>0.045</v>
      </c>
      <c r="E36" s="29" t="n">
        <f aca="false">E28*$E$21</f>
        <v>0.015</v>
      </c>
    </row>
    <row r="37" customFormat="false" ht="15.75" hidden="false" customHeight="false" outlineLevel="0" collapsed="false">
      <c r="A37" s="6" t="s">
        <v>35</v>
      </c>
      <c r="B37" s="6" t="s">
        <v>15</v>
      </c>
      <c r="C37" s="6" t="s">
        <v>16</v>
      </c>
      <c r="D37" s="6" t="s">
        <v>17</v>
      </c>
      <c r="E37" s="6" t="s">
        <v>50</v>
      </c>
    </row>
    <row r="38" customFormat="false" ht="15.75" hidden="false" customHeight="false" outlineLevel="0" collapsed="false">
      <c r="A38" s="6" t="s">
        <v>7</v>
      </c>
      <c r="B38" s="6" t="n">
        <f aca="false">B13*B4</f>
        <v>0.05</v>
      </c>
      <c r="C38" s="6" t="n">
        <f aca="false">C13*B4</f>
        <v>0.075</v>
      </c>
      <c r="D38" s="6" t="n">
        <f aca="false">D13*B4</f>
        <v>0.05</v>
      </c>
      <c r="E38" s="6" t="n">
        <f aca="false">E13*B4</f>
        <v>0.075</v>
      </c>
      <c r="G38" s="40"/>
      <c r="H38" s="32" t="s">
        <v>34</v>
      </c>
      <c r="I38" s="32"/>
      <c r="J38" s="32"/>
    </row>
    <row r="39" customFormat="false" ht="15.75" hidden="false" customHeight="false" outlineLevel="0" collapsed="false">
      <c r="A39" s="6" t="s">
        <v>8</v>
      </c>
      <c r="B39" s="6" t="n">
        <f aca="false">B14*B5</f>
        <v>0.099</v>
      </c>
      <c r="C39" s="6" t="n">
        <f aca="false">C14*B5</f>
        <v>0.099</v>
      </c>
      <c r="D39" s="6" t="n">
        <f aca="false">D14*B5</f>
        <v>0.066</v>
      </c>
      <c r="E39" s="6" t="n">
        <f aca="false">E14*B5</f>
        <v>0.066</v>
      </c>
      <c r="G39" s="7" t="s">
        <v>4</v>
      </c>
      <c r="H39" s="7" t="s">
        <v>15</v>
      </c>
      <c r="I39" s="7" t="s">
        <v>16</v>
      </c>
      <c r="J39" s="7" t="s">
        <v>17</v>
      </c>
      <c r="K39" s="7" t="s">
        <v>50</v>
      </c>
    </row>
    <row r="40" customFormat="false" ht="15.75" hidden="false" customHeight="false" outlineLevel="0" collapsed="false">
      <c r="A40" s="6" t="s">
        <v>9</v>
      </c>
      <c r="B40" s="6" t="n">
        <f aca="false">B15*B6</f>
        <v>0.081</v>
      </c>
      <c r="C40" s="6" t="n">
        <f aca="false">C15*B6</f>
        <v>0.054</v>
      </c>
      <c r="D40" s="6" t="n">
        <f aca="false">D15*B6</f>
        <v>0.054</v>
      </c>
      <c r="E40" s="6" t="n">
        <f aca="false">E15*B6</f>
        <v>0.081</v>
      </c>
      <c r="G40" s="7" t="s">
        <v>36</v>
      </c>
      <c r="H40" s="7" t="n">
        <f aca="false">H35*B21</f>
        <v>0.529243792868198</v>
      </c>
      <c r="I40" s="7" t="n">
        <f aca="false">I35*C21</f>
        <v>0.527957677844385</v>
      </c>
      <c r="J40" s="7" t="n">
        <f aca="false">J35*D21</f>
        <v>0.426841326843677</v>
      </c>
      <c r="K40" s="7" t="n">
        <f aca="false">K35*E21</f>
        <v>0.431409527156256</v>
      </c>
    </row>
    <row r="41" customFormat="false" ht="15.75" hidden="false" customHeight="false" outlineLevel="0" collapsed="false">
      <c r="A41" s="6" t="s">
        <v>10</v>
      </c>
      <c r="B41" s="6" t="n">
        <f aca="false">B16*B7</f>
        <v>0.045</v>
      </c>
      <c r="C41" s="6" t="n">
        <f aca="false">C16*B7</f>
        <v>0.045</v>
      </c>
      <c r="D41" s="6" t="n">
        <f aca="false">D16*B7</f>
        <v>0.045</v>
      </c>
      <c r="E41" s="6" t="n">
        <f aca="false">E16*B7</f>
        <v>0.015</v>
      </c>
      <c r="H41" s="40"/>
      <c r="I41" s="38"/>
      <c r="J41" s="9" t="s">
        <v>37</v>
      </c>
      <c r="K41" s="10" t="n">
        <f aca="false">SUM(H40:K40)</f>
        <v>1.91545232471252</v>
      </c>
    </row>
    <row r="44" customFormat="false" ht="15.75" hidden="false" customHeight="false" outlineLevel="0" collapsed="false">
      <c r="B44" s="32" t="s">
        <v>38</v>
      </c>
      <c r="C44" s="32"/>
      <c r="D44" s="32"/>
    </row>
    <row r="45" customFormat="false" ht="15.75" hidden="false" customHeight="false" outlineLevel="0" collapsed="false">
      <c r="A45" s="7" t="s">
        <v>40</v>
      </c>
      <c r="B45" s="7" t="n">
        <f aca="false">H8</f>
        <v>1.94838886801734</v>
      </c>
      <c r="D45" s="7" t="s">
        <v>41</v>
      </c>
      <c r="E45" s="7" t="n">
        <f aca="false">I26</f>
        <v>1.99256382522704</v>
      </c>
      <c r="I45" s="32" t="s">
        <v>39</v>
      </c>
      <c r="J45" s="32"/>
      <c r="K45" s="32"/>
    </row>
    <row r="46" customFormat="false" ht="15.75" hidden="false" customHeight="false" outlineLevel="0" collapsed="false">
      <c r="A46" s="7" t="s">
        <v>42</v>
      </c>
      <c r="B46" s="7" t="n">
        <f aca="false">K41</f>
        <v>1.91545232471252</v>
      </c>
      <c r="D46" s="7" t="s">
        <v>43</v>
      </c>
      <c r="E46" s="7" t="n">
        <f aca="false">M18</f>
        <v>1.95962728192222</v>
      </c>
      <c r="H46" s="7" t="s">
        <v>41</v>
      </c>
      <c r="I46" s="7" t="n">
        <f aca="false">I26</f>
        <v>1.99256382522704</v>
      </c>
      <c r="K46" s="7" t="s">
        <v>40</v>
      </c>
      <c r="L46" s="7" t="n">
        <f aca="false">H8</f>
        <v>1.94838886801734</v>
      </c>
    </row>
    <row r="47" customFormat="false" ht="15.75" hidden="false" customHeight="false" outlineLevel="0" collapsed="false">
      <c r="A47" s="9" t="s">
        <v>46</v>
      </c>
      <c r="B47" s="10" t="n">
        <f aca="false">B45-B46</f>
        <v>0.0329365433048232</v>
      </c>
      <c r="D47" s="9" t="s">
        <v>47</v>
      </c>
      <c r="E47" s="10" t="n">
        <f aca="false">E45-E46</f>
        <v>0.0329365433048232</v>
      </c>
      <c r="H47" s="7" t="s">
        <v>51</v>
      </c>
      <c r="I47" s="7" t="n">
        <f aca="false">K41</f>
        <v>1.91545232471252</v>
      </c>
      <c r="K47" s="7" t="s">
        <v>45</v>
      </c>
      <c r="L47" s="7" t="n">
        <f aca="false">M18</f>
        <v>1.95962728192222</v>
      </c>
    </row>
    <row r="48" customFormat="false" ht="15.75" hidden="false" customHeight="false" outlineLevel="0" collapsed="false">
      <c r="H48" s="9" t="s">
        <v>48</v>
      </c>
      <c r="I48" s="10" t="n">
        <f aca="false">I46+I47</f>
        <v>3.90801614993956</v>
      </c>
      <c r="K48" s="9" t="s">
        <v>49</v>
      </c>
      <c r="L48" s="10" t="n">
        <f aca="false">SUM(L46:L47)</f>
        <v>3.90801614993956</v>
      </c>
    </row>
    <row r="49" customFormat="false" ht="15.75" hidden="false" customHeight="false" outlineLevel="0" collapsed="false">
      <c r="C49" s="33"/>
    </row>
    <row r="51" customFormat="false" ht="13.8" hidden="false" customHeight="false" outlineLevel="0" collapsed="false">
      <c r="A51" s="3"/>
    </row>
    <row r="52" customFormat="false" ht="13.8" hidden="false" customHeight="false" outlineLevel="0" collapsed="false">
      <c r="A52" s="34"/>
      <c r="B52" s="34"/>
      <c r="C52" s="35"/>
    </row>
    <row r="53" customFormat="false" ht="13.8" hidden="false" customHeight="false" outlineLevel="0" collapsed="false">
      <c r="A53" s="34"/>
      <c r="B53" s="34"/>
      <c r="C53" s="35"/>
    </row>
    <row r="54" customFormat="false" ht="13.8" hidden="false" customHeight="false" outlineLevel="0" collapsed="false">
      <c r="A54" s="34"/>
      <c r="B54" s="34"/>
      <c r="C54" s="35"/>
    </row>
    <row r="55" customFormat="false" ht="13.8" hidden="false" customHeight="false" outlineLevel="0" collapsed="false">
      <c r="A55" s="34"/>
      <c r="B55" s="34"/>
      <c r="C55" s="35"/>
    </row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</sheetData>
  <mergeCells count="10">
    <mergeCell ref="H11:J11"/>
    <mergeCell ref="H29:J29"/>
    <mergeCell ref="A31:B31"/>
    <mergeCell ref="H38:J38"/>
    <mergeCell ref="B44:D44"/>
    <mergeCell ref="I45:K45"/>
    <mergeCell ref="A52:B52"/>
    <mergeCell ref="A53:B53"/>
    <mergeCell ref="A54:B54"/>
    <mergeCell ref="A55:B5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E19" activeCellId="0" sqref="E1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0.43"/>
    <col collapsed="false" customWidth="true" hidden="false" outlineLevel="0" max="5" min="5" style="1" width="15.14"/>
    <col collapsed="false" customWidth="true" hidden="false" outlineLevel="0" max="6" min="6" style="1" width="8.71"/>
    <col collapsed="false" customWidth="true" hidden="false" outlineLevel="0" max="8" min="8" style="1" width="15.42"/>
    <col collapsed="false" customWidth="true" hidden="false" outlineLevel="0" max="11" min="11" style="1" width="15.42"/>
    <col collapsed="false" customWidth="true" hidden="false" outlineLevel="0" max="12" min="12" style="1" width="13.29"/>
  </cols>
  <sheetData>
    <row r="1" customFormat="false" ht="15.75" hidden="false" customHeight="false" outlineLevel="0" collapsed="false">
      <c r="A1" s="2" t="s">
        <v>0</v>
      </c>
      <c r="B1" s="3" t="n">
        <v>1</v>
      </c>
    </row>
    <row r="2" customFormat="false" ht="15.75" hidden="false" customHeight="false" outlineLevel="0" collapsed="false">
      <c r="G2" s="3" t="s">
        <v>1</v>
      </c>
    </row>
    <row r="3" customFormat="false" ht="15.75" hidden="false" customHeight="false" outlineLevel="0" collapsed="false">
      <c r="A3" s="5" t="s">
        <v>2</v>
      </c>
      <c r="B3" s="6" t="s">
        <v>3</v>
      </c>
      <c r="F3" s="7" t="s">
        <v>4</v>
      </c>
      <c r="G3" s="7" t="s">
        <v>5</v>
      </c>
      <c r="H3" s="7" t="s">
        <v>6</v>
      </c>
    </row>
    <row r="4" customFormat="false" ht="15.75" hidden="false" customHeight="false" outlineLevel="0" collapsed="false">
      <c r="A4" s="6" t="s">
        <v>7</v>
      </c>
      <c r="B4" s="8" t="n">
        <v>0.15</v>
      </c>
      <c r="F4" s="7" t="s">
        <v>7</v>
      </c>
      <c r="G4" s="7" t="n">
        <f aca="false">-LOG(B4,2)</f>
        <v>2.73696559416621</v>
      </c>
      <c r="H4" s="7" t="n">
        <f aca="false">G4*B4</f>
        <v>0.410544839124931</v>
      </c>
    </row>
    <row r="5" customFormat="false" ht="15.75" hidden="false" customHeight="false" outlineLevel="0" collapsed="false">
      <c r="A5" s="6" t="s">
        <v>8</v>
      </c>
      <c r="B5" s="8" t="n">
        <v>0.1</v>
      </c>
      <c r="F5" s="7" t="s">
        <v>8</v>
      </c>
      <c r="G5" s="7" t="n">
        <f aca="false">-LOG(B5,2)</f>
        <v>3.32192809488736</v>
      </c>
      <c r="H5" s="7" t="n">
        <f aca="false">G5*B5</f>
        <v>0.332192809488736</v>
      </c>
    </row>
    <row r="6" customFormat="false" ht="15.75" hidden="false" customHeight="false" outlineLevel="0" collapsed="false">
      <c r="A6" s="6" t="s">
        <v>9</v>
      </c>
      <c r="B6" s="8" t="n">
        <v>0.2</v>
      </c>
      <c r="F6" s="7" t="s">
        <v>9</v>
      </c>
      <c r="G6" s="7" t="n">
        <f aca="false">-LOG(B6,2)</f>
        <v>2.32192809488736</v>
      </c>
      <c r="H6" s="7" t="n">
        <f aca="false">G6*B6</f>
        <v>0.464385618977472</v>
      </c>
    </row>
    <row r="7" customFormat="false" ht="15.75" hidden="false" customHeight="false" outlineLevel="0" collapsed="false">
      <c r="A7" s="6" t="s">
        <v>10</v>
      </c>
      <c r="B7" s="8" t="n">
        <v>0.25</v>
      </c>
      <c r="F7" s="7" t="s">
        <v>10</v>
      </c>
      <c r="G7" s="7" t="n">
        <f aca="false">-LOG(B7,2)</f>
        <v>2</v>
      </c>
      <c r="H7" s="7" t="n">
        <f aca="false">G7*B7</f>
        <v>0.5</v>
      </c>
    </row>
    <row r="8" customFormat="false" ht="15.75" hidden="false" customHeight="false" outlineLevel="0" collapsed="false">
      <c r="A8" s="6" t="s">
        <v>11</v>
      </c>
      <c r="B8" s="8" t="n">
        <v>0.14</v>
      </c>
      <c r="F8" s="7" t="s">
        <v>11</v>
      </c>
      <c r="G8" s="7" t="n">
        <f aca="false">-LOG(B8,2)</f>
        <v>2.83650126771712</v>
      </c>
      <c r="H8" s="7" t="n">
        <f aca="false">G8*B8</f>
        <v>0.397110177480397</v>
      </c>
    </row>
    <row r="9" customFormat="false" ht="15.75" hidden="false" customHeight="false" outlineLevel="0" collapsed="false">
      <c r="A9" s="6" t="s">
        <v>52</v>
      </c>
      <c r="B9" s="8" t="n">
        <v>0.16</v>
      </c>
      <c r="F9" s="7" t="s">
        <v>52</v>
      </c>
      <c r="G9" s="7" t="n">
        <f aca="false">-LOG(B9,2)</f>
        <v>2.64385618977473</v>
      </c>
      <c r="H9" s="7" t="n">
        <f aca="false">G9*B9</f>
        <v>0.423016990363956</v>
      </c>
    </row>
    <row r="10" customFormat="false" ht="15.75" hidden="false" customHeight="false" outlineLevel="0" collapsed="false">
      <c r="G10" s="9" t="s">
        <v>12</v>
      </c>
      <c r="H10" s="10" t="n">
        <f aca="false">SUM(H4:H9)</f>
        <v>2.52725043543549</v>
      </c>
    </row>
    <row r="12" customFormat="false" ht="15.75" hidden="false" customHeight="false" outlineLevel="0" collapsed="false">
      <c r="A12" s="11" t="s">
        <v>13</v>
      </c>
      <c r="B12" s="12"/>
      <c r="C12" s="12"/>
      <c r="D12" s="12"/>
      <c r="E12" s="12"/>
      <c r="H12" s="4" t="s">
        <v>14</v>
      </c>
      <c r="I12" s="4"/>
      <c r="J12" s="4"/>
    </row>
    <row r="13" customFormat="false" ht="15.75" hidden="false" customHeight="false" outlineLevel="0" collapsed="false">
      <c r="A13" s="12"/>
      <c r="B13" s="12" t="s">
        <v>15</v>
      </c>
      <c r="C13" s="12" t="s">
        <v>16</v>
      </c>
      <c r="D13" s="12" t="s">
        <v>17</v>
      </c>
      <c r="E13" s="12" t="s">
        <v>50</v>
      </c>
      <c r="G13" s="7" t="s">
        <v>4</v>
      </c>
      <c r="H13" s="7" t="s">
        <v>15</v>
      </c>
      <c r="I13" s="7" t="s">
        <v>16</v>
      </c>
      <c r="J13" s="7" t="s">
        <v>17</v>
      </c>
      <c r="K13" s="7" t="s">
        <v>50</v>
      </c>
      <c r="L13" s="13" t="s">
        <v>18</v>
      </c>
      <c r="M13" s="14" t="s">
        <v>19</v>
      </c>
    </row>
    <row r="14" customFormat="false" ht="15.75" hidden="false" customHeight="false" outlineLevel="0" collapsed="false">
      <c r="A14" s="12" t="s">
        <v>7</v>
      </c>
      <c r="B14" s="15" t="n">
        <v>0.2</v>
      </c>
      <c r="C14" s="15" t="n">
        <v>0.3</v>
      </c>
      <c r="D14" s="15" t="n">
        <v>0.2</v>
      </c>
      <c r="E14" s="15" t="n">
        <v>0.3</v>
      </c>
      <c r="G14" s="7" t="s">
        <v>7</v>
      </c>
      <c r="H14" s="7" t="n">
        <f aca="false">B14*(-LOG(B14,2))</f>
        <v>0.464385618977472</v>
      </c>
      <c r="I14" s="7" t="n">
        <f aca="false">C14*(-LOG(C14,2))</f>
        <v>0.521089678249862</v>
      </c>
      <c r="J14" s="7" t="n">
        <f aca="false">D14*(-LOG(D14,2))</f>
        <v>0.464385618977472</v>
      </c>
      <c r="K14" s="7" t="n">
        <f aca="false">E14*(-LOG(E14,2))</f>
        <v>0.521089678249862</v>
      </c>
      <c r="L14" s="41" t="n">
        <f aca="false">SUM(H14:K14)</f>
        <v>1.97095059445467</v>
      </c>
      <c r="M14" s="7" t="n">
        <f aca="false">L14*B4</f>
        <v>0.2956425891682</v>
      </c>
    </row>
    <row r="15" customFormat="false" ht="15.75" hidden="false" customHeight="false" outlineLevel="0" collapsed="false">
      <c r="A15" s="12" t="s">
        <v>8</v>
      </c>
      <c r="B15" s="15" t="n">
        <v>0.3</v>
      </c>
      <c r="C15" s="15" t="n">
        <v>0.3</v>
      </c>
      <c r="D15" s="15" t="n">
        <v>0.3</v>
      </c>
      <c r="E15" s="15" t="n">
        <v>0.1</v>
      </c>
      <c r="G15" s="7" t="s">
        <v>8</v>
      </c>
      <c r="H15" s="7" t="n">
        <f aca="false">B15*(-LOG(B15,2))</f>
        <v>0.521089678249862</v>
      </c>
      <c r="I15" s="7" t="n">
        <f aca="false">C15*(-LOG(C15,2))</f>
        <v>0.521089678249862</v>
      </c>
      <c r="J15" s="7" t="n">
        <f aca="false">D15*(-LOG(D15,2))</f>
        <v>0.521089678249862</v>
      </c>
      <c r="K15" s="7" t="n">
        <f aca="false">E15*(-LOG(E15,2))</f>
        <v>0.332192809488736</v>
      </c>
      <c r="L15" s="41" t="n">
        <f aca="false">SUM(H15:K15)</f>
        <v>1.89546184423832</v>
      </c>
      <c r="M15" s="7" t="n">
        <f aca="false">L15*B5</f>
        <v>0.189546184423832</v>
      </c>
    </row>
    <row r="16" customFormat="false" ht="15.75" hidden="false" customHeight="false" outlineLevel="0" collapsed="false">
      <c r="A16" s="12" t="s">
        <v>9</v>
      </c>
      <c r="B16" s="15" t="n">
        <v>0.2</v>
      </c>
      <c r="C16" s="15" t="n">
        <v>0.2</v>
      </c>
      <c r="D16" s="15" t="n">
        <v>0.3</v>
      </c>
      <c r="E16" s="15" t="n">
        <v>0.3</v>
      </c>
      <c r="G16" s="7" t="s">
        <v>9</v>
      </c>
      <c r="H16" s="7" t="n">
        <f aca="false">B16*(-LOG(B16,2))</f>
        <v>0.464385618977472</v>
      </c>
      <c r="I16" s="7" t="n">
        <f aca="false">C16*(-LOG(C16,2))</f>
        <v>0.464385618977472</v>
      </c>
      <c r="J16" s="7" t="n">
        <f aca="false">D16*(-LOG(D16,2))</f>
        <v>0.521089678249862</v>
      </c>
      <c r="K16" s="7" t="n">
        <f aca="false">E16*(-LOG(E16,2))</f>
        <v>0.521089678249862</v>
      </c>
      <c r="L16" s="41" t="n">
        <f aca="false">SUM(H16:K16)</f>
        <v>1.97095059445467</v>
      </c>
      <c r="M16" s="7" t="n">
        <f aca="false">L16*B6</f>
        <v>0.394190118890934</v>
      </c>
    </row>
    <row r="17" customFormat="false" ht="15.75" hidden="false" customHeight="false" outlineLevel="0" collapsed="false">
      <c r="A17" s="12" t="s">
        <v>10</v>
      </c>
      <c r="B17" s="15" t="n">
        <v>0.3</v>
      </c>
      <c r="C17" s="15" t="n">
        <v>0.3</v>
      </c>
      <c r="D17" s="15" t="n">
        <v>0.2</v>
      </c>
      <c r="E17" s="15" t="n">
        <v>0.2</v>
      </c>
      <c r="G17" s="7" t="s">
        <v>10</v>
      </c>
      <c r="H17" s="7" t="n">
        <f aca="false">B17*(-LOG(B17,2))</f>
        <v>0.521089678249862</v>
      </c>
      <c r="I17" s="7" t="n">
        <f aca="false">C17*(-LOG(C17,2))</f>
        <v>0.521089678249862</v>
      </c>
      <c r="J17" s="7" t="n">
        <f aca="false">D17*(-LOG(D17,2))</f>
        <v>0.464385618977472</v>
      </c>
      <c r="K17" s="7" t="n">
        <f aca="false">E17*(-LOG(E17,2))</f>
        <v>0.464385618977472</v>
      </c>
      <c r="L17" s="41" t="n">
        <f aca="false">SUM(H17:K17)</f>
        <v>1.97095059445467</v>
      </c>
      <c r="M17" s="7" t="n">
        <f aca="false">L17*B7</f>
        <v>0.492737648613668</v>
      </c>
    </row>
    <row r="18" customFormat="false" ht="15.75" hidden="false" customHeight="false" outlineLevel="0" collapsed="false">
      <c r="A18" s="12" t="s">
        <v>11</v>
      </c>
      <c r="B18" s="15" t="n">
        <v>0.2</v>
      </c>
      <c r="C18" s="15" t="n">
        <v>0.3</v>
      </c>
      <c r="D18" s="15" t="n">
        <v>0.3</v>
      </c>
      <c r="E18" s="15" t="n">
        <v>0.2</v>
      </c>
      <c r="G18" s="7" t="s">
        <v>11</v>
      </c>
      <c r="H18" s="7" t="n">
        <f aca="false">B18*(-LOG(B18,2))</f>
        <v>0.464385618977472</v>
      </c>
      <c r="I18" s="7" t="n">
        <f aca="false">C18*(-LOG(C18,2))</f>
        <v>0.521089678249862</v>
      </c>
      <c r="J18" s="7" t="n">
        <f aca="false">D18*(-LOG(D18,2))</f>
        <v>0.521089678249862</v>
      </c>
      <c r="K18" s="7" t="n">
        <f aca="false">E18*(-LOG(E18,2))</f>
        <v>0.464385618977472</v>
      </c>
      <c r="L18" s="41" t="n">
        <f aca="false">SUM(H18:K18)</f>
        <v>1.97095059445467</v>
      </c>
      <c r="M18" s="7" t="n">
        <f aca="false">L18*B8</f>
        <v>0.275933083223654</v>
      </c>
    </row>
    <row r="19" customFormat="false" ht="15.75" hidden="false" customHeight="false" outlineLevel="0" collapsed="false">
      <c r="A19" s="12" t="s">
        <v>52</v>
      </c>
      <c r="B19" s="15" t="n">
        <v>0.2</v>
      </c>
      <c r="C19" s="15" t="n">
        <v>0.3</v>
      </c>
      <c r="D19" s="15" t="n">
        <v>0.3</v>
      </c>
      <c r="E19" s="15" t="n">
        <v>0.2</v>
      </c>
      <c r="G19" s="7" t="s">
        <v>52</v>
      </c>
      <c r="H19" s="7" t="n">
        <f aca="false">B19*(-LOG(B19,2))</f>
        <v>0.464385618977472</v>
      </c>
      <c r="I19" s="7" t="n">
        <f aca="false">C19*(-LOG(C19,2))</f>
        <v>0.521089678249862</v>
      </c>
      <c r="J19" s="7" t="n">
        <f aca="false">D19*(-LOG(D19,2))</f>
        <v>0.521089678249862</v>
      </c>
      <c r="K19" s="7" t="n">
        <f aca="false">E19*(-LOG(E19,2))</f>
        <v>0.464385618977472</v>
      </c>
      <c r="L19" s="42" t="n">
        <f aca="false">SUM(H19:K19)</f>
        <v>1.97095059445467</v>
      </c>
      <c r="M19" s="7" t="n">
        <f aca="false">L19*B9</f>
        <v>0.315352095112747</v>
      </c>
    </row>
    <row r="20" customFormat="false" ht="15.75" hidden="false" customHeight="false" outlineLevel="0" collapsed="false">
      <c r="A20" s="18"/>
      <c r="B20" s="18"/>
      <c r="C20" s="18"/>
      <c r="D20" s="18"/>
      <c r="E20" s="18"/>
    </row>
    <row r="21" customFormat="false" ht="15.75" hidden="false" customHeight="false" outlineLevel="0" collapsed="false">
      <c r="A21" s="18"/>
      <c r="L21" s="9" t="s">
        <v>20</v>
      </c>
      <c r="M21" s="39" t="n">
        <f aca="false">SUM(M14:M19)</f>
        <v>1.96340171943304</v>
      </c>
    </row>
    <row r="23" customFormat="false" ht="15.75" hidden="false" customHeight="false" outlineLevel="0" collapsed="false">
      <c r="A23" s="21" t="s">
        <v>22</v>
      </c>
      <c r="B23" s="22" t="s">
        <v>15</v>
      </c>
      <c r="C23" s="22" t="s">
        <v>16</v>
      </c>
      <c r="D23" s="22" t="s">
        <v>17</v>
      </c>
      <c r="E23" s="22" t="s">
        <v>50</v>
      </c>
      <c r="H23" s="36" t="s">
        <v>21</v>
      </c>
      <c r="I23" s="37"/>
    </row>
    <row r="24" customFormat="false" ht="15.75" hidden="false" customHeight="false" outlineLevel="0" collapsed="false">
      <c r="A24" s="22" t="s">
        <v>23</v>
      </c>
      <c r="B24" s="23" t="n">
        <f aca="false">B4*B14+B5*B15+B6*B16+B7*B17+B8*B18+B9*B19</f>
        <v>0.235</v>
      </c>
      <c r="C24" s="22" t="n">
        <f aca="false">C14*B4+C15*B5+C16*B6+C17*B7+B8*C18+B9*C19</f>
        <v>0.28</v>
      </c>
      <c r="D24" s="23" t="n">
        <f aca="false">B4*D14+B5*D15+B6*D16+B7*D17+B8*D18+B9*D19</f>
        <v>0.26</v>
      </c>
      <c r="E24" s="23" t="n">
        <f aca="false">B4*E14+B5*E15+B6*E16+B7*E17+B8*E18+B9*E19</f>
        <v>0.225</v>
      </c>
      <c r="G24" s="7" t="s">
        <v>4</v>
      </c>
      <c r="H24" s="7" t="s">
        <v>5</v>
      </c>
      <c r="I24" s="7" t="s">
        <v>6</v>
      </c>
    </row>
    <row r="25" customFormat="false" ht="15.75" hidden="false" customHeight="false" outlineLevel="0" collapsed="false">
      <c r="B25" s="24"/>
      <c r="G25" s="7" t="s">
        <v>15</v>
      </c>
      <c r="H25" s="7" t="n">
        <f aca="false">-LOG(B24,2)</f>
        <v>2.08926733809709</v>
      </c>
      <c r="I25" s="7" t="n">
        <f aca="false">H25*B24</f>
        <v>0.490977824452815</v>
      </c>
    </row>
    <row r="26" customFormat="false" ht="15.75" hidden="false" customHeight="false" outlineLevel="0" collapsed="false">
      <c r="A26" s="3" t="s">
        <v>24</v>
      </c>
      <c r="C26" s="18" t="s">
        <v>25</v>
      </c>
      <c r="G26" s="7" t="s">
        <v>16</v>
      </c>
      <c r="H26" s="7" t="n">
        <f aca="false">-LOG(C24,2)</f>
        <v>1.83650126771712</v>
      </c>
      <c r="I26" s="7" t="n">
        <f aca="false">H26*C24</f>
        <v>0.514220354960794</v>
      </c>
    </row>
    <row r="27" customFormat="false" ht="15.75" hidden="false" customHeight="false" outlineLevel="0" collapsed="false">
      <c r="A27" s="25" t="s">
        <v>26</v>
      </c>
      <c r="B27" s="25" t="s">
        <v>15</v>
      </c>
      <c r="C27" s="25" t="s">
        <v>16</v>
      </c>
      <c r="D27" s="25" t="s">
        <v>17</v>
      </c>
      <c r="E27" s="25" t="s">
        <v>50</v>
      </c>
      <c r="G27" s="7" t="s">
        <v>17</v>
      </c>
      <c r="H27" s="7" t="n">
        <f aca="false">-LOG(D24,2)</f>
        <v>1.94341647163363</v>
      </c>
      <c r="I27" s="7" t="n">
        <f aca="false">H27*D24</f>
        <v>0.505288282624745</v>
      </c>
    </row>
    <row r="28" customFormat="false" ht="15.75" hidden="false" customHeight="false" outlineLevel="0" collapsed="false">
      <c r="A28" s="25" t="s">
        <v>7</v>
      </c>
      <c r="B28" s="26" t="n">
        <f aca="false">B14*B4/$B$24</f>
        <v>0.127659574468085</v>
      </c>
      <c r="C28" s="26" t="n">
        <f aca="false">C14*B4/$C$24</f>
        <v>0.160714285714286</v>
      </c>
      <c r="D28" s="26" t="n">
        <f aca="false">D14*B4/$D$24</f>
        <v>0.115384615384615</v>
      </c>
      <c r="E28" s="26" t="n">
        <f aca="false">E14*B4/$E$24</f>
        <v>0.2</v>
      </c>
      <c r="G28" s="7" t="s">
        <v>50</v>
      </c>
      <c r="H28" s="7" t="n">
        <f aca="false">-LOG(E24,2)</f>
        <v>2.15200309344505</v>
      </c>
      <c r="I28" s="7" t="n">
        <f aca="false">H28*E24</f>
        <v>0.484200696025136</v>
      </c>
    </row>
    <row r="29" customFormat="false" ht="15.75" hidden="false" customHeight="false" outlineLevel="0" collapsed="false">
      <c r="A29" s="25" t="s">
        <v>8</v>
      </c>
      <c r="B29" s="26" t="n">
        <f aca="false">B15*B5/$B$24</f>
        <v>0.127659574468085</v>
      </c>
      <c r="C29" s="26" t="n">
        <f aca="false">C15*B5/$C$24</f>
        <v>0.107142857142857</v>
      </c>
      <c r="D29" s="26" t="n">
        <f aca="false">D15*B5/$D$24</f>
        <v>0.115384615384615</v>
      </c>
      <c r="E29" s="26" t="n">
        <f aca="false">E15*B5/$E$24</f>
        <v>0.0444444444444445</v>
      </c>
      <c r="H29" s="9" t="s">
        <v>27</v>
      </c>
      <c r="I29" s="10" t="n">
        <f aca="false">SUM(I25:I28)</f>
        <v>1.99468715806349</v>
      </c>
    </row>
    <row r="30" customFormat="false" ht="15.75" hidden="false" customHeight="false" outlineLevel="0" collapsed="false">
      <c r="A30" s="25" t="s">
        <v>9</v>
      </c>
      <c r="B30" s="26" t="n">
        <f aca="false">B16*B6/$B$24</f>
        <v>0.170212765957447</v>
      </c>
      <c r="C30" s="26" t="n">
        <f aca="false">C16*B6/$C$24</f>
        <v>0.142857142857143</v>
      </c>
      <c r="D30" s="26" t="n">
        <f aca="false">D16*B6/$D$24</f>
        <v>0.230769230769231</v>
      </c>
      <c r="E30" s="26" t="n">
        <f aca="false">E16*B6/$E$24</f>
        <v>0.266666666666667</v>
      </c>
    </row>
    <row r="31" customFormat="false" ht="15.75" hidden="false" customHeight="false" outlineLevel="0" collapsed="false">
      <c r="A31" s="25" t="s">
        <v>10</v>
      </c>
      <c r="B31" s="26" t="n">
        <f aca="false">B17*B7/$B$24</f>
        <v>0.319148936170213</v>
      </c>
      <c r="C31" s="26" t="n">
        <f aca="false">C17*B7/$C$24</f>
        <v>0.267857142857143</v>
      </c>
      <c r="D31" s="26" t="n">
        <f aca="false">D17*B7/$D$24</f>
        <v>0.192307692307692</v>
      </c>
      <c r="E31" s="26" t="n">
        <f aca="false">E17*B7/$E$24</f>
        <v>0.222222222222222</v>
      </c>
    </row>
    <row r="32" customFormat="false" ht="15.75" hidden="false" customHeight="false" outlineLevel="0" collapsed="false">
      <c r="A32" s="25" t="s">
        <v>11</v>
      </c>
      <c r="B32" s="26" t="n">
        <f aca="false">B18*B8/$B$24</f>
        <v>0.119148936170213</v>
      </c>
      <c r="C32" s="26" t="n">
        <f aca="false">C18*B8/$C$24</f>
        <v>0.15</v>
      </c>
      <c r="D32" s="26" t="n">
        <f aca="false">D18*B8/$D$24</f>
        <v>0.161538461538462</v>
      </c>
      <c r="E32" s="26" t="n">
        <f aca="false">E18*B8/$E$24</f>
        <v>0.124444444444444</v>
      </c>
      <c r="H32" s="3"/>
      <c r="I32" s="3"/>
      <c r="J32" s="3"/>
    </row>
    <row r="33" customFormat="false" ht="15.75" hidden="false" customHeight="false" outlineLevel="0" collapsed="false">
      <c r="A33" s="25" t="s">
        <v>52</v>
      </c>
      <c r="B33" s="26" t="n">
        <f aca="false">B19*B9/$B$24</f>
        <v>0.136170212765957</v>
      </c>
      <c r="C33" s="26" t="n">
        <f aca="false">C19*B9/$C$24</f>
        <v>0.171428571428571</v>
      </c>
      <c r="D33" s="26" t="n">
        <f aca="false">D19*B9/$D$24</f>
        <v>0.184615384615385</v>
      </c>
      <c r="E33" s="26" t="n">
        <f aca="false">E19*B9/$E$24</f>
        <v>0.142222222222222</v>
      </c>
      <c r="H33" s="4" t="s">
        <v>28</v>
      </c>
      <c r="I33" s="4"/>
      <c r="J33" s="4"/>
    </row>
    <row r="34" customFormat="false" ht="15.75" hidden="false" customHeight="false" outlineLevel="0" collapsed="false">
      <c r="E34" s="18"/>
      <c r="G34" s="7" t="s">
        <v>4</v>
      </c>
      <c r="H34" s="7" t="s">
        <v>15</v>
      </c>
      <c r="I34" s="7" t="s">
        <v>16</v>
      </c>
      <c r="J34" s="7" t="s">
        <v>17</v>
      </c>
      <c r="K34" s="7" t="s">
        <v>50</v>
      </c>
    </row>
    <row r="35" customFormat="false" ht="15.75" hidden="false" customHeight="false" outlineLevel="0" collapsed="false">
      <c r="E35" s="18"/>
      <c r="G35" s="7" t="s">
        <v>7</v>
      </c>
      <c r="H35" s="7" t="n">
        <f aca="false">B28*(-LOG(B28,2))</f>
        <v>0.379101236292317</v>
      </c>
      <c r="I35" s="7" t="n">
        <f aca="false">C28*(-LOG(C28,2))</f>
        <v>0.423872665813172</v>
      </c>
      <c r="J35" s="7" t="n">
        <f aca="false">D28*(-LOG(D28,2))</f>
        <v>0.359478140471531</v>
      </c>
      <c r="K35" s="7" t="n">
        <f aca="false">E28*(-LOG(E28,2))</f>
        <v>0.464385618977472</v>
      </c>
    </row>
    <row r="36" customFormat="false" ht="15.75" hidden="false" customHeight="false" outlineLevel="0" collapsed="false">
      <c r="A36" s="4" t="s">
        <v>29</v>
      </c>
      <c r="B36" s="4"/>
      <c r="C36" s="18" t="s">
        <v>30</v>
      </c>
      <c r="G36" s="7" t="s">
        <v>8</v>
      </c>
      <c r="H36" s="7" t="n">
        <f aca="false">B29*(-LOG(B29,2))</f>
        <v>0.379101236292317</v>
      </c>
      <c r="I36" s="7" t="n">
        <f aca="false">C29*(-LOG(C29,2))</f>
        <v>0.345256330857477</v>
      </c>
      <c r="J36" s="7" t="n">
        <f aca="false">D29*(-LOG(D29,2))</f>
        <v>0.359478140471531</v>
      </c>
      <c r="K36" s="7" t="n">
        <f aca="false">E29*(-LOG(E29,2))</f>
        <v>0.19963791539243</v>
      </c>
    </row>
    <row r="37" customFormat="false" ht="15.75" hidden="false" customHeight="false" outlineLevel="0" collapsed="false">
      <c r="A37" s="27" t="s">
        <v>31</v>
      </c>
      <c r="B37" s="27" t="s">
        <v>15</v>
      </c>
      <c r="C37" s="27" t="s">
        <v>16</v>
      </c>
      <c r="D37" s="27" t="s">
        <v>17</v>
      </c>
      <c r="E37" s="27" t="s">
        <v>50</v>
      </c>
      <c r="G37" s="7" t="s">
        <v>9</v>
      </c>
      <c r="H37" s="7" t="n">
        <f aca="false">B30*(-LOG(B30,2))</f>
        <v>0.434823634328109</v>
      </c>
      <c r="I37" s="7" t="n">
        <f aca="false">C30*(-LOG(C30,2))</f>
        <v>0.401050703151086</v>
      </c>
      <c r="J37" s="7" t="n">
        <f aca="false">D30*(-LOG(D30,2))</f>
        <v>0.488187050173831</v>
      </c>
      <c r="K37" s="7" t="n">
        <f aca="false">E30*(-LOG(E30,2))</f>
        <v>0.508504158828938</v>
      </c>
    </row>
    <row r="38" customFormat="false" ht="15.75" hidden="false" customHeight="false" outlineLevel="0" collapsed="false">
      <c r="A38" s="27" t="s">
        <v>7</v>
      </c>
      <c r="B38" s="28" t="n">
        <f aca="false">B28*$B$24</f>
        <v>0.03</v>
      </c>
      <c r="C38" s="29" t="n">
        <f aca="false">C28*$C$24</f>
        <v>0.045</v>
      </c>
      <c r="D38" s="29" t="n">
        <f aca="false">D28*$D$24</f>
        <v>0.03</v>
      </c>
      <c r="E38" s="29" t="n">
        <f aca="false">E28*$E$24</f>
        <v>0.045</v>
      </c>
      <c r="G38" s="7" t="s">
        <v>10</v>
      </c>
      <c r="H38" s="7" t="n">
        <f aca="false">B31*(-LOG(B31,2))</f>
        <v>0.525861145553974</v>
      </c>
      <c r="I38" s="7" t="n">
        <f aca="false">C31*(-LOG(C31,2))</f>
        <v>0.509052944584577</v>
      </c>
      <c r="J38" s="7" t="n">
        <f aca="false">D31*(-LOG(D31,2))</f>
        <v>0.457406081394948</v>
      </c>
      <c r="K38" s="7" t="n">
        <f aca="false">E31*(-LOG(E31,2))</f>
        <v>0.482205555876069</v>
      </c>
    </row>
    <row r="39" customFormat="false" ht="15.75" hidden="false" customHeight="false" outlineLevel="0" collapsed="false">
      <c r="A39" s="27" t="s">
        <v>8</v>
      </c>
      <c r="B39" s="29" t="n">
        <f aca="false">B29*$B$24</f>
        <v>0.03</v>
      </c>
      <c r="C39" s="29" t="n">
        <f aca="false">C29*$C$24</f>
        <v>0.03</v>
      </c>
      <c r="D39" s="29" t="n">
        <f aca="false">D29*$D$24</f>
        <v>0.03</v>
      </c>
      <c r="E39" s="29" t="n">
        <f aca="false">E29*$E$24</f>
        <v>0.01</v>
      </c>
      <c r="G39" s="7" t="s">
        <v>11</v>
      </c>
      <c r="H39" s="7" t="n">
        <f aca="false">B32*(-LOG(B32,2))</f>
        <v>0.365687390154073</v>
      </c>
      <c r="I39" s="7" t="n">
        <f aca="false">C32*(-LOG(C32,2))</f>
        <v>0.410544839124931</v>
      </c>
      <c r="J39" s="7" t="n">
        <f aca="false">D32*(-LOG(D32,2))</f>
        <v>0.424854293809566</v>
      </c>
      <c r="K39" s="7" t="n">
        <f aca="false">E32*(-LOG(E32,2))</f>
        <v>0.37413304682873</v>
      </c>
    </row>
    <row r="40" customFormat="false" ht="15.75" hidden="false" customHeight="false" outlineLevel="0" collapsed="false">
      <c r="A40" s="27" t="s">
        <v>9</v>
      </c>
      <c r="B40" s="29" t="n">
        <f aca="false">B30*$B$24</f>
        <v>0.04</v>
      </c>
      <c r="C40" s="29" t="n">
        <f aca="false">C30*$C$24</f>
        <v>0.04</v>
      </c>
      <c r="D40" s="29" t="n">
        <f aca="false">D30*$D$24</f>
        <v>0.06</v>
      </c>
      <c r="E40" s="29" t="n">
        <f aca="false">E30*$E$24</f>
        <v>0.06</v>
      </c>
      <c r="G40" s="7" t="s">
        <v>52</v>
      </c>
      <c r="H40" s="7" t="n">
        <f aca="false">B33*(-LOG(B33,2))</f>
        <v>0.391695924638638</v>
      </c>
      <c r="I40" s="7" t="n">
        <f aca="false">C33*(-LOG(C33,2))</f>
        <v>0.436169231352653</v>
      </c>
      <c r="J40" s="7" t="n">
        <f aca="false">D33*(-LOG(D33,2))</f>
        <v>0.449982519195194</v>
      </c>
      <c r="K40" s="7" t="n">
        <f aca="false">E33*(-LOG(E33,2))</f>
        <v>0.400182213861979</v>
      </c>
    </row>
    <row r="41" customFormat="false" ht="15.75" hidden="false" customHeight="false" outlineLevel="0" collapsed="false">
      <c r="A41" s="27" t="s">
        <v>10</v>
      </c>
      <c r="B41" s="29" t="n">
        <f aca="false">B31*$B$24</f>
        <v>0.075</v>
      </c>
      <c r="C41" s="29" t="n">
        <f aca="false">C31*$C$24</f>
        <v>0.075</v>
      </c>
      <c r="D41" s="29" t="n">
        <f aca="false">D31*$D$24</f>
        <v>0.05</v>
      </c>
      <c r="E41" s="29" t="n">
        <f aca="false">E31*$E$24</f>
        <v>0.05</v>
      </c>
      <c r="G41" s="9" t="s">
        <v>32</v>
      </c>
      <c r="H41" s="39" t="n">
        <f aca="false">SUM(H35:H40)</f>
        <v>2.47627056725943</v>
      </c>
      <c r="I41" s="39" t="n">
        <f aca="false">SUM(I35:I40)</f>
        <v>2.5259467148839</v>
      </c>
      <c r="J41" s="39" t="n">
        <f aca="false">SUM(J35:J40)</f>
        <v>2.5393862255166</v>
      </c>
      <c r="K41" s="39" t="n">
        <f aca="false">SUM(K35:K40)</f>
        <v>2.42904850976562</v>
      </c>
    </row>
    <row r="42" customFormat="false" ht="15.75" hidden="false" customHeight="false" outlineLevel="0" collapsed="false">
      <c r="A42" s="27" t="s">
        <v>11</v>
      </c>
      <c r="B42" s="29" t="n">
        <f aca="false">B32*$B$24</f>
        <v>0.028</v>
      </c>
      <c r="C42" s="29" t="n">
        <f aca="false">C32*$C$24</f>
        <v>0.042</v>
      </c>
      <c r="D42" s="29" t="n">
        <f aca="false">D32*$D$24</f>
        <v>0.042</v>
      </c>
      <c r="E42" s="29" t="n">
        <f aca="false">E32*$E$24</f>
        <v>0.028</v>
      </c>
    </row>
    <row r="43" customFormat="false" ht="15.75" hidden="false" customHeight="false" outlineLevel="0" collapsed="false">
      <c r="A43" s="27" t="s">
        <v>52</v>
      </c>
      <c r="B43" s="29" t="n">
        <f aca="false">B33*$B$24</f>
        <v>0.032</v>
      </c>
      <c r="C43" s="29" t="n">
        <f aca="false">C33*$C$24</f>
        <v>0.048</v>
      </c>
      <c r="D43" s="29" t="n">
        <f aca="false">D33*$D$24</f>
        <v>0.048</v>
      </c>
      <c r="E43" s="29" t="n">
        <f aca="false">E33*$E$24</f>
        <v>0.032</v>
      </c>
    </row>
    <row r="44" customFormat="false" ht="15.75" hidden="false" customHeight="false" outlineLevel="0" collapsed="false">
      <c r="A44" s="6" t="s">
        <v>35</v>
      </c>
      <c r="B44" s="6" t="s">
        <v>15</v>
      </c>
      <c r="C44" s="6" t="s">
        <v>16</v>
      </c>
      <c r="D44" s="6" t="s">
        <v>17</v>
      </c>
      <c r="E44" s="6" t="s">
        <v>50</v>
      </c>
      <c r="H44" s="32" t="s">
        <v>34</v>
      </c>
      <c r="I44" s="32"/>
      <c r="J44" s="32"/>
    </row>
    <row r="45" customFormat="false" ht="15.75" hidden="false" customHeight="false" outlineLevel="0" collapsed="false">
      <c r="A45" s="6" t="s">
        <v>7</v>
      </c>
      <c r="B45" s="6" t="n">
        <f aca="false">B14*B4</f>
        <v>0.03</v>
      </c>
      <c r="C45" s="6" t="n">
        <f aca="false">C14*B4</f>
        <v>0.045</v>
      </c>
      <c r="D45" s="6" t="n">
        <f aca="false">D14*B4</f>
        <v>0.03</v>
      </c>
      <c r="E45" s="6" t="n">
        <f aca="false">E14*B4</f>
        <v>0.045</v>
      </c>
      <c r="G45" s="7" t="s">
        <v>4</v>
      </c>
      <c r="H45" s="7" t="s">
        <v>15</v>
      </c>
      <c r="I45" s="7" t="s">
        <v>16</v>
      </c>
      <c r="J45" s="7" t="s">
        <v>17</v>
      </c>
      <c r="K45" s="7" t="s">
        <v>50</v>
      </c>
    </row>
    <row r="46" customFormat="false" ht="15.75" hidden="false" customHeight="false" outlineLevel="0" collapsed="false">
      <c r="A46" s="6" t="s">
        <v>8</v>
      </c>
      <c r="B46" s="6" t="n">
        <f aca="false">B15*B5</f>
        <v>0.03</v>
      </c>
      <c r="C46" s="6" t="n">
        <f aca="false">C15*B5</f>
        <v>0.03</v>
      </c>
      <c r="D46" s="6" t="n">
        <f aca="false">D15*B5</f>
        <v>0.03</v>
      </c>
      <c r="E46" s="6" t="n">
        <f aca="false">E15*B5</f>
        <v>0.01</v>
      </c>
      <c r="G46" s="7" t="s">
        <v>36</v>
      </c>
      <c r="H46" s="7" t="n">
        <f aca="false">H41*B24</f>
        <v>0.581923583305965</v>
      </c>
      <c r="I46" s="7" t="n">
        <f aca="false">I41*C24</f>
        <v>0.707265080167491</v>
      </c>
      <c r="J46" s="7" t="n">
        <f aca="false">J41*D24</f>
        <v>0.660240418634316</v>
      </c>
      <c r="K46" s="7" t="n">
        <f aca="false">K41*E24</f>
        <v>0.546535914697264</v>
      </c>
    </row>
    <row r="47" customFormat="false" ht="15.75" hidden="false" customHeight="false" outlineLevel="0" collapsed="false">
      <c r="A47" s="6" t="s">
        <v>9</v>
      </c>
      <c r="B47" s="6" t="n">
        <f aca="false">B16*B6</f>
        <v>0.04</v>
      </c>
      <c r="C47" s="6" t="n">
        <f aca="false">C16*B6</f>
        <v>0.04</v>
      </c>
      <c r="D47" s="6" t="n">
        <f aca="false">D16*B6</f>
        <v>0.06</v>
      </c>
      <c r="E47" s="6" t="n">
        <f aca="false">E16*B6</f>
        <v>0.06</v>
      </c>
      <c r="H47" s="40"/>
      <c r="I47" s="38"/>
      <c r="J47" s="9" t="s">
        <v>37</v>
      </c>
      <c r="K47" s="10" t="n">
        <f aca="false">SUM(H46:K46)</f>
        <v>2.49596499680504</v>
      </c>
    </row>
    <row r="48" customFormat="false" ht="15.75" hidden="false" customHeight="false" outlineLevel="0" collapsed="false">
      <c r="A48" s="6" t="s">
        <v>10</v>
      </c>
      <c r="B48" s="6" t="n">
        <f aca="false">B17*B7</f>
        <v>0.075</v>
      </c>
      <c r="C48" s="6" t="n">
        <f aca="false">C17*B7</f>
        <v>0.075</v>
      </c>
      <c r="D48" s="6" t="n">
        <f aca="false">D17*B7</f>
        <v>0.05</v>
      </c>
      <c r="E48" s="6" t="n">
        <f aca="false">E17*B7</f>
        <v>0.05</v>
      </c>
    </row>
    <row r="49" customFormat="false" ht="15.75" hidden="false" customHeight="false" outlineLevel="0" collapsed="false">
      <c r="A49" s="6" t="s">
        <v>11</v>
      </c>
      <c r="B49" s="6" t="n">
        <f aca="false">B18*B8</f>
        <v>0.028</v>
      </c>
      <c r="C49" s="6" t="n">
        <f aca="false">C18*B8</f>
        <v>0.042</v>
      </c>
      <c r="D49" s="6" t="n">
        <f aca="false">D18*B8</f>
        <v>0.042</v>
      </c>
      <c r="E49" s="6" t="n">
        <f aca="false">E18*B8</f>
        <v>0.028</v>
      </c>
    </row>
    <row r="50" customFormat="false" ht="15.75" hidden="false" customHeight="false" outlineLevel="0" collapsed="false">
      <c r="A50" s="6" t="s">
        <v>52</v>
      </c>
      <c r="B50" s="6" t="n">
        <f aca="false">B19*B9</f>
        <v>0.032</v>
      </c>
      <c r="C50" s="6" t="n">
        <f aca="false">C19*B9</f>
        <v>0.048</v>
      </c>
      <c r="D50" s="6" t="n">
        <f aca="false">D19*B9</f>
        <v>0.048</v>
      </c>
      <c r="E50" s="6" t="n">
        <f aca="false">E19*B9</f>
        <v>0.032</v>
      </c>
    </row>
    <row r="52" customFormat="false" ht="15.75" hidden="false" customHeight="false" outlineLevel="0" collapsed="false">
      <c r="B52" s="32" t="s">
        <v>38</v>
      </c>
      <c r="C52" s="32"/>
      <c r="D52" s="32"/>
    </row>
    <row r="53" customFormat="false" ht="15.75" hidden="false" customHeight="false" outlineLevel="0" collapsed="false">
      <c r="A53" s="7" t="s">
        <v>40</v>
      </c>
      <c r="B53" s="7" t="n">
        <f aca="false">H10</f>
        <v>2.52725043543549</v>
      </c>
      <c r="D53" s="7" t="s">
        <v>41</v>
      </c>
      <c r="E53" s="7" t="n">
        <f aca="false">I29</f>
        <v>1.99468715806349</v>
      </c>
      <c r="I53" s="32" t="s">
        <v>39</v>
      </c>
      <c r="J53" s="32"/>
      <c r="K53" s="32"/>
    </row>
    <row r="54" customFormat="false" ht="15.75" hidden="false" customHeight="false" outlineLevel="0" collapsed="false">
      <c r="A54" s="7" t="s">
        <v>42</v>
      </c>
      <c r="B54" s="7" t="n">
        <f aca="false">K47</f>
        <v>2.49596499680504</v>
      </c>
      <c r="D54" s="7" t="s">
        <v>43</v>
      </c>
      <c r="E54" s="7" t="n">
        <f aca="false">M21</f>
        <v>1.96340171943304</v>
      </c>
      <c r="H54" s="7" t="s">
        <v>41</v>
      </c>
      <c r="I54" s="7" t="n">
        <f aca="false">I29</f>
        <v>1.99468715806349</v>
      </c>
      <c r="K54" s="7" t="s">
        <v>40</v>
      </c>
      <c r="L54" s="7" t="n">
        <f aca="false">H10</f>
        <v>2.52725043543549</v>
      </c>
    </row>
    <row r="55" customFormat="false" ht="15.75" hidden="false" customHeight="false" outlineLevel="0" collapsed="false">
      <c r="A55" s="9" t="s">
        <v>46</v>
      </c>
      <c r="B55" s="10" t="n">
        <f aca="false">B53-B54</f>
        <v>0.031285438630456</v>
      </c>
      <c r="D55" s="9" t="s">
        <v>47</v>
      </c>
      <c r="E55" s="10" t="n">
        <f aca="false">E53-E54</f>
        <v>0.0312854386304549</v>
      </c>
      <c r="H55" s="7" t="s">
        <v>51</v>
      </c>
      <c r="I55" s="7" t="n">
        <f aca="false">K47</f>
        <v>2.49596499680504</v>
      </c>
      <c r="K55" s="7" t="s">
        <v>45</v>
      </c>
      <c r="L55" s="7" t="n">
        <f aca="false">M21</f>
        <v>1.96340171943304</v>
      </c>
    </row>
    <row r="56" customFormat="false" ht="15.75" hidden="false" customHeight="false" outlineLevel="0" collapsed="false">
      <c r="H56" s="9" t="s">
        <v>48</v>
      </c>
      <c r="I56" s="10" t="n">
        <f aca="false">I54+I55</f>
        <v>4.49065215486853</v>
      </c>
      <c r="K56" s="9" t="s">
        <v>49</v>
      </c>
      <c r="L56" s="10" t="n">
        <f aca="false">SUM(L54:L55)</f>
        <v>4.49065215486853</v>
      </c>
    </row>
    <row r="57" customFormat="false" ht="15.75" hidden="false" customHeight="false" outlineLevel="0" collapsed="false">
      <c r="C57" s="33"/>
    </row>
    <row r="59" customFormat="false" ht="13.8" hidden="false" customHeight="false" outlineLevel="0" collapsed="false">
      <c r="A59" s="3"/>
    </row>
    <row r="60" customFormat="false" ht="13.8" hidden="false" customHeight="false" outlineLevel="0" collapsed="false">
      <c r="A60" s="34"/>
      <c r="B60" s="34"/>
      <c r="C60" s="35"/>
    </row>
    <row r="61" customFormat="false" ht="13.8" hidden="false" customHeight="false" outlineLevel="0" collapsed="false">
      <c r="A61" s="34"/>
      <c r="B61" s="34"/>
      <c r="C61" s="35"/>
      <c r="D61" s="43"/>
    </row>
    <row r="62" customFormat="false" ht="13.8" hidden="false" customHeight="false" outlineLevel="0" collapsed="false">
      <c r="A62" s="34"/>
      <c r="B62" s="34"/>
      <c r="C62" s="35"/>
    </row>
    <row r="63" customFormat="false" ht="13.8" hidden="false" customHeight="false" outlineLevel="0" collapsed="false">
      <c r="A63" s="34"/>
      <c r="B63" s="34"/>
      <c r="C63" s="35"/>
    </row>
  </sheetData>
  <mergeCells count="10">
    <mergeCell ref="H12:J12"/>
    <mergeCell ref="H33:J33"/>
    <mergeCell ref="A36:B36"/>
    <mergeCell ref="H44:J44"/>
    <mergeCell ref="B52:D52"/>
    <mergeCell ref="I53:K53"/>
    <mergeCell ref="A60:B60"/>
    <mergeCell ref="A61:B61"/>
    <mergeCell ref="A62:B62"/>
    <mergeCell ref="A63:B6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2022-11-18T17:23:22Z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