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U\Thesis\Research\"/>
    </mc:Choice>
  </mc:AlternateContent>
  <bookViews>
    <workbookView xWindow="1860" yWindow="0" windowWidth="19560" windowHeight="811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7" i="1" l="1"/>
  <c r="CA384" i="1"/>
  <c r="CA383" i="1"/>
  <c r="CA382" i="1"/>
  <c r="CA378" i="1"/>
  <c r="CA377" i="1"/>
  <c r="CA376" i="1"/>
  <c r="CA372" i="1"/>
  <c r="CA371" i="1"/>
  <c r="CA370" i="1"/>
  <c r="CA366" i="1"/>
  <c r="CA365" i="1"/>
  <c r="CA364" i="1"/>
  <c r="CA360" i="1"/>
  <c r="CA359" i="1"/>
  <c r="CA358" i="1"/>
  <c r="CA354" i="1"/>
  <c r="CA353" i="1"/>
  <c r="CA352" i="1"/>
  <c r="CA348" i="1"/>
  <c r="CA347" i="1"/>
  <c r="CA346" i="1"/>
  <c r="CA342" i="1"/>
  <c r="CA341" i="1"/>
  <c r="CA340" i="1"/>
  <c r="CA336" i="1"/>
  <c r="CA335" i="1"/>
  <c r="CA334" i="1"/>
  <c r="CA330" i="1"/>
  <c r="CA329" i="1"/>
  <c r="CA328" i="1"/>
  <c r="CA324" i="1"/>
  <c r="CA323" i="1"/>
  <c r="CA322" i="1"/>
  <c r="CA318" i="1"/>
  <c r="CA317" i="1"/>
  <c r="CA316" i="1"/>
  <c r="CA312" i="1"/>
  <c r="CA311" i="1"/>
  <c r="CA310" i="1"/>
  <c r="CA306" i="1"/>
  <c r="CA305" i="1"/>
  <c r="CA304" i="1"/>
  <c r="CA300" i="1"/>
  <c r="CA299" i="1"/>
  <c r="CA298" i="1"/>
  <c r="CA294" i="1"/>
  <c r="CA293" i="1"/>
  <c r="CA292" i="1"/>
  <c r="CA288" i="1"/>
  <c r="CA287" i="1"/>
  <c r="CA286" i="1"/>
  <c r="CA282" i="1"/>
  <c r="CA281" i="1"/>
  <c r="CA280" i="1"/>
  <c r="CA276" i="1"/>
  <c r="CA275" i="1"/>
  <c r="CA274" i="1"/>
  <c r="CA270" i="1"/>
  <c r="CA269" i="1"/>
  <c r="CA268" i="1"/>
  <c r="CA264" i="1"/>
  <c r="CA263" i="1"/>
  <c r="CA262" i="1"/>
  <c r="CA258" i="1"/>
  <c r="CA257" i="1"/>
  <c r="CA256" i="1"/>
  <c r="CA252" i="1"/>
  <c r="CA251" i="1"/>
  <c r="CA250" i="1"/>
  <c r="CA246" i="1"/>
  <c r="CA245" i="1"/>
  <c r="CA244" i="1"/>
  <c r="CA240" i="1" l="1"/>
  <c r="CA239" i="1"/>
  <c r="CA238" i="1"/>
  <c r="CA234" i="1"/>
  <c r="CA233" i="1"/>
  <c r="CA232" i="1"/>
  <c r="CA228" i="1"/>
  <c r="CA227" i="1"/>
  <c r="CA226" i="1"/>
  <c r="CA222" i="1"/>
  <c r="CA221" i="1"/>
  <c r="CA220" i="1"/>
  <c r="CA216" i="1"/>
  <c r="CA215" i="1"/>
  <c r="CA214" i="1"/>
  <c r="CA210" i="1"/>
  <c r="CA208" i="1"/>
  <c r="CA209" i="1"/>
  <c r="CA204" i="1"/>
  <c r="CA203" i="1"/>
  <c r="CA202" i="1"/>
  <c r="CA198" i="1"/>
  <c r="CA197" i="1"/>
  <c r="CA196" i="1"/>
  <c r="CA192" i="1"/>
  <c r="CA191" i="1"/>
  <c r="CA190" i="1"/>
  <c r="CA186" i="1"/>
  <c r="CA185" i="1"/>
  <c r="CA184" i="1"/>
  <c r="CA180" i="1"/>
  <c r="CA179" i="1"/>
  <c r="CA178" i="1"/>
  <c r="CA174" i="1"/>
  <c r="CA173" i="1"/>
  <c r="CA172" i="1"/>
  <c r="CA168" i="1"/>
  <c r="CA167" i="1"/>
  <c r="CA166" i="1"/>
  <c r="CA162" i="1"/>
  <c r="CA161" i="1"/>
  <c r="CA160" i="1"/>
  <c r="CA156" i="1"/>
  <c r="CA155" i="1"/>
  <c r="CA154" i="1"/>
  <c r="CA150" i="1"/>
  <c r="CA149" i="1"/>
  <c r="CA148" i="1"/>
  <c r="CA144" i="1"/>
  <c r="CA143" i="1"/>
  <c r="CA142" i="1"/>
  <c r="CA138" i="1"/>
  <c r="CA137" i="1"/>
  <c r="CA136" i="1"/>
  <c r="CA132" i="1"/>
  <c r="CA131" i="1"/>
  <c r="CA130" i="1"/>
  <c r="CA126" i="1"/>
  <c r="CA125" i="1"/>
  <c r="CA124" i="1"/>
  <c r="CA120" i="1"/>
  <c r="CA119" i="1"/>
  <c r="CA118" i="1"/>
  <c r="CA114" i="1"/>
  <c r="CA113" i="1"/>
  <c r="CA112" i="1"/>
  <c r="CA108" i="1"/>
  <c r="CA107" i="1"/>
  <c r="CA106" i="1"/>
  <c r="CA102" i="1"/>
  <c r="CA101" i="1"/>
  <c r="CA100" i="1"/>
  <c r="CA96" i="1"/>
  <c r="CA95" i="1"/>
  <c r="CA94" i="1"/>
  <c r="CA90" i="1"/>
  <c r="CA89" i="1"/>
  <c r="CA88" i="1"/>
  <c r="CA84" i="1"/>
  <c r="CA83" i="1"/>
  <c r="CA82" i="1"/>
  <c r="CA77" i="1"/>
  <c r="CA76" i="1"/>
  <c r="CA72" i="1"/>
  <c r="CA71" i="1"/>
  <c r="CA70" i="1"/>
  <c r="CA66" i="1"/>
  <c r="CA65" i="1"/>
  <c r="CA64" i="1"/>
  <c r="CA60" i="1"/>
  <c r="CA59" i="1"/>
  <c r="CA58" i="1"/>
  <c r="CA54" i="1"/>
  <c r="CA53" i="1"/>
  <c r="CA52" i="1"/>
  <c r="CA48" i="1"/>
  <c r="CA47" i="1"/>
  <c r="CA46" i="1"/>
  <c r="CA42" i="1"/>
  <c r="CA41" i="1"/>
  <c r="CA40" i="1"/>
  <c r="CA36" i="1"/>
  <c r="CA35" i="1"/>
  <c r="CA34" i="1"/>
  <c r="CA30" i="1"/>
  <c r="CA29" i="1"/>
  <c r="CA28" i="1"/>
  <c r="CA24" i="1"/>
  <c r="CA23" i="1"/>
  <c r="CA22" i="1"/>
  <c r="CA18" i="1"/>
  <c r="CA17" i="1"/>
  <c r="CA16" i="1"/>
  <c r="CA12" i="1"/>
  <c r="CA11" i="1"/>
  <c r="CA10" i="1"/>
  <c r="CA5" i="1"/>
  <c r="CA6" i="1" s="1"/>
  <c r="CA4" i="1"/>
  <c r="CA78" i="1" l="1"/>
</calcChain>
</file>

<file path=xl/sharedStrings.xml><?xml version="1.0" encoding="utf-8"?>
<sst xmlns="http://schemas.openxmlformats.org/spreadsheetml/2006/main" count="1864" uniqueCount="167">
  <si>
    <t>id</t>
  </si>
  <si>
    <t>date</t>
  </si>
  <si>
    <t>focal</t>
  </si>
  <si>
    <t>totalday</t>
  </si>
  <si>
    <t>condition</t>
  </si>
  <si>
    <t>dayofcondition</t>
  </si>
  <si>
    <t>observer</t>
  </si>
  <si>
    <t>weather</t>
  </si>
  <si>
    <t>caretakerposition</t>
  </si>
  <si>
    <t>numberofcaretakers</t>
  </si>
  <si>
    <t>caretakersex</t>
  </si>
  <si>
    <t>caretakerfeed</t>
  </si>
  <si>
    <t>caretakerenrich</t>
  </si>
  <si>
    <t>caretakerclean</t>
  </si>
  <si>
    <t>caretakerinteraction</t>
  </si>
  <si>
    <t>timestart</t>
  </si>
  <si>
    <t>timefinish</t>
  </si>
  <si>
    <t>enrichmenttype</t>
  </si>
  <si>
    <t>enrichmenttime</t>
  </si>
  <si>
    <t>timetoenrichment(before/after/during)</t>
  </si>
  <si>
    <t>feeding</t>
  </si>
  <si>
    <t>timetofeeding</t>
  </si>
  <si>
    <t>cleaning</t>
  </si>
  <si>
    <t xml:space="preserve">timetocleaning </t>
  </si>
  <si>
    <t>extrainteraction</t>
  </si>
  <si>
    <t>seperated</t>
  </si>
  <si>
    <t>foodgruntcount</t>
  </si>
  <si>
    <t>grunt</t>
  </si>
  <si>
    <t>lipsmack</t>
  </si>
  <si>
    <t>presentbaboon</t>
  </si>
  <si>
    <t>presenthuman</t>
  </si>
  <si>
    <t>humangroomcount</t>
  </si>
  <si>
    <t>humgroomduration</t>
  </si>
  <si>
    <t>baboongroomcount</t>
  </si>
  <si>
    <t>baboongroomduration</t>
  </si>
  <si>
    <t>givehumangroomcount</t>
  </si>
  <si>
    <t>givehumangroomduration</t>
  </si>
  <si>
    <t>givebaboongroomcount</t>
  </si>
  <si>
    <t>givebaboongroomduration</t>
  </si>
  <si>
    <t>penisdisplay</t>
  </si>
  <si>
    <t>playbaboon</t>
  </si>
  <si>
    <t>playselfcount</t>
  </si>
  <si>
    <t>manipulateenrichmentcount</t>
  </si>
  <si>
    <t>manipulateenrichmentduration</t>
  </si>
  <si>
    <t>embracehuman</t>
  </si>
  <si>
    <t>embracebaboon</t>
  </si>
  <si>
    <t>decreaseproximitycaretaker</t>
  </si>
  <si>
    <t>decreaseproximityoutside</t>
  </si>
  <si>
    <t>movetowardsobserver</t>
  </si>
  <si>
    <t>playvocal</t>
  </si>
  <si>
    <t>increaseproximitycaretaker</t>
  </si>
  <si>
    <t>increaseproximityoutside</t>
  </si>
  <si>
    <t>threatgrunt</t>
  </si>
  <si>
    <t>bark</t>
  </si>
  <si>
    <t>headshake</t>
  </si>
  <si>
    <t>tensionyawn</t>
  </si>
  <si>
    <t>aggressivebaboon</t>
  </si>
  <si>
    <t>pacing</t>
  </si>
  <si>
    <t>aggressivedisplay</t>
  </si>
  <si>
    <t>baaringteeth</t>
  </si>
  <si>
    <t>rubbinggenital</t>
  </si>
  <si>
    <t>sway</t>
  </si>
  <si>
    <t>turning360</t>
  </si>
  <si>
    <t>aggressivekak</t>
  </si>
  <si>
    <t>selfgroomcount</t>
  </si>
  <si>
    <t>selfgroomduration</t>
  </si>
  <si>
    <t>eatingcount</t>
  </si>
  <si>
    <t>eatingduration</t>
  </si>
  <si>
    <t>drinking</t>
  </si>
  <si>
    <t>foragingcount</t>
  </si>
  <si>
    <t>foragingduration</t>
  </si>
  <si>
    <t>restingcount</t>
  </si>
  <si>
    <t>restingduration</t>
  </si>
  <si>
    <t>schratch</t>
  </si>
  <si>
    <t xml:space="preserve">other </t>
  </si>
  <si>
    <t>comment</t>
  </si>
  <si>
    <t>patats</t>
  </si>
  <si>
    <t>09/05</t>
  </si>
  <si>
    <t>sunny</t>
  </si>
  <si>
    <t>s</t>
  </si>
  <si>
    <t>m</t>
  </si>
  <si>
    <t>ms</t>
  </si>
  <si>
    <t>iceiwithkongball</t>
  </si>
  <si>
    <t>b</t>
  </si>
  <si>
    <t>no</t>
  </si>
  <si>
    <t>Difference</t>
  </si>
  <si>
    <t>j+r</t>
  </si>
  <si>
    <t>sameobs</t>
  </si>
  <si>
    <t>total</t>
  </si>
  <si>
    <t>reliability%</t>
  </si>
  <si>
    <t>numberoftestedfocal</t>
  </si>
  <si>
    <t>10/05</t>
  </si>
  <si>
    <t>s+v</t>
  </si>
  <si>
    <t>m+f</t>
  </si>
  <si>
    <t>ms+fv</t>
  </si>
  <si>
    <t xml:space="preserve">bamboologs </t>
  </si>
  <si>
    <t xml:space="preserve">she embraced Ryan in front of enclosure </t>
  </si>
  <si>
    <t>12/05</t>
  </si>
  <si>
    <t>fv</t>
  </si>
  <si>
    <t>wirecage+kongball</t>
  </si>
  <si>
    <t xml:space="preserve">lost maybe 50 sec because of aggressive interaction with wild ones </t>
  </si>
  <si>
    <t>16/05</t>
  </si>
  <si>
    <t>wirecages</t>
  </si>
  <si>
    <t xml:space="preserve">The enclosure behind her was being cleaned </t>
  </si>
  <si>
    <t>ayana</t>
  </si>
  <si>
    <t>sunny/cloudy</t>
  </si>
  <si>
    <t xml:space="preserve">both Steve and I had to go in their enclosure after the feeding for 30 min to fix the fence so the troop behind did not break in - maybe take this day out for hope and ayana </t>
  </si>
  <si>
    <t>17/05</t>
  </si>
  <si>
    <t>a</t>
  </si>
  <si>
    <t>yes</t>
  </si>
  <si>
    <t>stevie</t>
  </si>
  <si>
    <t>cloudy</t>
  </si>
  <si>
    <t xml:space="preserve">they where cleaning behind and fed him some snacks through the fence </t>
  </si>
  <si>
    <t xml:space="preserve">hope </t>
  </si>
  <si>
    <t>11/05</t>
  </si>
  <si>
    <t>s+s+v+v</t>
  </si>
  <si>
    <t>m+m+f+f</t>
  </si>
  <si>
    <t>kongballs</t>
  </si>
  <si>
    <t>s+s</t>
  </si>
  <si>
    <t>m+m</t>
  </si>
  <si>
    <t>kongball+coconut</t>
  </si>
  <si>
    <t>n</t>
  </si>
  <si>
    <t>kak x 1</t>
  </si>
  <si>
    <t>she had extra social interaction approximately one hour between 3-4</t>
  </si>
  <si>
    <t>kakx1</t>
  </si>
  <si>
    <t>24/05</t>
  </si>
  <si>
    <t xml:space="preserve">he presented to a male </t>
  </si>
  <si>
    <t>08/06</t>
  </si>
  <si>
    <t>scatterfeed+papball</t>
  </si>
  <si>
    <t>18/05</t>
  </si>
  <si>
    <t>s+s+v</t>
  </si>
  <si>
    <t>m+m+f</t>
  </si>
  <si>
    <t>bamboolog+wirecage</t>
  </si>
  <si>
    <t>30/05</t>
  </si>
  <si>
    <t xml:space="preserve">cloudy </t>
  </si>
  <si>
    <t>none</t>
  </si>
  <si>
    <t>the troop behind was being feed and made her exited</t>
  </si>
  <si>
    <t>31/05</t>
  </si>
  <si>
    <t>scatterfeed+frozenfood</t>
  </si>
  <si>
    <t>26/05</t>
  </si>
  <si>
    <t>patats had extra interaction with 2 volunteers for an hour from 12:00-13:00</t>
  </si>
  <si>
    <t>sunny+cloudy</t>
  </si>
  <si>
    <t>09/06</t>
  </si>
  <si>
    <t>cloudy/windy</t>
  </si>
  <si>
    <t>coconut</t>
  </si>
  <si>
    <t>awesome troop next door had made a whole in the fence so they were being feed later than steve and patats and that made them anxious</t>
  </si>
  <si>
    <t>01/06</t>
  </si>
  <si>
    <t>bamboologs</t>
  </si>
  <si>
    <t>02/06</t>
  </si>
  <si>
    <t>d</t>
  </si>
  <si>
    <t>she had extra interaction from 10-11</t>
  </si>
  <si>
    <t>15/06</t>
  </si>
  <si>
    <t>fv+fv</t>
  </si>
  <si>
    <t>bamboologs+kongballs</t>
  </si>
  <si>
    <t>a approx 2 min pause because of wild baboons, I paused the timer</t>
  </si>
  <si>
    <t xml:space="preserve">the waterholes were being cleaned from the outside </t>
  </si>
  <si>
    <t>s+s+v+v+v</t>
  </si>
  <si>
    <t>m+m+f+f+f</t>
  </si>
  <si>
    <t>ms+fv+fv+fv</t>
  </si>
  <si>
    <t>pvcpipe+bamboologs</t>
  </si>
  <si>
    <t>16/06</t>
  </si>
  <si>
    <t>embrace with female next door</t>
  </si>
  <si>
    <t>wirecages+kongballs</t>
  </si>
  <si>
    <t>had social hour from 11-12</t>
  </si>
  <si>
    <t>cloudy/sunny</t>
  </si>
  <si>
    <t>screamx9</t>
  </si>
  <si>
    <t xml:space="preserve">Total reliability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</si>
</sst>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9" fontId="0" fillId="2" borderId="0" xfId="0" applyNumberFormat="1" applyFill="1"/>
    <xf numFmtId="20" fontId="0" fillId="2" borderId="0" xfId="0" applyNumberFormat="1" applyFill="1"/>
    <xf numFmtId="0" fontId="0" fillId="2" borderId="0" xfId="0" applyFill="1" applyBorder="1"/>
    <xf numFmtId="49" fontId="0" fillId="2" borderId="0" xfId="0" applyNumberFormat="1" applyFill="1" applyBorder="1"/>
    <xf numFmtId="20" fontId="0" fillId="2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49" fontId="0" fillId="3" borderId="0" xfId="0" applyNumberFormat="1" applyFill="1" applyBorder="1"/>
    <xf numFmtId="20" fontId="0" fillId="3" borderId="0" xfId="0" applyNumberFormat="1" applyFill="1" applyBorder="1"/>
    <xf numFmtId="0" fontId="0" fillId="4" borderId="0" xfId="0" applyFill="1" applyBorder="1"/>
    <xf numFmtId="49" fontId="0" fillId="3" borderId="0" xfId="0" applyNumberFormat="1" applyFill="1"/>
    <xf numFmtId="0" fontId="0" fillId="3" borderId="0" xfId="0" applyFill="1"/>
    <xf numFmtId="20" fontId="0" fillId="3" borderId="0" xfId="0" applyNumberFormat="1" applyFill="1"/>
    <xf numFmtId="0" fontId="0" fillId="4" borderId="0" xfId="0" applyFill="1"/>
    <xf numFmtId="0" fontId="0" fillId="2" borderId="0" xfId="0" applyFont="1" applyFill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87"/>
  <sheetViews>
    <sheetView tabSelected="1" workbookViewId="0">
      <pane ySplit="1" topLeftCell="A371" activePane="bottomLeft" state="frozen"/>
      <selection activeCell="T1" sqref="T1"/>
      <selection pane="bottomLeft" activeCell="F388" sqref="F388"/>
    </sheetView>
  </sheetViews>
  <sheetFormatPr defaultRowHeight="15" x14ac:dyDescent="0.25"/>
  <cols>
    <col min="1" max="1" width="20.140625" customWidth="1"/>
    <col min="2" max="2" width="12.42578125" customWidth="1"/>
    <col min="6" max="6" width="13.140625" customWidth="1"/>
    <col min="8" max="8" width="16" customWidth="1"/>
    <col min="11" max="11" width="16.85546875" customWidth="1"/>
    <col min="12" max="12" width="21.140625" customWidth="1"/>
    <col min="13" max="13" width="12.42578125" customWidth="1"/>
    <col min="14" max="14" width="15.7109375" customWidth="1"/>
    <col min="15" max="15" width="19" customWidth="1"/>
    <col min="16" max="16" width="17.85546875" customWidth="1"/>
    <col min="17" max="17" width="18.85546875" customWidth="1"/>
    <col min="19" max="19" width="11.85546875" customWidth="1"/>
    <col min="20" max="20" width="17.28515625" customWidth="1"/>
    <col min="21" max="21" width="18.85546875" customWidth="1"/>
    <col min="22" max="22" width="37.28515625" customWidth="1"/>
    <col min="24" max="24" width="17.85546875" customWidth="1"/>
    <col min="26" max="26" width="15.5703125" customWidth="1"/>
    <col min="27" max="27" width="18.42578125" customWidth="1"/>
    <col min="28" max="28" width="12.85546875" customWidth="1"/>
    <col min="29" max="29" width="15.85546875" customWidth="1"/>
    <col min="32" max="32" width="15.28515625" customWidth="1"/>
    <col min="33" max="33" width="15" customWidth="1"/>
    <col min="34" max="34" width="17.7109375" customWidth="1"/>
    <col min="35" max="35" width="20.85546875" customWidth="1"/>
    <col min="36" max="36" width="20.140625" customWidth="1"/>
    <col min="37" max="37" width="22.42578125" customWidth="1"/>
    <col min="38" max="38" width="23.140625" customWidth="1"/>
    <col min="39" max="39" width="29.42578125" customWidth="1"/>
    <col min="40" max="40" width="23.28515625" customWidth="1"/>
    <col min="41" max="41" width="24.85546875" customWidth="1"/>
    <col min="43" max="43" width="19.28515625" customWidth="1"/>
    <col min="44" max="44" width="13.5703125" customWidth="1"/>
    <col min="45" max="45" width="30.5703125" customWidth="1"/>
    <col min="46" max="46" width="30.28515625" customWidth="1"/>
    <col min="47" max="47" width="16.140625" customWidth="1"/>
    <col min="48" max="48" width="15.85546875" customWidth="1"/>
    <col min="49" max="49" width="30" customWidth="1"/>
    <col min="50" max="50" width="28.5703125" customWidth="1"/>
    <col min="51" max="51" width="21.7109375" customWidth="1"/>
    <col min="53" max="53" width="27.7109375" customWidth="1"/>
    <col min="54" max="54" width="26.42578125" customWidth="1"/>
    <col min="55" max="55" width="16.140625" customWidth="1"/>
    <col min="57" max="57" width="16.140625" customWidth="1"/>
    <col min="58" max="58" width="17.140625" customWidth="1"/>
    <col min="59" max="59" width="18.28515625" customWidth="1"/>
    <col min="61" max="61" width="17.5703125" customWidth="1"/>
    <col min="62" max="62" width="16.5703125" customWidth="1"/>
    <col min="63" max="63" width="21" customWidth="1"/>
    <col min="65" max="65" width="19.85546875" customWidth="1"/>
    <col min="66" max="66" width="14.28515625" customWidth="1"/>
    <col min="67" max="67" width="14.85546875" customWidth="1"/>
    <col min="68" max="68" width="21" customWidth="1"/>
    <col min="69" max="69" width="16" customWidth="1"/>
    <col min="70" max="70" width="15.140625" customWidth="1"/>
    <col min="72" max="72" width="16.28515625" customWidth="1"/>
    <col min="73" max="73" width="17.85546875" customWidth="1"/>
    <col min="74" max="74" width="14.42578125" customWidth="1"/>
    <col min="75" max="75" width="17.5703125" customWidth="1"/>
  </cols>
  <sheetData>
    <row r="1" spans="1:84" s="18" customFormat="1" x14ac:dyDescent="0.25">
      <c r="A1" s="18" t="s">
        <v>90</v>
      </c>
      <c r="B1" s="18" t="s">
        <v>85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63</v>
      </c>
      <c r="BO1" s="21" t="s">
        <v>64</v>
      </c>
      <c r="BP1" s="21" t="s">
        <v>65</v>
      </c>
      <c r="BQ1" s="21" t="s">
        <v>66</v>
      </c>
      <c r="BR1" s="21" t="s">
        <v>67</v>
      </c>
      <c r="BS1" s="21" t="s">
        <v>68</v>
      </c>
      <c r="BT1" s="21" t="s">
        <v>69</v>
      </c>
      <c r="BU1" s="21" t="s">
        <v>70</v>
      </c>
      <c r="BV1" s="21" t="s">
        <v>71</v>
      </c>
      <c r="BW1" s="21" t="s">
        <v>72</v>
      </c>
      <c r="BX1" s="21" t="s">
        <v>73</v>
      </c>
      <c r="BY1" s="21" t="s">
        <v>74</v>
      </c>
      <c r="BZ1" s="18" t="s">
        <v>75</v>
      </c>
      <c r="CA1" s="18" t="s">
        <v>88</v>
      </c>
    </row>
    <row r="2" spans="1:84" s="4" customFormat="1" x14ac:dyDescent="0.25">
      <c r="A2" s="4">
        <v>1</v>
      </c>
      <c r="C2" s="4" t="s">
        <v>76</v>
      </c>
      <c r="D2" s="5" t="s">
        <v>77</v>
      </c>
      <c r="E2" s="4">
        <v>1</v>
      </c>
      <c r="F2" s="4">
        <v>6</v>
      </c>
      <c r="G2" s="4">
        <v>1</v>
      </c>
      <c r="H2" s="4">
        <v>6</v>
      </c>
      <c r="I2" s="4" t="s">
        <v>86</v>
      </c>
      <c r="J2" s="4" t="s">
        <v>78</v>
      </c>
      <c r="K2" s="4" t="s">
        <v>79</v>
      </c>
      <c r="L2" s="4">
        <v>1</v>
      </c>
      <c r="M2" s="4" t="s">
        <v>80</v>
      </c>
      <c r="N2" s="4" t="s">
        <v>81</v>
      </c>
      <c r="O2" s="4" t="s">
        <v>81</v>
      </c>
      <c r="R2" s="6">
        <v>0.36805555555555558</v>
      </c>
      <c r="S2" s="6">
        <v>0.38194444444444442</v>
      </c>
      <c r="T2" s="4" t="s">
        <v>82</v>
      </c>
      <c r="U2" s="6">
        <v>0.6791666666666667</v>
      </c>
      <c r="V2" s="6" t="s">
        <v>83</v>
      </c>
      <c r="W2" s="6">
        <v>0.5</v>
      </c>
      <c r="X2" s="6" t="s">
        <v>83</v>
      </c>
      <c r="Y2" s="6" t="s">
        <v>84</v>
      </c>
      <c r="AD2" s="4">
        <v>4</v>
      </c>
      <c r="BV2" s="4">
        <v>2</v>
      </c>
      <c r="BW2" s="4">
        <v>1180</v>
      </c>
      <c r="BX2" s="4">
        <v>6</v>
      </c>
    </row>
    <row r="3" spans="1:84" s="9" customFormat="1" x14ac:dyDescent="0.25">
      <c r="C3" s="9" t="s">
        <v>76</v>
      </c>
      <c r="D3" s="10" t="s">
        <v>77</v>
      </c>
      <c r="E3" s="9">
        <v>1</v>
      </c>
      <c r="F3" s="9">
        <v>6</v>
      </c>
      <c r="G3" s="9">
        <v>1</v>
      </c>
      <c r="H3" s="9">
        <v>6</v>
      </c>
      <c r="I3" s="9" t="s">
        <v>86</v>
      </c>
      <c r="J3" s="9" t="s">
        <v>78</v>
      </c>
      <c r="K3" s="9" t="s">
        <v>79</v>
      </c>
      <c r="L3" s="9">
        <v>1</v>
      </c>
      <c r="M3" s="9" t="s">
        <v>80</v>
      </c>
      <c r="N3" s="9" t="s">
        <v>81</v>
      </c>
      <c r="O3" s="9" t="s">
        <v>81</v>
      </c>
      <c r="R3" s="11">
        <v>0.36805555555555558</v>
      </c>
      <c r="S3" s="11">
        <v>0.38194444444444442</v>
      </c>
      <c r="T3" s="9" t="s">
        <v>82</v>
      </c>
      <c r="U3" s="11">
        <v>0.6791666666666667</v>
      </c>
      <c r="V3" s="9" t="s">
        <v>83</v>
      </c>
      <c r="W3" s="11">
        <v>0.5</v>
      </c>
      <c r="X3" s="9" t="s">
        <v>83</v>
      </c>
      <c r="Y3" s="9" t="s">
        <v>84</v>
      </c>
      <c r="AD3" s="9">
        <v>6</v>
      </c>
      <c r="BV3" s="9">
        <v>2</v>
      </c>
      <c r="BW3" s="9">
        <v>1200</v>
      </c>
      <c r="BX3" s="9">
        <v>6</v>
      </c>
    </row>
    <row r="4" spans="1:84" s="7" customFormat="1" x14ac:dyDescent="0.25">
      <c r="B4" s="7" t="s">
        <v>87</v>
      </c>
      <c r="AD4" s="7">
        <v>4</v>
      </c>
      <c r="BV4" s="7">
        <v>2</v>
      </c>
      <c r="BX4" s="7">
        <v>6</v>
      </c>
      <c r="CA4" s="7">
        <f>AD4+BV4+BX4</f>
        <v>12</v>
      </c>
    </row>
    <row r="5" spans="1:84" s="7" customFormat="1" x14ac:dyDescent="0.25">
      <c r="B5" s="7" t="s">
        <v>88</v>
      </c>
      <c r="AD5" s="7">
        <v>6</v>
      </c>
      <c r="BV5" s="7">
        <v>2</v>
      </c>
      <c r="BX5" s="7">
        <v>6</v>
      </c>
      <c r="CA5" s="7">
        <f>BX5+BV5+AD5</f>
        <v>14</v>
      </c>
    </row>
    <row r="6" spans="1:84" s="7" customFormat="1" x14ac:dyDescent="0.25">
      <c r="B6" s="8" t="s">
        <v>89</v>
      </c>
      <c r="CA6" s="12">
        <f>CA4/CA5*100</f>
        <v>85.714285714285708</v>
      </c>
    </row>
    <row r="7" spans="1:84" s="7" customFormat="1" x14ac:dyDescent="0.25"/>
    <row r="8" spans="1:84" s="1" customFormat="1" x14ac:dyDescent="0.25">
      <c r="A8" s="1">
        <v>2</v>
      </c>
      <c r="B8" s="2"/>
      <c r="C8" s="1" t="s">
        <v>76</v>
      </c>
      <c r="D8" s="2" t="s">
        <v>91</v>
      </c>
      <c r="E8" s="1">
        <v>1</v>
      </c>
      <c r="F8" s="1">
        <v>7</v>
      </c>
      <c r="G8" s="1">
        <v>3</v>
      </c>
      <c r="H8" s="1">
        <v>1</v>
      </c>
      <c r="I8" s="1" t="s">
        <v>86</v>
      </c>
      <c r="J8" s="1" t="s">
        <v>78</v>
      </c>
      <c r="K8" s="1" t="s">
        <v>92</v>
      </c>
      <c r="L8" s="1">
        <v>2</v>
      </c>
      <c r="M8" s="1" t="s">
        <v>93</v>
      </c>
      <c r="N8" s="1" t="s">
        <v>81</v>
      </c>
      <c r="O8" s="1" t="s">
        <v>81</v>
      </c>
      <c r="P8" s="1" t="s">
        <v>94</v>
      </c>
      <c r="R8" s="3">
        <v>0.35138888888888892</v>
      </c>
      <c r="S8" s="3">
        <v>0.36527777777777781</v>
      </c>
      <c r="T8" s="1" t="s">
        <v>95</v>
      </c>
      <c r="U8" s="3">
        <v>0.65625</v>
      </c>
      <c r="V8" s="3" t="s">
        <v>83</v>
      </c>
      <c r="W8" s="3">
        <v>0.59444444444444444</v>
      </c>
      <c r="X8" s="3" t="s">
        <v>83</v>
      </c>
      <c r="Y8" s="3">
        <v>0.42569444444444443</v>
      </c>
      <c r="Z8" s="1" t="s">
        <v>83</v>
      </c>
      <c r="AU8" s="1">
        <v>1</v>
      </c>
      <c r="BV8" s="1">
        <v>1</v>
      </c>
      <c r="BW8" s="1">
        <v>1200</v>
      </c>
      <c r="BZ8" s="1" t="s">
        <v>96</v>
      </c>
    </row>
    <row r="9" spans="1:84" s="9" customFormat="1" x14ac:dyDescent="0.25">
      <c r="C9" s="9" t="s">
        <v>76</v>
      </c>
      <c r="D9" s="13" t="s">
        <v>91</v>
      </c>
      <c r="E9" s="9">
        <v>1</v>
      </c>
      <c r="F9" s="9">
        <v>7</v>
      </c>
      <c r="G9" s="9">
        <v>3</v>
      </c>
      <c r="H9" s="9">
        <v>1</v>
      </c>
      <c r="I9" s="14" t="s">
        <v>86</v>
      </c>
      <c r="J9" s="9" t="s">
        <v>78</v>
      </c>
      <c r="K9" s="14" t="s">
        <v>92</v>
      </c>
      <c r="L9" s="9">
        <v>2</v>
      </c>
      <c r="M9" s="14" t="s">
        <v>93</v>
      </c>
      <c r="N9" s="9" t="s">
        <v>81</v>
      </c>
      <c r="O9" s="9" t="s">
        <v>81</v>
      </c>
      <c r="P9" s="14" t="s">
        <v>94</v>
      </c>
      <c r="R9" s="15">
        <v>0.35138888888888892</v>
      </c>
      <c r="S9" s="15">
        <v>0.36527777777777781</v>
      </c>
      <c r="T9" s="14" t="s">
        <v>95</v>
      </c>
      <c r="U9" s="15">
        <v>0.65625</v>
      </c>
      <c r="V9" s="9" t="s">
        <v>83</v>
      </c>
      <c r="W9" s="15">
        <v>0.59444444444444444</v>
      </c>
      <c r="X9" s="9" t="s">
        <v>83</v>
      </c>
      <c r="Y9" s="15">
        <v>0.42569444444444443</v>
      </c>
      <c r="Z9" s="9" t="s">
        <v>83</v>
      </c>
      <c r="AU9" s="9">
        <v>0</v>
      </c>
      <c r="BV9" s="9">
        <v>1</v>
      </c>
      <c r="BW9" s="9">
        <v>1200</v>
      </c>
    </row>
    <row r="10" spans="1:84" s="7" customFormat="1" x14ac:dyDescent="0.25">
      <c r="B10" s="7" t="s">
        <v>87</v>
      </c>
      <c r="AU10" s="7">
        <v>0</v>
      </c>
      <c r="BV10" s="8">
        <v>1</v>
      </c>
      <c r="CA10" s="7">
        <f>BV10+AU100</f>
        <v>1</v>
      </c>
    </row>
    <row r="11" spans="1:84" s="7" customFormat="1" x14ac:dyDescent="0.25">
      <c r="B11" s="7" t="s">
        <v>88</v>
      </c>
      <c r="AU11" s="8">
        <v>1</v>
      </c>
      <c r="BV11" s="8">
        <v>1</v>
      </c>
      <c r="CA11" s="7">
        <f>BV11+AU11</f>
        <v>2</v>
      </c>
    </row>
    <row r="12" spans="1:84" s="7" customFormat="1" x14ac:dyDescent="0.25">
      <c r="B12" s="8" t="s">
        <v>89</v>
      </c>
      <c r="CA12" s="12">
        <f>CA10/CA11*100</f>
        <v>50</v>
      </c>
    </row>
    <row r="13" spans="1:84" s="7" customFormat="1" x14ac:dyDescent="0.25"/>
    <row r="14" spans="1:84" s="7" customFormat="1" x14ac:dyDescent="0.25">
      <c r="A14" s="4">
        <v>3</v>
      </c>
      <c r="B14" s="4"/>
      <c r="C14" s="16" t="s">
        <v>76</v>
      </c>
      <c r="D14" s="2" t="s">
        <v>97</v>
      </c>
      <c r="E14" s="1">
        <v>1</v>
      </c>
      <c r="F14" s="1">
        <v>9</v>
      </c>
      <c r="G14" s="1">
        <v>4</v>
      </c>
      <c r="H14" s="1">
        <v>1</v>
      </c>
      <c r="I14" s="1" t="s">
        <v>86</v>
      </c>
      <c r="J14" s="1" t="s">
        <v>78</v>
      </c>
      <c r="K14" s="1" t="s">
        <v>92</v>
      </c>
      <c r="L14" s="1">
        <v>2</v>
      </c>
      <c r="M14" s="1" t="s">
        <v>93</v>
      </c>
      <c r="N14" s="1" t="s">
        <v>81</v>
      </c>
      <c r="O14" s="1" t="s">
        <v>81</v>
      </c>
      <c r="P14" s="1"/>
      <c r="Q14" s="1" t="s">
        <v>98</v>
      </c>
      <c r="R14" s="3">
        <v>0.33680555555555558</v>
      </c>
      <c r="S14" s="3">
        <v>0.35069444444444442</v>
      </c>
      <c r="T14" s="1" t="s">
        <v>99</v>
      </c>
      <c r="U14" s="3">
        <v>0.48472222222222222</v>
      </c>
      <c r="V14" s="3" t="s">
        <v>83</v>
      </c>
      <c r="W14" s="3">
        <v>0.39583333333333331</v>
      </c>
      <c r="X14" s="3" t="s">
        <v>83</v>
      </c>
      <c r="Y14" s="3" t="s">
        <v>84</v>
      </c>
      <c r="Z14" s="1"/>
      <c r="AA14" s="1"/>
      <c r="AB14" s="1"/>
      <c r="AC14" s="1"/>
      <c r="AD14" s="1">
        <v>44</v>
      </c>
      <c r="AE14" s="1">
        <v>7</v>
      </c>
      <c r="AF14" s="1"/>
      <c r="AG14" s="1"/>
      <c r="AH14" s="1"/>
      <c r="AI14" s="1"/>
      <c r="AJ14" s="1"/>
      <c r="AK14" s="1"/>
      <c r="AL14" s="1"/>
      <c r="AM14" s="1"/>
      <c r="AN14" s="1">
        <v>1</v>
      </c>
      <c r="AO14" s="1">
        <v>28</v>
      </c>
      <c r="AP14" s="1"/>
      <c r="AQ14" s="1"/>
      <c r="AR14" s="1"/>
      <c r="AS14" s="1"/>
      <c r="AT14" s="1"/>
      <c r="AU14" s="1"/>
      <c r="AV14" s="1"/>
      <c r="AW14" s="1"/>
      <c r="AX14" s="1"/>
      <c r="AY14" s="1">
        <v>3</v>
      </c>
      <c r="AZ14" s="1"/>
      <c r="BA14" s="1"/>
      <c r="BB14" s="1"/>
      <c r="BC14" s="1"/>
      <c r="BD14" s="1"/>
      <c r="BE14" s="1">
        <v>1</v>
      </c>
      <c r="BF14" s="1"/>
      <c r="BG14" s="1">
        <v>1</v>
      </c>
      <c r="BH14" s="1">
        <v>5</v>
      </c>
      <c r="BI14" s="1">
        <v>1</v>
      </c>
      <c r="BJ14" s="1"/>
      <c r="BK14" s="1"/>
      <c r="BL14" s="1"/>
      <c r="BM14" s="1"/>
      <c r="BN14" s="1"/>
      <c r="BO14" s="1">
        <v>6</v>
      </c>
      <c r="BP14" s="1">
        <v>165</v>
      </c>
      <c r="BQ14" s="1">
        <v>4</v>
      </c>
      <c r="BR14" s="1">
        <v>266</v>
      </c>
      <c r="BS14" s="1"/>
      <c r="BT14" s="1">
        <v>16</v>
      </c>
      <c r="BU14" s="1">
        <v>300</v>
      </c>
      <c r="BV14" s="1">
        <v>3</v>
      </c>
      <c r="BW14" s="1">
        <v>73</v>
      </c>
      <c r="BX14" s="1">
        <v>7</v>
      </c>
      <c r="BY14" s="1"/>
      <c r="BZ14" s="1" t="s">
        <v>100</v>
      </c>
      <c r="CA14" s="1"/>
      <c r="CB14" s="1"/>
      <c r="CC14" s="1"/>
      <c r="CD14" s="1"/>
      <c r="CE14" s="1"/>
      <c r="CF14" s="1"/>
    </row>
    <row r="15" spans="1:84" s="9" customFormat="1" x14ac:dyDescent="0.25">
      <c r="C15" s="9" t="s">
        <v>76</v>
      </c>
      <c r="D15" s="13" t="s">
        <v>97</v>
      </c>
      <c r="E15" s="9">
        <v>1</v>
      </c>
      <c r="F15" s="9">
        <v>9</v>
      </c>
      <c r="G15" s="9">
        <v>4</v>
      </c>
      <c r="H15" s="9">
        <v>1</v>
      </c>
      <c r="I15" s="14" t="s">
        <v>86</v>
      </c>
      <c r="J15" s="9" t="s">
        <v>78</v>
      </c>
      <c r="K15" s="14" t="s">
        <v>92</v>
      </c>
      <c r="L15" s="9">
        <v>2</v>
      </c>
      <c r="M15" s="14" t="s">
        <v>93</v>
      </c>
      <c r="N15" s="9" t="s">
        <v>81</v>
      </c>
      <c r="O15" s="9" t="s">
        <v>81</v>
      </c>
      <c r="Q15" s="14" t="s">
        <v>98</v>
      </c>
      <c r="R15" s="15">
        <v>0.33680555555555558</v>
      </c>
      <c r="S15" s="15">
        <v>0.35069444444444442</v>
      </c>
      <c r="T15" s="14" t="s">
        <v>99</v>
      </c>
      <c r="U15" s="15">
        <v>0.48472222222222222</v>
      </c>
      <c r="V15" s="9" t="s">
        <v>83</v>
      </c>
      <c r="W15" s="15">
        <v>0.39583333333333331</v>
      </c>
      <c r="X15" s="9" t="s">
        <v>83</v>
      </c>
      <c r="Y15" s="9" t="s">
        <v>84</v>
      </c>
      <c r="AD15" s="9">
        <v>47</v>
      </c>
      <c r="AE15" s="9">
        <v>8</v>
      </c>
      <c r="AN15" s="9">
        <v>0</v>
      </c>
      <c r="AO15" s="9">
        <v>0</v>
      </c>
      <c r="AY15" s="9">
        <v>3</v>
      </c>
      <c r="BE15" s="9">
        <v>1</v>
      </c>
      <c r="BG15" s="9">
        <v>1</v>
      </c>
      <c r="BH15" s="9">
        <v>5</v>
      </c>
      <c r="BI15" s="9">
        <v>1</v>
      </c>
      <c r="BO15" s="9">
        <v>5</v>
      </c>
      <c r="BP15" s="9">
        <v>148</v>
      </c>
      <c r="BQ15" s="9">
        <v>4</v>
      </c>
      <c r="BR15" s="9">
        <v>313</v>
      </c>
      <c r="BT15" s="9">
        <v>10</v>
      </c>
      <c r="BU15" s="9">
        <v>194</v>
      </c>
      <c r="BV15" s="9">
        <v>4</v>
      </c>
      <c r="BW15" s="9">
        <v>82</v>
      </c>
      <c r="BX15" s="9">
        <v>9</v>
      </c>
    </row>
    <row r="16" spans="1:84" s="7" customFormat="1" x14ac:dyDescent="0.25">
      <c r="B16" s="7" t="s">
        <v>87</v>
      </c>
      <c r="AD16" s="7">
        <v>44</v>
      </c>
      <c r="AE16" s="7">
        <v>7</v>
      </c>
      <c r="AN16" s="7">
        <v>0</v>
      </c>
      <c r="AY16" s="7">
        <v>3</v>
      </c>
      <c r="BE16" s="7">
        <v>1</v>
      </c>
      <c r="BG16" s="7">
        <v>1</v>
      </c>
      <c r="BH16" s="7">
        <v>5</v>
      </c>
      <c r="BI16" s="8">
        <v>1</v>
      </c>
      <c r="BO16" s="7">
        <v>5</v>
      </c>
      <c r="BQ16" s="7">
        <v>4</v>
      </c>
      <c r="BT16" s="7">
        <v>10</v>
      </c>
      <c r="BV16" s="8">
        <v>3</v>
      </c>
      <c r="BX16" s="7">
        <v>7</v>
      </c>
      <c r="CA16" s="7">
        <f>BX16+BV16+BT16+BQ16+BO16+BI16+BH16+BG16+BE16+AY16+AN16+AE16+AD16</f>
        <v>91</v>
      </c>
    </row>
    <row r="17" spans="1:79" s="7" customFormat="1" x14ac:dyDescent="0.25">
      <c r="B17" s="7" t="s">
        <v>88</v>
      </c>
      <c r="AD17" s="8">
        <v>47</v>
      </c>
      <c r="AE17" s="8">
        <v>8</v>
      </c>
      <c r="AN17" s="8">
        <v>1</v>
      </c>
      <c r="AY17" s="8">
        <v>3</v>
      </c>
      <c r="BE17" s="8">
        <v>1</v>
      </c>
      <c r="BG17" s="8">
        <v>1</v>
      </c>
      <c r="BH17" s="8">
        <v>5</v>
      </c>
      <c r="BI17" s="8">
        <v>1</v>
      </c>
      <c r="BO17" s="8">
        <v>6</v>
      </c>
      <c r="BQ17" s="8">
        <v>4</v>
      </c>
      <c r="BT17" s="8">
        <v>16</v>
      </c>
      <c r="BV17" s="8">
        <v>4</v>
      </c>
      <c r="BX17" s="8">
        <v>9</v>
      </c>
      <c r="CA17" s="7">
        <f>BX17+BV17+BT17+BQ17+BO17+BI17+BH17+BG17+BE17+AY17+AN17+AE17+AD17</f>
        <v>106</v>
      </c>
    </row>
    <row r="18" spans="1:79" s="7" customFormat="1" x14ac:dyDescent="0.25">
      <c r="B18" s="8" t="s">
        <v>89</v>
      </c>
      <c r="CA18" s="12">
        <f>CA16/CA17*100</f>
        <v>85.84905660377359</v>
      </c>
    </row>
    <row r="19" spans="1:79" s="7" customFormat="1" x14ac:dyDescent="0.25"/>
    <row r="20" spans="1:79" s="4" customFormat="1" x14ac:dyDescent="0.25">
      <c r="A20" s="4">
        <v>4</v>
      </c>
      <c r="C20" s="17" t="s">
        <v>76</v>
      </c>
      <c r="D20" s="2" t="s">
        <v>101</v>
      </c>
      <c r="E20" s="1">
        <v>1</v>
      </c>
      <c r="F20" s="1">
        <v>10</v>
      </c>
      <c r="G20" s="1">
        <v>3</v>
      </c>
      <c r="H20" s="1">
        <v>2</v>
      </c>
      <c r="I20" s="1" t="s">
        <v>86</v>
      </c>
      <c r="J20" s="1" t="s">
        <v>78</v>
      </c>
      <c r="K20" s="1" t="s">
        <v>79</v>
      </c>
      <c r="L20" s="1">
        <v>1</v>
      </c>
      <c r="M20" s="1" t="s">
        <v>80</v>
      </c>
      <c r="N20" s="1" t="s">
        <v>81</v>
      </c>
      <c r="O20" s="1" t="s">
        <v>81</v>
      </c>
      <c r="P20" s="1"/>
      <c r="Q20" s="1"/>
      <c r="R20" s="3">
        <v>0.33194444444444443</v>
      </c>
      <c r="S20" s="3">
        <v>0.34583333333333338</v>
      </c>
      <c r="T20" s="1" t="s">
        <v>102</v>
      </c>
      <c r="U20" s="3">
        <v>0.66111111111111109</v>
      </c>
      <c r="V20" s="3" t="s">
        <v>83</v>
      </c>
      <c r="W20" s="3">
        <v>0.54999999999999993</v>
      </c>
      <c r="X20" s="3" t="s">
        <v>83</v>
      </c>
      <c r="Y20" s="1"/>
      <c r="Z20" s="1"/>
      <c r="AA20" s="1"/>
      <c r="AB20" s="1"/>
      <c r="AC20" s="1"/>
      <c r="AD20" s="1">
        <v>1</v>
      </c>
      <c r="AE20" s="1">
        <v>11</v>
      </c>
      <c r="AF20" s="1"/>
      <c r="AG20" s="1">
        <v>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>
        <v>1</v>
      </c>
      <c r="AY20" s="1">
        <v>6</v>
      </c>
      <c r="AZ20" s="1"/>
      <c r="BA20" s="1"/>
      <c r="BB20" s="1"/>
      <c r="BC20" s="1"/>
      <c r="BD20" s="1"/>
      <c r="BE20" s="1">
        <v>1</v>
      </c>
      <c r="BF20" s="1"/>
      <c r="BG20" s="1"/>
      <c r="BH20" s="1"/>
      <c r="BI20" s="1"/>
      <c r="BJ20" s="1"/>
      <c r="BK20" s="1"/>
      <c r="BL20" s="1"/>
      <c r="BM20" s="1"/>
      <c r="BN20" s="1"/>
      <c r="BO20" s="1">
        <v>5</v>
      </c>
      <c r="BP20" s="1">
        <v>99</v>
      </c>
      <c r="BQ20" s="1"/>
      <c r="BR20" s="1"/>
      <c r="BS20" s="1"/>
      <c r="BT20" s="1">
        <v>1</v>
      </c>
      <c r="BU20" s="1">
        <v>6</v>
      </c>
      <c r="BV20" s="1">
        <v>11</v>
      </c>
      <c r="BW20" s="1">
        <v>684</v>
      </c>
      <c r="BX20" s="1">
        <v>8</v>
      </c>
      <c r="BY20" s="1"/>
      <c r="BZ20" s="1" t="s">
        <v>103</v>
      </c>
    </row>
    <row r="21" spans="1:79" s="14" customFormat="1" x14ac:dyDescent="0.25">
      <c r="C21" s="14" t="s">
        <v>76</v>
      </c>
      <c r="D21" s="13" t="s">
        <v>101</v>
      </c>
      <c r="E21" s="14">
        <v>1</v>
      </c>
      <c r="F21" s="14">
        <v>10</v>
      </c>
      <c r="G21" s="14">
        <v>3</v>
      </c>
      <c r="H21" s="14">
        <v>2</v>
      </c>
      <c r="I21" s="14" t="s">
        <v>86</v>
      </c>
      <c r="J21" s="14" t="s">
        <v>78</v>
      </c>
      <c r="K21" s="14" t="s">
        <v>79</v>
      </c>
      <c r="L21" s="14">
        <v>1</v>
      </c>
      <c r="M21" s="14" t="s">
        <v>80</v>
      </c>
      <c r="N21" s="14" t="s">
        <v>81</v>
      </c>
      <c r="O21" s="14" t="s">
        <v>81</v>
      </c>
      <c r="R21" s="15">
        <v>0.33194444444444443</v>
      </c>
      <c r="S21" s="15">
        <v>0.34583333333333338</v>
      </c>
      <c r="T21" s="14" t="s">
        <v>102</v>
      </c>
      <c r="U21" s="15">
        <v>0.66111111111111109</v>
      </c>
      <c r="V21" s="14" t="s">
        <v>83</v>
      </c>
      <c r="W21" s="15">
        <v>0.54999999999999993</v>
      </c>
      <c r="X21" s="14" t="s">
        <v>83</v>
      </c>
      <c r="AD21" s="9">
        <v>0</v>
      </c>
      <c r="AE21" s="9">
        <v>15</v>
      </c>
      <c r="AG21" s="14">
        <v>6</v>
      </c>
      <c r="AX21" s="14">
        <v>1</v>
      </c>
      <c r="AY21" s="9">
        <v>6</v>
      </c>
      <c r="BE21" s="9">
        <v>1</v>
      </c>
      <c r="BO21" s="9">
        <v>5</v>
      </c>
      <c r="BP21" s="14">
        <v>88</v>
      </c>
      <c r="BQ21" s="14">
        <v>1</v>
      </c>
      <c r="BR21" s="14">
        <v>8</v>
      </c>
      <c r="BT21" s="9">
        <v>1</v>
      </c>
      <c r="BU21" s="9">
        <v>4</v>
      </c>
      <c r="BV21" s="9">
        <v>10</v>
      </c>
      <c r="BW21" s="9">
        <v>665</v>
      </c>
      <c r="BX21" s="9">
        <v>8</v>
      </c>
    </row>
    <row r="22" spans="1:79" x14ac:dyDescent="0.25">
      <c r="B22" s="7" t="s">
        <v>87</v>
      </c>
      <c r="AD22" s="8">
        <v>0</v>
      </c>
      <c r="AE22" s="8">
        <v>11</v>
      </c>
      <c r="AG22">
        <v>6</v>
      </c>
      <c r="AX22">
        <v>1</v>
      </c>
      <c r="AY22" s="8">
        <v>6</v>
      </c>
      <c r="BE22" s="8">
        <v>1</v>
      </c>
      <c r="BO22" s="8">
        <v>5</v>
      </c>
      <c r="BQ22">
        <v>0</v>
      </c>
      <c r="BT22" s="8">
        <v>1</v>
      </c>
      <c r="BV22" s="8">
        <v>10</v>
      </c>
      <c r="BX22" s="8">
        <v>8</v>
      </c>
      <c r="CA22">
        <f>BX22+BV22+BT22+BQ22+BO22+BE22+AY22+AX22+AG22+AE22+AD22</f>
        <v>49</v>
      </c>
    </row>
    <row r="23" spans="1:79" x14ac:dyDescent="0.25">
      <c r="B23" s="7" t="s">
        <v>88</v>
      </c>
      <c r="AD23" s="8">
        <v>1</v>
      </c>
      <c r="AE23" s="8">
        <v>15</v>
      </c>
      <c r="AG23">
        <v>6</v>
      </c>
      <c r="AX23">
        <v>1</v>
      </c>
      <c r="AY23" s="8">
        <v>6</v>
      </c>
      <c r="BE23" s="8">
        <v>1</v>
      </c>
      <c r="BO23" s="8">
        <v>5</v>
      </c>
      <c r="BQ23">
        <v>1</v>
      </c>
      <c r="BT23" s="8">
        <v>1</v>
      </c>
      <c r="BV23" s="8">
        <v>11</v>
      </c>
      <c r="BX23" s="8">
        <v>8</v>
      </c>
      <c r="CA23">
        <f>BX23+BV23+BT23+BQ23+BO23+BE23+AY23+AX23+AG23+AE23+AD23</f>
        <v>56</v>
      </c>
    </row>
    <row r="24" spans="1:79" x14ac:dyDescent="0.25">
      <c r="B24" s="8" t="s">
        <v>89</v>
      </c>
      <c r="CA24" s="16">
        <f>CA22/CA23*100</f>
        <v>87.5</v>
      </c>
    </row>
    <row r="26" spans="1:79" s="1" customFormat="1" x14ac:dyDescent="0.25">
      <c r="A26" s="1">
        <v>5</v>
      </c>
      <c r="C26" s="1" t="s">
        <v>104</v>
      </c>
      <c r="D26" s="2" t="s">
        <v>77</v>
      </c>
      <c r="E26" s="1">
        <v>1</v>
      </c>
      <c r="F26" s="1">
        <v>6</v>
      </c>
      <c r="G26" s="1">
        <v>1</v>
      </c>
      <c r="H26" s="1">
        <v>6</v>
      </c>
      <c r="I26" s="1" t="s">
        <v>86</v>
      </c>
      <c r="J26" s="1" t="s">
        <v>105</v>
      </c>
      <c r="K26" s="1" t="s">
        <v>79</v>
      </c>
      <c r="L26" s="1">
        <v>1</v>
      </c>
      <c r="M26" s="1" t="s">
        <v>80</v>
      </c>
      <c r="N26" s="1" t="s">
        <v>81</v>
      </c>
      <c r="O26" s="1" t="s">
        <v>81</v>
      </c>
      <c r="R26" s="3">
        <v>0.35069444444444442</v>
      </c>
      <c r="S26" s="3">
        <v>0.36458333333333331</v>
      </c>
      <c r="T26" s="1" t="s">
        <v>82</v>
      </c>
      <c r="U26" s="3">
        <v>0.67361111111111116</v>
      </c>
      <c r="V26" s="3" t="s">
        <v>83</v>
      </c>
      <c r="W26" s="3">
        <v>0.51388888888888895</v>
      </c>
      <c r="X26" s="3" t="s">
        <v>83</v>
      </c>
      <c r="Y26" s="3" t="s">
        <v>84</v>
      </c>
      <c r="AB26" s="3" t="s">
        <v>84</v>
      </c>
      <c r="AD26" s="1">
        <v>6</v>
      </c>
      <c r="AF26" s="1">
        <v>1</v>
      </c>
      <c r="BV26" s="1">
        <v>6</v>
      </c>
      <c r="BW26" s="1">
        <v>1050</v>
      </c>
      <c r="BX26" s="1">
        <v>4</v>
      </c>
    </row>
    <row r="27" spans="1:79" s="14" customFormat="1" x14ac:dyDescent="0.25">
      <c r="C27" s="14" t="s">
        <v>104</v>
      </c>
      <c r="D27" s="13" t="s">
        <v>77</v>
      </c>
      <c r="E27" s="14">
        <v>1</v>
      </c>
      <c r="F27" s="14">
        <v>6</v>
      </c>
      <c r="G27" s="14">
        <v>1</v>
      </c>
      <c r="H27" s="14">
        <v>6</v>
      </c>
      <c r="I27" s="14" t="s">
        <v>86</v>
      </c>
      <c r="J27" s="14" t="s">
        <v>105</v>
      </c>
      <c r="K27" s="14" t="s">
        <v>79</v>
      </c>
      <c r="L27" s="14">
        <v>1</v>
      </c>
      <c r="M27" s="14" t="s">
        <v>80</v>
      </c>
      <c r="N27" s="14" t="s">
        <v>81</v>
      </c>
      <c r="O27" s="14" t="s">
        <v>81</v>
      </c>
      <c r="R27" s="15">
        <v>0.35069444444444442</v>
      </c>
      <c r="S27" s="15">
        <v>0.36458333333333331</v>
      </c>
      <c r="T27" s="14" t="s">
        <v>82</v>
      </c>
      <c r="U27" s="15">
        <v>0.67361111111111116</v>
      </c>
      <c r="V27" s="14" t="s">
        <v>83</v>
      </c>
      <c r="W27" s="15">
        <v>0.51388888888888895</v>
      </c>
      <c r="X27" s="14" t="s">
        <v>83</v>
      </c>
      <c r="Y27" s="14" t="s">
        <v>84</v>
      </c>
      <c r="AB27" s="15" t="s">
        <v>84</v>
      </c>
      <c r="AD27" s="14">
        <v>6</v>
      </c>
      <c r="AF27" s="14">
        <v>0</v>
      </c>
      <c r="BV27" s="14">
        <v>6</v>
      </c>
      <c r="BW27" s="14">
        <v>1045</v>
      </c>
      <c r="BX27" s="14">
        <v>2</v>
      </c>
    </row>
    <row r="28" spans="1:79" x14ac:dyDescent="0.25">
      <c r="B28" s="7" t="s">
        <v>87</v>
      </c>
      <c r="AD28">
        <v>6</v>
      </c>
      <c r="AF28">
        <v>0</v>
      </c>
      <c r="BV28">
        <v>6</v>
      </c>
      <c r="BX28">
        <v>2</v>
      </c>
      <c r="CA28">
        <f>BX28+BV28+AF28+AD28</f>
        <v>14</v>
      </c>
    </row>
    <row r="29" spans="1:79" x14ac:dyDescent="0.25">
      <c r="B29" s="7" t="s">
        <v>88</v>
      </c>
      <c r="AD29">
        <v>6</v>
      </c>
      <c r="AF29">
        <v>1</v>
      </c>
      <c r="BV29">
        <v>6</v>
      </c>
      <c r="BX29">
        <v>4</v>
      </c>
      <c r="CA29">
        <f>BX29+BV29+AF29+AD29</f>
        <v>17</v>
      </c>
    </row>
    <row r="30" spans="1:79" x14ac:dyDescent="0.25">
      <c r="B30" s="8" t="s">
        <v>89</v>
      </c>
      <c r="CA30" s="16">
        <f>CA28/CA29*100</f>
        <v>82.35294117647058</v>
      </c>
    </row>
    <row r="32" spans="1:79" s="1" customFormat="1" x14ac:dyDescent="0.25">
      <c r="A32" s="1">
        <v>6</v>
      </c>
      <c r="C32" s="17" t="s">
        <v>104</v>
      </c>
      <c r="D32" s="2" t="s">
        <v>101</v>
      </c>
      <c r="E32" s="1">
        <v>1</v>
      </c>
      <c r="F32" s="1">
        <v>10</v>
      </c>
      <c r="G32" s="1">
        <v>3</v>
      </c>
      <c r="H32" s="1">
        <v>2</v>
      </c>
      <c r="I32" s="1" t="s">
        <v>86</v>
      </c>
      <c r="J32" s="1" t="s">
        <v>78</v>
      </c>
      <c r="K32" s="1" t="s">
        <v>79</v>
      </c>
      <c r="L32" s="1">
        <v>1</v>
      </c>
      <c r="M32" s="1" t="s">
        <v>80</v>
      </c>
      <c r="N32" s="1" t="s">
        <v>81</v>
      </c>
      <c r="O32" s="1" t="s">
        <v>81</v>
      </c>
      <c r="R32" s="3">
        <v>0.36319444444444443</v>
      </c>
      <c r="S32" s="3">
        <v>0.37708333333333338</v>
      </c>
      <c r="T32" s="1" t="s">
        <v>102</v>
      </c>
      <c r="U32" s="3">
        <v>0.65902777777777777</v>
      </c>
      <c r="V32" s="3" t="s">
        <v>83</v>
      </c>
      <c r="W32" s="3">
        <v>0.55486111111111114</v>
      </c>
      <c r="X32" s="3" t="s">
        <v>83</v>
      </c>
      <c r="AB32" s="1" t="s">
        <v>84</v>
      </c>
      <c r="AD32" s="1">
        <v>7</v>
      </c>
      <c r="AE32" s="1">
        <v>2</v>
      </c>
      <c r="AF32" s="1">
        <v>1</v>
      </c>
      <c r="AJ32" s="1">
        <v>1</v>
      </c>
      <c r="AK32" s="1">
        <v>234</v>
      </c>
      <c r="AN32" s="1">
        <v>1</v>
      </c>
      <c r="AO32" s="1">
        <v>75</v>
      </c>
      <c r="BO32" s="1">
        <v>2</v>
      </c>
      <c r="BP32" s="1">
        <v>26</v>
      </c>
      <c r="BT32" s="1">
        <v>2</v>
      </c>
      <c r="BU32" s="1">
        <v>130</v>
      </c>
      <c r="BV32" s="1">
        <v>9</v>
      </c>
      <c r="BW32" s="1">
        <v>557</v>
      </c>
      <c r="BX32" s="1">
        <v>2</v>
      </c>
      <c r="BZ32" s="1" t="s">
        <v>106</v>
      </c>
    </row>
    <row r="33" spans="1:79" s="14" customFormat="1" x14ac:dyDescent="0.25">
      <c r="C33" s="14" t="s">
        <v>104</v>
      </c>
      <c r="D33" s="13" t="s">
        <v>101</v>
      </c>
      <c r="E33" s="14">
        <v>1</v>
      </c>
      <c r="F33" s="14">
        <v>10</v>
      </c>
      <c r="G33" s="14">
        <v>3</v>
      </c>
      <c r="H33" s="14">
        <v>2</v>
      </c>
      <c r="I33" s="14" t="s">
        <v>86</v>
      </c>
      <c r="J33" s="14" t="s">
        <v>78</v>
      </c>
      <c r="K33" s="14" t="s">
        <v>79</v>
      </c>
      <c r="L33" s="14">
        <v>1</v>
      </c>
      <c r="M33" s="14" t="s">
        <v>80</v>
      </c>
      <c r="N33" s="14" t="s">
        <v>81</v>
      </c>
      <c r="O33" s="14" t="s">
        <v>81</v>
      </c>
      <c r="R33" s="15">
        <v>0.36319444444444443</v>
      </c>
      <c r="S33" s="15">
        <v>0.37708333333333338</v>
      </c>
      <c r="T33" s="14" t="s">
        <v>102</v>
      </c>
      <c r="U33" s="15">
        <v>0.65902777777777777</v>
      </c>
      <c r="V33" s="14" t="s">
        <v>83</v>
      </c>
      <c r="W33" s="15">
        <v>0.55486111111111114</v>
      </c>
      <c r="X33" s="14" t="s">
        <v>83</v>
      </c>
      <c r="AB33" s="14" t="s">
        <v>84</v>
      </c>
      <c r="AD33" s="14">
        <v>6</v>
      </c>
      <c r="AE33" s="14">
        <v>3</v>
      </c>
      <c r="AF33" s="14">
        <v>1</v>
      </c>
      <c r="AJ33" s="14">
        <v>1</v>
      </c>
      <c r="AK33" s="14">
        <v>231</v>
      </c>
      <c r="AN33" s="14">
        <v>1</v>
      </c>
      <c r="AO33" s="14">
        <v>71</v>
      </c>
      <c r="BO33" s="14">
        <v>2</v>
      </c>
      <c r="BP33" s="14">
        <v>25</v>
      </c>
      <c r="BT33" s="14">
        <v>2</v>
      </c>
      <c r="BU33" s="14">
        <v>135</v>
      </c>
      <c r="BV33" s="14">
        <v>9</v>
      </c>
      <c r="BW33" s="14">
        <v>551</v>
      </c>
      <c r="BX33" s="14">
        <v>2</v>
      </c>
    </row>
    <row r="34" spans="1:79" x14ac:dyDescent="0.25">
      <c r="B34" s="7" t="s">
        <v>87</v>
      </c>
      <c r="AD34">
        <v>6</v>
      </c>
      <c r="AE34">
        <v>2</v>
      </c>
      <c r="AF34">
        <v>1</v>
      </c>
      <c r="AJ34">
        <v>1</v>
      </c>
      <c r="AN34">
        <v>1</v>
      </c>
      <c r="BO34">
        <v>2</v>
      </c>
      <c r="BT34">
        <v>2</v>
      </c>
      <c r="BV34">
        <v>9</v>
      </c>
      <c r="BX34">
        <v>2</v>
      </c>
      <c r="CA34">
        <f>BX34+BV34+BT34+BO34+AN34+AJ34+AF34+AE34+AD34</f>
        <v>26</v>
      </c>
    </row>
    <row r="35" spans="1:79" x14ac:dyDescent="0.25">
      <c r="B35" s="7" t="s">
        <v>88</v>
      </c>
      <c r="AD35">
        <v>7</v>
      </c>
      <c r="AE35">
        <v>3</v>
      </c>
      <c r="AF35">
        <v>1</v>
      </c>
      <c r="AJ35">
        <v>1</v>
      </c>
      <c r="AN35">
        <v>1</v>
      </c>
      <c r="BO35">
        <v>2</v>
      </c>
      <c r="BT35">
        <v>2</v>
      </c>
      <c r="BV35">
        <v>9</v>
      </c>
      <c r="BX35">
        <v>2</v>
      </c>
      <c r="CA35">
        <f>BX35+BV35+BT35+BO35+AN35+AJ35+AF35+AE35+AD35</f>
        <v>28</v>
      </c>
    </row>
    <row r="36" spans="1:79" x14ac:dyDescent="0.25">
      <c r="B36" s="8" t="s">
        <v>89</v>
      </c>
      <c r="CA36" s="16">
        <f>CA34/CA35*100</f>
        <v>92.857142857142861</v>
      </c>
    </row>
    <row r="38" spans="1:79" s="1" customFormat="1" x14ac:dyDescent="0.25">
      <c r="A38" s="1">
        <v>7</v>
      </c>
      <c r="C38" s="17" t="s">
        <v>104</v>
      </c>
      <c r="D38" s="2" t="s">
        <v>107</v>
      </c>
      <c r="E38" s="1">
        <v>2</v>
      </c>
      <c r="F38" s="1">
        <v>11</v>
      </c>
      <c r="G38" s="1">
        <v>2</v>
      </c>
      <c r="H38" s="1">
        <v>2</v>
      </c>
      <c r="I38" s="1" t="s">
        <v>86</v>
      </c>
      <c r="J38" s="1" t="s">
        <v>78</v>
      </c>
      <c r="K38" s="1" t="s">
        <v>79</v>
      </c>
      <c r="L38" s="1">
        <v>1</v>
      </c>
      <c r="M38" s="1" t="s">
        <v>80</v>
      </c>
      <c r="N38" s="1" t="s">
        <v>81</v>
      </c>
      <c r="O38" s="1" t="s">
        <v>81</v>
      </c>
      <c r="R38" s="3">
        <v>0.50277777777777777</v>
      </c>
      <c r="S38" s="3">
        <v>0.51666666666666672</v>
      </c>
      <c r="T38" s="1" t="s">
        <v>82</v>
      </c>
      <c r="U38" s="3">
        <v>0.59583333333333333</v>
      </c>
      <c r="V38" s="3" t="s">
        <v>83</v>
      </c>
      <c r="W38" s="3">
        <v>0.42291666666666666</v>
      </c>
      <c r="X38" s="3" t="s">
        <v>108</v>
      </c>
      <c r="AB38" s="1" t="s">
        <v>109</v>
      </c>
      <c r="AF38" s="1">
        <v>2</v>
      </c>
      <c r="AN38" s="1">
        <v>4</v>
      </c>
      <c r="AO38" s="1">
        <v>937</v>
      </c>
      <c r="BO38" s="1">
        <v>2</v>
      </c>
      <c r="BP38" s="1">
        <v>34</v>
      </c>
      <c r="BV38" s="1">
        <v>3</v>
      </c>
      <c r="BW38" s="1">
        <v>135</v>
      </c>
      <c r="BX38" s="1">
        <v>1</v>
      </c>
    </row>
    <row r="39" spans="1:79" s="14" customFormat="1" ht="15.75" customHeight="1" x14ac:dyDescent="0.25">
      <c r="C39" s="14" t="s">
        <v>104</v>
      </c>
      <c r="D39" s="13" t="s">
        <v>107</v>
      </c>
      <c r="E39" s="14">
        <v>2</v>
      </c>
      <c r="F39" s="14">
        <v>11</v>
      </c>
      <c r="G39" s="14">
        <v>2</v>
      </c>
      <c r="H39" s="14">
        <v>2</v>
      </c>
      <c r="I39" s="14" t="s">
        <v>86</v>
      </c>
      <c r="J39" s="14" t="s">
        <v>78</v>
      </c>
      <c r="K39" s="14" t="s">
        <v>79</v>
      </c>
      <c r="L39" s="14">
        <v>1</v>
      </c>
      <c r="M39" s="14" t="s">
        <v>80</v>
      </c>
      <c r="N39" s="14" t="s">
        <v>81</v>
      </c>
      <c r="O39" s="14" t="s">
        <v>81</v>
      </c>
      <c r="R39" s="15">
        <v>0.50277777777777777</v>
      </c>
      <c r="S39" s="15">
        <v>0.51666666666666672</v>
      </c>
      <c r="T39" s="14" t="s">
        <v>82</v>
      </c>
      <c r="U39" s="15">
        <v>0.59583333333333333</v>
      </c>
      <c r="V39" s="14" t="s">
        <v>83</v>
      </c>
      <c r="W39" s="15">
        <v>0.42291666666666666</v>
      </c>
      <c r="X39" s="14" t="s">
        <v>108</v>
      </c>
      <c r="AB39" s="14" t="s">
        <v>109</v>
      </c>
      <c r="AF39" s="14">
        <v>2</v>
      </c>
      <c r="AN39" s="14">
        <v>4</v>
      </c>
      <c r="AO39" s="14">
        <v>935</v>
      </c>
      <c r="BO39" s="14">
        <v>2</v>
      </c>
      <c r="BP39" s="14">
        <v>31</v>
      </c>
      <c r="BV39" s="14">
        <v>3</v>
      </c>
      <c r="BW39" s="14">
        <v>125</v>
      </c>
      <c r="BX39" s="14">
        <v>1</v>
      </c>
    </row>
    <row r="40" spans="1:79" x14ac:dyDescent="0.25">
      <c r="B40" s="7" t="s">
        <v>87</v>
      </c>
      <c r="AF40">
        <v>2</v>
      </c>
      <c r="AN40">
        <v>4</v>
      </c>
      <c r="BO40">
        <v>2</v>
      </c>
      <c r="BV40">
        <v>3</v>
      </c>
      <c r="BX40">
        <v>1</v>
      </c>
      <c r="CA40">
        <f>BX40+BV40+BO40+AN40+AF40</f>
        <v>12</v>
      </c>
    </row>
    <row r="41" spans="1:79" x14ac:dyDescent="0.25">
      <c r="B41" s="7" t="s">
        <v>88</v>
      </c>
      <c r="AF41">
        <v>2</v>
      </c>
      <c r="AN41">
        <v>4</v>
      </c>
      <c r="BO41">
        <v>2</v>
      </c>
      <c r="BV41">
        <v>3</v>
      </c>
      <c r="BX41">
        <v>1</v>
      </c>
      <c r="CA41">
        <f>BX41+BV41+BO41+AN41+AF41</f>
        <v>12</v>
      </c>
    </row>
    <row r="42" spans="1:79" x14ac:dyDescent="0.25">
      <c r="B42" s="8" t="s">
        <v>89</v>
      </c>
      <c r="CA42" s="16">
        <f>CA40/CA41*100</f>
        <v>100</v>
      </c>
    </row>
    <row r="44" spans="1:79" s="1" customFormat="1" x14ac:dyDescent="0.25">
      <c r="A44" s="1">
        <v>8</v>
      </c>
      <c r="C44" s="17" t="s">
        <v>104</v>
      </c>
      <c r="D44" s="2" t="s">
        <v>107</v>
      </c>
      <c r="E44" s="1">
        <v>3</v>
      </c>
      <c r="F44" s="1">
        <v>11</v>
      </c>
      <c r="G44" s="1">
        <v>2</v>
      </c>
      <c r="H44" s="1">
        <v>2</v>
      </c>
      <c r="I44" s="1" t="s">
        <v>86</v>
      </c>
      <c r="J44" s="1" t="s">
        <v>78</v>
      </c>
      <c r="K44" s="1" t="s">
        <v>79</v>
      </c>
      <c r="L44" s="1">
        <v>1</v>
      </c>
      <c r="M44" s="1" t="s">
        <v>80</v>
      </c>
      <c r="N44" s="1" t="s">
        <v>81</v>
      </c>
      <c r="O44" s="1" t="s">
        <v>81</v>
      </c>
      <c r="R44" s="3">
        <v>0.53402777777777777</v>
      </c>
      <c r="S44" s="3">
        <v>0.54791666666666672</v>
      </c>
      <c r="T44" s="1" t="s">
        <v>82</v>
      </c>
      <c r="U44" s="3">
        <v>0.59583333333333333</v>
      </c>
      <c r="V44" s="3" t="s">
        <v>83</v>
      </c>
      <c r="W44" s="3">
        <v>0.42291666666666666</v>
      </c>
      <c r="X44" s="3" t="s">
        <v>108</v>
      </c>
      <c r="AB44" s="1" t="s">
        <v>109</v>
      </c>
      <c r="AD44" s="1">
        <v>80</v>
      </c>
      <c r="AE44" s="1">
        <v>5</v>
      </c>
      <c r="AF44" s="1">
        <v>1</v>
      </c>
      <c r="BO44" s="1">
        <v>1</v>
      </c>
      <c r="BP44" s="1">
        <v>14</v>
      </c>
      <c r="BV44" s="1">
        <v>11</v>
      </c>
      <c r="BW44" s="1">
        <v>924</v>
      </c>
      <c r="BX44" s="1">
        <v>5</v>
      </c>
    </row>
    <row r="45" spans="1:79" s="14" customFormat="1" x14ac:dyDescent="0.25">
      <c r="C45" s="14" t="s">
        <v>104</v>
      </c>
      <c r="D45" s="13" t="s">
        <v>107</v>
      </c>
      <c r="E45" s="14">
        <v>3</v>
      </c>
      <c r="F45" s="14">
        <v>11</v>
      </c>
      <c r="G45" s="14">
        <v>2</v>
      </c>
      <c r="H45" s="14">
        <v>2</v>
      </c>
      <c r="I45" s="14" t="s">
        <v>86</v>
      </c>
      <c r="J45" s="14" t="s">
        <v>78</v>
      </c>
      <c r="K45" s="14" t="s">
        <v>79</v>
      </c>
      <c r="L45" s="14">
        <v>1</v>
      </c>
      <c r="M45" s="14" t="s">
        <v>80</v>
      </c>
      <c r="N45" s="14" t="s">
        <v>81</v>
      </c>
      <c r="O45" s="14" t="s">
        <v>81</v>
      </c>
      <c r="R45" s="15">
        <v>0.53402777777777777</v>
      </c>
      <c r="S45" s="15">
        <v>0.54791666666666672</v>
      </c>
      <c r="T45" s="14" t="s">
        <v>82</v>
      </c>
      <c r="U45" s="15">
        <v>0.59583333333333333</v>
      </c>
      <c r="V45" s="14" t="s">
        <v>83</v>
      </c>
      <c r="W45" s="15">
        <v>0.42291666666666666</v>
      </c>
      <c r="X45" s="14" t="s">
        <v>108</v>
      </c>
      <c r="AB45" s="14" t="s">
        <v>109</v>
      </c>
      <c r="AD45" s="14">
        <v>80</v>
      </c>
      <c r="AE45" s="14">
        <v>5</v>
      </c>
      <c r="AF45" s="14">
        <v>1</v>
      </c>
      <c r="BO45" s="14">
        <v>1</v>
      </c>
      <c r="BP45" s="14">
        <v>15</v>
      </c>
      <c r="BV45" s="14">
        <v>8</v>
      </c>
      <c r="BW45" s="14">
        <v>925</v>
      </c>
      <c r="BX45" s="14">
        <v>5</v>
      </c>
    </row>
    <row r="46" spans="1:79" x14ac:dyDescent="0.25">
      <c r="B46" s="7" t="s">
        <v>87</v>
      </c>
      <c r="AD46">
        <v>80</v>
      </c>
      <c r="AE46">
        <v>5</v>
      </c>
      <c r="AF46">
        <v>1</v>
      </c>
      <c r="BO46">
        <v>1</v>
      </c>
      <c r="BV46">
        <v>8</v>
      </c>
      <c r="BX46">
        <v>5</v>
      </c>
      <c r="CA46">
        <f>BX46+BV46+BO46+AF46+AE46+AD46</f>
        <v>100</v>
      </c>
    </row>
    <row r="47" spans="1:79" x14ac:dyDescent="0.25">
      <c r="B47" s="7" t="s">
        <v>88</v>
      </c>
      <c r="AD47">
        <v>80</v>
      </c>
      <c r="AE47">
        <v>5</v>
      </c>
      <c r="AF47">
        <v>1</v>
      </c>
      <c r="BO47">
        <v>1</v>
      </c>
      <c r="BV47">
        <v>11</v>
      </c>
      <c r="BX47">
        <v>5</v>
      </c>
      <c r="CA47">
        <f>BX47+BV47+BO47+AF47+AE47+AD47</f>
        <v>103</v>
      </c>
    </row>
    <row r="48" spans="1:79" x14ac:dyDescent="0.25">
      <c r="B48" s="8" t="s">
        <v>89</v>
      </c>
      <c r="CA48" s="16">
        <f>CA46/CA47*100</f>
        <v>97.087378640776706</v>
      </c>
    </row>
    <row r="50" spans="1:79" s="1" customFormat="1" x14ac:dyDescent="0.25">
      <c r="A50" s="1">
        <v>9</v>
      </c>
      <c r="C50" s="1" t="s">
        <v>110</v>
      </c>
      <c r="D50" s="2" t="s">
        <v>77</v>
      </c>
      <c r="E50" s="1">
        <v>1</v>
      </c>
      <c r="F50" s="1">
        <v>6</v>
      </c>
      <c r="G50" s="1">
        <v>1</v>
      </c>
      <c r="H50" s="1">
        <v>6</v>
      </c>
      <c r="I50" s="1" t="s">
        <v>86</v>
      </c>
      <c r="J50" s="1" t="s">
        <v>111</v>
      </c>
      <c r="K50" s="1" t="s">
        <v>79</v>
      </c>
      <c r="L50" s="1">
        <v>1</v>
      </c>
      <c r="M50" s="1" t="s">
        <v>80</v>
      </c>
      <c r="N50" s="1" t="s">
        <v>81</v>
      </c>
      <c r="O50" s="1" t="s">
        <v>81</v>
      </c>
      <c r="R50" s="3">
        <v>0.33611111111111108</v>
      </c>
      <c r="S50" s="3">
        <v>0.35000000000000003</v>
      </c>
      <c r="T50" s="1" t="s">
        <v>82</v>
      </c>
      <c r="U50" s="3">
        <v>0.66666666666666663</v>
      </c>
      <c r="V50" s="3" t="s">
        <v>83</v>
      </c>
      <c r="W50" s="3">
        <v>0.50694444444444442</v>
      </c>
      <c r="X50" s="3" t="s">
        <v>83</v>
      </c>
      <c r="Y50" s="3" t="s">
        <v>84</v>
      </c>
      <c r="BC50" s="1">
        <v>4</v>
      </c>
      <c r="BI50" s="1">
        <v>1</v>
      </c>
      <c r="BQ50" s="1">
        <v>4</v>
      </c>
      <c r="BR50" s="1">
        <v>155</v>
      </c>
      <c r="BT50" s="1">
        <v>6</v>
      </c>
      <c r="BU50" s="1">
        <v>258</v>
      </c>
      <c r="BV50" s="1">
        <v>3</v>
      </c>
      <c r="BW50" s="1">
        <v>548</v>
      </c>
      <c r="BX50" s="1">
        <v>6</v>
      </c>
      <c r="BZ50" s="1" t="s">
        <v>112</v>
      </c>
    </row>
    <row r="51" spans="1:79" s="14" customFormat="1" x14ac:dyDescent="0.25">
      <c r="C51" s="14" t="s">
        <v>110</v>
      </c>
      <c r="D51" s="13" t="s">
        <v>77</v>
      </c>
      <c r="E51" s="14">
        <v>1</v>
      </c>
      <c r="F51" s="14">
        <v>6</v>
      </c>
      <c r="G51" s="14">
        <v>1</v>
      </c>
      <c r="H51" s="14">
        <v>6</v>
      </c>
      <c r="I51" s="14" t="s">
        <v>86</v>
      </c>
      <c r="J51" s="14" t="s">
        <v>111</v>
      </c>
      <c r="K51" s="14" t="s">
        <v>79</v>
      </c>
      <c r="L51" s="14">
        <v>1</v>
      </c>
      <c r="M51" s="14" t="s">
        <v>80</v>
      </c>
      <c r="N51" s="14" t="s">
        <v>81</v>
      </c>
      <c r="O51" s="14" t="s">
        <v>81</v>
      </c>
      <c r="R51" s="15">
        <v>0.33611111111111108</v>
      </c>
      <c r="S51" s="15">
        <v>0.35000000000000003</v>
      </c>
      <c r="T51" s="14" t="s">
        <v>82</v>
      </c>
      <c r="U51" s="15">
        <v>0.66666666666666663</v>
      </c>
      <c r="V51" s="14" t="s">
        <v>83</v>
      </c>
      <c r="W51" s="15">
        <v>0.50694444444444442</v>
      </c>
      <c r="X51" s="14" t="s">
        <v>83</v>
      </c>
      <c r="Y51" s="15" t="s">
        <v>84</v>
      </c>
      <c r="BC51" s="14">
        <v>13</v>
      </c>
      <c r="BI51" s="14">
        <v>0</v>
      </c>
      <c r="BQ51" s="14">
        <v>4</v>
      </c>
      <c r="BR51" s="14">
        <v>142</v>
      </c>
      <c r="BT51" s="14">
        <v>4</v>
      </c>
      <c r="BU51" s="14">
        <v>169</v>
      </c>
      <c r="BV51" s="14">
        <v>3</v>
      </c>
      <c r="BW51" s="14">
        <v>547</v>
      </c>
      <c r="BX51" s="14">
        <v>6</v>
      </c>
    </row>
    <row r="52" spans="1:79" x14ac:dyDescent="0.25">
      <c r="B52" s="7" t="s">
        <v>87</v>
      </c>
      <c r="BC52">
        <v>4</v>
      </c>
      <c r="BI52">
        <v>0</v>
      </c>
      <c r="BQ52">
        <v>4</v>
      </c>
      <c r="BT52">
        <v>4</v>
      </c>
      <c r="BV52">
        <v>3</v>
      </c>
      <c r="BX52">
        <v>6</v>
      </c>
      <c r="CA52">
        <f>BX52+BV52+BT52+BI52+BC52</f>
        <v>17</v>
      </c>
    </row>
    <row r="53" spans="1:79" x14ac:dyDescent="0.25">
      <c r="B53" s="7" t="s">
        <v>88</v>
      </c>
      <c r="BC53">
        <v>13</v>
      </c>
      <c r="BI53">
        <v>1</v>
      </c>
      <c r="BQ53">
        <v>4</v>
      </c>
      <c r="BT53">
        <v>6</v>
      </c>
      <c r="BV53">
        <v>3</v>
      </c>
      <c r="BX53">
        <v>6</v>
      </c>
      <c r="CA53">
        <f>BX53+BV53+BT53+BQ53+BI53+BC53</f>
        <v>33</v>
      </c>
    </row>
    <row r="54" spans="1:79" x14ac:dyDescent="0.25">
      <c r="B54" s="8" t="s">
        <v>89</v>
      </c>
      <c r="CA54" s="16">
        <f>CA52/CA53*100</f>
        <v>51.515151515151516</v>
      </c>
    </row>
    <row r="56" spans="1:79" s="1" customFormat="1" x14ac:dyDescent="0.25">
      <c r="A56" s="1">
        <v>10</v>
      </c>
      <c r="C56" s="1" t="s">
        <v>110</v>
      </c>
      <c r="D56" s="2" t="s">
        <v>77</v>
      </c>
      <c r="E56" s="1">
        <v>2</v>
      </c>
      <c r="F56" s="1">
        <v>6</v>
      </c>
      <c r="G56" s="1">
        <v>1</v>
      </c>
      <c r="H56" s="1">
        <v>6</v>
      </c>
      <c r="I56" s="1" t="s">
        <v>86</v>
      </c>
      <c r="J56" s="1" t="s">
        <v>105</v>
      </c>
      <c r="K56" s="1" t="s">
        <v>79</v>
      </c>
      <c r="L56" s="1">
        <v>1</v>
      </c>
      <c r="M56" s="1" t="s">
        <v>80</v>
      </c>
      <c r="N56" s="1" t="s">
        <v>81</v>
      </c>
      <c r="O56" s="1" t="s">
        <v>81</v>
      </c>
      <c r="R56" s="3">
        <v>0.4201388888888889</v>
      </c>
      <c r="S56" s="3">
        <v>0.43402777777777773</v>
      </c>
      <c r="T56" s="1" t="s">
        <v>82</v>
      </c>
      <c r="U56" s="3">
        <v>0.66666666666666663</v>
      </c>
      <c r="V56" s="3" t="s">
        <v>83</v>
      </c>
      <c r="W56" s="3">
        <v>0.50694444444444442</v>
      </c>
      <c r="X56" s="3" t="s">
        <v>83</v>
      </c>
      <c r="Y56" s="3" t="s">
        <v>84</v>
      </c>
      <c r="AP56" s="1">
        <v>2</v>
      </c>
      <c r="AR56" s="1">
        <v>1</v>
      </c>
      <c r="BE56" s="1">
        <v>1</v>
      </c>
      <c r="BF56" s="1">
        <v>5</v>
      </c>
      <c r="BQ56" s="1">
        <v>7</v>
      </c>
      <c r="BR56" s="1">
        <v>436</v>
      </c>
      <c r="BT56" s="1">
        <v>4</v>
      </c>
      <c r="BU56" s="1">
        <v>37</v>
      </c>
      <c r="BV56" s="1">
        <v>4</v>
      </c>
      <c r="BW56" s="1">
        <v>645</v>
      </c>
      <c r="BX56" s="1">
        <v>4</v>
      </c>
    </row>
    <row r="57" spans="1:79" s="14" customFormat="1" x14ac:dyDescent="0.25">
      <c r="C57" s="14" t="s">
        <v>110</v>
      </c>
      <c r="D57" s="13" t="s">
        <v>77</v>
      </c>
      <c r="E57" s="14">
        <v>2</v>
      </c>
      <c r="F57" s="14">
        <v>6</v>
      </c>
      <c r="G57" s="14">
        <v>1</v>
      </c>
      <c r="H57" s="14">
        <v>6</v>
      </c>
      <c r="I57" s="14" t="s">
        <v>86</v>
      </c>
      <c r="J57" s="14" t="s">
        <v>105</v>
      </c>
      <c r="K57" s="14" t="s">
        <v>79</v>
      </c>
      <c r="L57" s="14">
        <v>1</v>
      </c>
      <c r="M57" s="14" t="s">
        <v>80</v>
      </c>
      <c r="N57" s="14" t="s">
        <v>81</v>
      </c>
      <c r="O57" s="14" t="s">
        <v>81</v>
      </c>
      <c r="R57" s="15">
        <v>0.4201388888888889</v>
      </c>
      <c r="S57" s="15">
        <v>0.43402777777777773</v>
      </c>
      <c r="T57" s="14" t="s">
        <v>82</v>
      </c>
      <c r="U57" s="15">
        <v>0.66666666666666663</v>
      </c>
      <c r="V57" s="14" t="s">
        <v>83</v>
      </c>
      <c r="W57" s="15">
        <v>0.50694444444444442</v>
      </c>
      <c r="X57" s="14" t="s">
        <v>83</v>
      </c>
      <c r="Y57" s="14" t="s">
        <v>84</v>
      </c>
      <c r="AP57" s="14">
        <v>3</v>
      </c>
      <c r="AR57" s="14">
        <v>1</v>
      </c>
      <c r="BE57" s="14">
        <v>1</v>
      </c>
      <c r="BF57" s="14">
        <v>5</v>
      </c>
      <c r="BQ57" s="14">
        <v>7</v>
      </c>
      <c r="BR57" s="14">
        <v>561</v>
      </c>
      <c r="BT57" s="14">
        <v>5</v>
      </c>
      <c r="BU57" s="14">
        <v>40</v>
      </c>
      <c r="BV57" s="14">
        <v>4</v>
      </c>
      <c r="BW57" s="14">
        <v>608</v>
      </c>
      <c r="BX57" s="14">
        <v>4</v>
      </c>
    </row>
    <row r="58" spans="1:79" x14ac:dyDescent="0.25">
      <c r="B58" s="7" t="s">
        <v>87</v>
      </c>
      <c r="AP58">
        <v>2</v>
      </c>
      <c r="AR58">
        <v>1</v>
      </c>
      <c r="BE58">
        <v>1</v>
      </c>
      <c r="BF58">
        <v>5</v>
      </c>
      <c r="BQ58">
        <v>7</v>
      </c>
      <c r="BT58">
        <v>4</v>
      </c>
      <c r="BV58">
        <v>4</v>
      </c>
      <c r="BX58">
        <v>4</v>
      </c>
      <c r="CA58">
        <f>BX58+BV58+BT58+BQ58+BF58+BE58+AR58+AP58</f>
        <v>28</v>
      </c>
    </row>
    <row r="59" spans="1:79" x14ac:dyDescent="0.25">
      <c r="B59" s="7" t="s">
        <v>88</v>
      </c>
      <c r="AP59">
        <v>3</v>
      </c>
      <c r="AR59">
        <v>1</v>
      </c>
      <c r="BE59">
        <v>1</v>
      </c>
      <c r="BF59">
        <v>5</v>
      </c>
      <c r="BQ59">
        <v>7</v>
      </c>
      <c r="BT59">
        <v>5</v>
      </c>
      <c r="BV59">
        <v>4</v>
      </c>
      <c r="BX59">
        <v>4</v>
      </c>
      <c r="CA59">
        <f>BX59+BV59+BT59+BQ59+BF59+BE59+AR59+AP59</f>
        <v>30</v>
      </c>
    </row>
    <row r="60" spans="1:79" x14ac:dyDescent="0.25">
      <c r="B60" s="8" t="s">
        <v>89</v>
      </c>
      <c r="CA60" s="16">
        <f>CA58/CA59*100</f>
        <v>93.333333333333329</v>
      </c>
    </row>
    <row r="62" spans="1:79" s="1" customFormat="1" x14ac:dyDescent="0.25">
      <c r="A62" s="1">
        <v>11</v>
      </c>
      <c r="C62" s="1" t="s">
        <v>110</v>
      </c>
      <c r="D62" s="2" t="s">
        <v>91</v>
      </c>
      <c r="E62" s="1">
        <v>1</v>
      </c>
      <c r="F62" s="1">
        <v>7</v>
      </c>
      <c r="G62" s="1">
        <v>2</v>
      </c>
      <c r="H62" s="1">
        <v>1</v>
      </c>
      <c r="I62" s="1" t="s">
        <v>86</v>
      </c>
      <c r="J62" s="1" t="s">
        <v>78</v>
      </c>
      <c r="K62" s="1" t="s">
        <v>92</v>
      </c>
      <c r="L62" s="1">
        <v>2</v>
      </c>
      <c r="M62" s="1" t="s">
        <v>93</v>
      </c>
      <c r="N62" s="1" t="s">
        <v>81</v>
      </c>
      <c r="O62" s="1" t="s">
        <v>81</v>
      </c>
      <c r="P62" s="1" t="s">
        <v>94</v>
      </c>
      <c r="R62" s="3">
        <v>0.33680555555555558</v>
      </c>
      <c r="S62" s="3">
        <v>0.35069444444444442</v>
      </c>
      <c r="T62" s="1" t="s">
        <v>95</v>
      </c>
      <c r="U62" s="3">
        <v>0.65277777777777779</v>
      </c>
      <c r="V62" s="3" t="s">
        <v>83</v>
      </c>
      <c r="W62" s="3">
        <v>0.59375</v>
      </c>
      <c r="X62" s="3" t="s">
        <v>83</v>
      </c>
      <c r="Y62" s="3">
        <v>0.4548611111111111</v>
      </c>
      <c r="Z62" s="1" t="s">
        <v>83</v>
      </c>
      <c r="AR62" s="1">
        <v>6</v>
      </c>
      <c r="AZ62" s="1">
        <v>2</v>
      </c>
      <c r="BF62" s="1">
        <v>2</v>
      </c>
      <c r="BJ62" s="1">
        <v>1</v>
      </c>
      <c r="BV62" s="1">
        <v>4</v>
      </c>
      <c r="BW62" s="1">
        <v>1076</v>
      </c>
      <c r="BX62" s="1">
        <v>4</v>
      </c>
    </row>
    <row r="63" spans="1:79" s="14" customFormat="1" x14ac:dyDescent="0.25">
      <c r="C63" s="14" t="s">
        <v>110</v>
      </c>
      <c r="D63" s="13" t="s">
        <v>91</v>
      </c>
      <c r="E63" s="14">
        <v>1</v>
      </c>
      <c r="F63" s="14">
        <v>7</v>
      </c>
      <c r="G63" s="14">
        <v>2</v>
      </c>
      <c r="H63" s="14">
        <v>1</v>
      </c>
      <c r="I63" s="14" t="s">
        <v>86</v>
      </c>
      <c r="J63" s="14" t="s">
        <v>78</v>
      </c>
      <c r="K63" s="14" t="s">
        <v>92</v>
      </c>
      <c r="L63" s="14">
        <v>2</v>
      </c>
      <c r="M63" s="14" t="s">
        <v>93</v>
      </c>
      <c r="N63" s="14" t="s">
        <v>81</v>
      </c>
      <c r="O63" s="14" t="s">
        <v>81</v>
      </c>
      <c r="P63" s="14" t="s">
        <v>94</v>
      </c>
      <c r="R63" s="15">
        <v>0.33680555555555558</v>
      </c>
      <c r="S63" s="15">
        <v>0.35069444444444442</v>
      </c>
      <c r="T63" s="14" t="s">
        <v>95</v>
      </c>
      <c r="U63" s="15">
        <v>0.65277777777777779</v>
      </c>
      <c r="V63" s="14" t="s">
        <v>83</v>
      </c>
      <c r="W63" s="15">
        <v>0.59375</v>
      </c>
      <c r="X63" s="14" t="s">
        <v>83</v>
      </c>
      <c r="Y63" s="15">
        <v>0.4548611111111111</v>
      </c>
      <c r="Z63" s="14" t="s">
        <v>83</v>
      </c>
      <c r="AR63" s="14">
        <v>7</v>
      </c>
      <c r="AZ63" s="14">
        <v>2</v>
      </c>
      <c r="BF63" s="14">
        <v>2</v>
      </c>
      <c r="BJ63" s="14">
        <v>1</v>
      </c>
      <c r="BV63" s="14">
        <v>4</v>
      </c>
      <c r="BW63" s="14">
        <v>1071</v>
      </c>
      <c r="BX63" s="14">
        <v>5</v>
      </c>
    </row>
    <row r="64" spans="1:79" x14ac:dyDescent="0.25">
      <c r="B64" s="7" t="s">
        <v>87</v>
      </c>
      <c r="AR64">
        <v>6</v>
      </c>
      <c r="AZ64">
        <v>2</v>
      </c>
      <c r="BF64">
        <v>2</v>
      </c>
      <c r="BJ64">
        <v>1</v>
      </c>
      <c r="BV64">
        <v>4</v>
      </c>
      <c r="BX64">
        <v>4</v>
      </c>
      <c r="CA64">
        <f>BX64+BV64+BJ64+BF64+AZ64+AR64</f>
        <v>19</v>
      </c>
    </row>
    <row r="65" spans="1:79" x14ac:dyDescent="0.25">
      <c r="B65" s="7" t="s">
        <v>88</v>
      </c>
      <c r="AR65">
        <v>7</v>
      </c>
      <c r="AZ65">
        <v>2</v>
      </c>
      <c r="BF65">
        <v>2</v>
      </c>
      <c r="BJ65">
        <v>1</v>
      </c>
      <c r="BV65">
        <v>4</v>
      </c>
      <c r="BX65">
        <v>5</v>
      </c>
      <c r="CA65">
        <f>BX65+BV65+BJ65+BF65+AZ65+AR65</f>
        <v>21</v>
      </c>
    </row>
    <row r="66" spans="1:79" x14ac:dyDescent="0.25">
      <c r="B66" s="8" t="s">
        <v>89</v>
      </c>
      <c r="CA66" s="16">
        <f>CA64/CA65*100</f>
        <v>90.476190476190482</v>
      </c>
    </row>
    <row r="68" spans="1:79" s="1" customFormat="1" x14ac:dyDescent="0.25">
      <c r="A68" s="1">
        <v>12</v>
      </c>
      <c r="C68" s="1" t="s">
        <v>113</v>
      </c>
      <c r="D68" s="2" t="s">
        <v>77</v>
      </c>
      <c r="E68" s="1">
        <v>2</v>
      </c>
      <c r="F68" s="1">
        <v>6</v>
      </c>
      <c r="G68" s="1">
        <v>1</v>
      </c>
      <c r="H68" s="1">
        <v>6</v>
      </c>
      <c r="I68" s="1" t="s">
        <v>86</v>
      </c>
      <c r="J68" s="1" t="s">
        <v>105</v>
      </c>
      <c r="K68" s="1" t="s">
        <v>79</v>
      </c>
      <c r="L68" s="1">
        <v>1</v>
      </c>
      <c r="M68" s="1" t="s">
        <v>80</v>
      </c>
      <c r="N68" s="1" t="s">
        <v>81</v>
      </c>
      <c r="O68" s="1" t="s">
        <v>81</v>
      </c>
      <c r="R68" s="3">
        <v>0.4375</v>
      </c>
      <c r="S68" s="3">
        <v>0.4513888888888889</v>
      </c>
      <c r="T68" s="1" t="s">
        <v>82</v>
      </c>
      <c r="U68" s="3">
        <v>0.67361111111111116</v>
      </c>
      <c r="V68" s="3" t="s">
        <v>83</v>
      </c>
      <c r="W68" s="3">
        <v>0.50694444444444442</v>
      </c>
      <c r="X68" s="3" t="s">
        <v>83</v>
      </c>
      <c r="Y68" s="3" t="s">
        <v>84</v>
      </c>
      <c r="AB68" s="3" t="s">
        <v>84</v>
      </c>
      <c r="AJ68" s="1">
        <v>2</v>
      </c>
      <c r="AK68" s="1">
        <v>745</v>
      </c>
      <c r="AN68" s="1">
        <v>1</v>
      </c>
      <c r="AO68" s="1">
        <v>452</v>
      </c>
    </row>
    <row r="69" spans="1:79" s="14" customFormat="1" x14ac:dyDescent="0.25">
      <c r="C69" s="14" t="s">
        <v>113</v>
      </c>
      <c r="D69" s="13" t="s">
        <v>77</v>
      </c>
      <c r="E69" s="14">
        <v>2</v>
      </c>
      <c r="F69" s="14">
        <v>6</v>
      </c>
      <c r="G69" s="14">
        <v>1</v>
      </c>
      <c r="H69" s="14">
        <v>6</v>
      </c>
      <c r="I69" s="14" t="s">
        <v>86</v>
      </c>
      <c r="J69" s="14" t="s">
        <v>105</v>
      </c>
      <c r="K69" s="14" t="s">
        <v>79</v>
      </c>
      <c r="L69" s="14">
        <v>1</v>
      </c>
      <c r="M69" s="14" t="s">
        <v>80</v>
      </c>
      <c r="N69" s="14" t="s">
        <v>81</v>
      </c>
      <c r="O69" s="14" t="s">
        <v>81</v>
      </c>
      <c r="R69" s="15">
        <v>0.4375</v>
      </c>
      <c r="S69" s="15">
        <v>0.4513888888888889</v>
      </c>
      <c r="T69" s="14" t="s">
        <v>82</v>
      </c>
      <c r="U69" s="15">
        <v>0.67361111111111116</v>
      </c>
      <c r="V69" s="14" t="s">
        <v>83</v>
      </c>
      <c r="W69" s="15">
        <v>0.50694444444444442</v>
      </c>
      <c r="X69" s="14" t="s">
        <v>83</v>
      </c>
      <c r="Y69" s="14" t="s">
        <v>84</v>
      </c>
      <c r="AB69" s="14" t="s">
        <v>84</v>
      </c>
      <c r="AJ69" s="14">
        <v>2</v>
      </c>
      <c r="AK69" s="14">
        <v>806</v>
      </c>
      <c r="AN69" s="14">
        <v>1</v>
      </c>
      <c r="AO69" s="14">
        <v>450</v>
      </c>
    </row>
    <row r="70" spans="1:79" x14ac:dyDescent="0.25">
      <c r="B70" s="7" t="s">
        <v>87</v>
      </c>
      <c r="AJ70">
        <v>2</v>
      </c>
      <c r="AN70">
        <v>1</v>
      </c>
      <c r="CA70">
        <f>AN70+AJ70</f>
        <v>3</v>
      </c>
    </row>
    <row r="71" spans="1:79" x14ac:dyDescent="0.25">
      <c r="B71" s="7" t="s">
        <v>88</v>
      </c>
      <c r="AJ71">
        <v>2</v>
      </c>
      <c r="AN71">
        <v>1</v>
      </c>
      <c r="CA71">
        <f>AN71+AJ71</f>
        <v>3</v>
      </c>
    </row>
    <row r="72" spans="1:79" x14ac:dyDescent="0.25">
      <c r="B72" s="8" t="s">
        <v>89</v>
      </c>
      <c r="CA72" s="16">
        <f>CA70/CA71*100</f>
        <v>100</v>
      </c>
    </row>
    <row r="74" spans="1:79" s="1" customFormat="1" x14ac:dyDescent="0.25">
      <c r="A74" s="1">
        <v>13</v>
      </c>
      <c r="C74" s="1" t="s">
        <v>113</v>
      </c>
      <c r="D74" s="2" t="s">
        <v>91</v>
      </c>
      <c r="E74" s="1">
        <v>2</v>
      </c>
      <c r="F74" s="1">
        <v>7</v>
      </c>
      <c r="G74" s="1">
        <v>3</v>
      </c>
      <c r="H74" s="1">
        <v>1</v>
      </c>
      <c r="I74" s="1" t="s">
        <v>86</v>
      </c>
      <c r="J74" s="1" t="s">
        <v>78</v>
      </c>
      <c r="K74" s="1" t="s">
        <v>79</v>
      </c>
      <c r="L74" s="1">
        <v>1</v>
      </c>
      <c r="M74" s="1" t="s">
        <v>80</v>
      </c>
      <c r="N74" s="1" t="s">
        <v>81</v>
      </c>
      <c r="O74" s="1" t="s">
        <v>81</v>
      </c>
      <c r="R74" s="3">
        <v>0.36805555555555558</v>
      </c>
      <c r="S74" s="3">
        <v>0.38194444444444442</v>
      </c>
      <c r="T74" s="1" t="s">
        <v>95</v>
      </c>
      <c r="U74" s="3">
        <v>0.64583333333333337</v>
      </c>
      <c r="V74" s="3" t="s">
        <v>83</v>
      </c>
      <c r="W74" s="3">
        <v>0.59027777777777779</v>
      </c>
      <c r="X74" s="3" t="s">
        <v>83</v>
      </c>
      <c r="Y74" s="3" t="s">
        <v>84</v>
      </c>
      <c r="AB74" s="3" t="s">
        <v>84</v>
      </c>
      <c r="AD74" s="1">
        <v>3</v>
      </c>
      <c r="AE74" s="1">
        <v>4</v>
      </c>
      <c r="BT74" s="1">
        <v>2</v>
      </c>
      <c r="BU74" s="1">
        <v>68</v>
      </c>
      <c r="BV74" s="1">
        <v>5</v>
      </c>
      <c r="BW74" s="1">
        <v>1005</v>
      </c>
      <c r="BX74" s="1">
        <v>4</v>
      </c>
    </row>
    <row r="75" spans="1:79" s="14" customFormat="1" x14ac:dyDescent="0.25">
      <c r="C75" s="14" t="s">
        <v>113</v>
      </c>
      <c r="D75" s="13" t="s">
        <v>91</v>
      </c>
      <c r="E75" s="14">
        <v>2</v>
      </c>
      <c r="F75" s="14">
        <v>7</v>
      </c>
      <c r="G75" s="14">
        <v>3</v>
      </c>
      <c r="H75" s="14">
        <v>1</v>
      </c>
      <c r="I75" s="14" t="s">
        <v>86</v>
      </c>
      <c r="J75" s="14" t="s">
        <v>78</v>
      </c>
      <c r="K75" s="14" t="s">
        <v>79</v>
      </c>
      <c r="L75" s="14">
        <v>1</v>
      </c>
      <c r="M75" s="14" t="s">
        <v>80</v>
      </c>
      <c r="N75" s="14" t="s">
        <v>81</v>
      </c>
      <c r="O75" s="14" t="s">
        <v>81</v>
      </c>
      <c r="R75" s="15">
        <v>0.36805555555555558</v>
      </c>
      <c r="S75" s="15">
        <v>0.38194444444444442</v>
      </c>
      <c r="T75" s="14" t="s">
        <v>95</v>
      </c>
      <c r="U75" s="15">
        <v>0.64583333333333337</v>
      </c>
      <c r="V75" s="14" t="s">
        <v>83</v>
      </c>
      <c r="W75" s="15">
        <v>0.59027777777777779</v>
      </c>
      <c r="X75" s="14" t="s">
        <v>83</v>
      </c>
      <c r="Y75" s="14" t="s">
        <v>84</v>
      </c>
      <c r="AB75" s="14" t="s">
        <v>84</v>
      </c>
      <c r="AD75" s="14">
        <v>2</v>
      </c>
      <c r="AE75" s="14">
        <v>3</v>
      </c>
      <c r="BT75" s="14">
        <v>2</v>
      </c>
      <c r="BU75" s="14">
        <v>58</v>
      </c>
      <c r="BV75" s="14">
        <v>5</v>
      </c>
      <c r="BW75" s="14">
        <v>1005</v>
      </c>
      <c r="BX75" s="14">
        <v>2</v>
      </c>
    </row>
    <row r="76" spans="1:79" x14ac:dyDescent="0.25">
      <c r="B76" s="7" t="s">
        <v>87</v>
      </c>
      <c r="AD76">
        <v>2</v>
      </c>
      <c r="AE76">
        <v>3</v>
      </c>
      <c r="BT76">
        <v>2</v>
      </c>
      <c r="BV76">
        <v>5</v>
      </c>
      <c r="BX76">
        <v>2</v>
      </c>
      <c r="CA76">
        <f>BX76+BV76+BT76+BI76+BG76+AE76+AD76</f>
        <v>14</v>
      </c>
    </row>
    <row r="77" spans="1:79" x14ac:dyDescent="0.25">
      <c r="B77" s="7" t="s">
        <v>88</v>
      </c>
      <c r="AD77">
        <v>3</v>
      </c>
      <c r="AE77">
        <v>4</v>
      </c>
      <c r="BT77">
        <v>2</v>
      </c>
      <c r="BV77">
        <v>5</v>
      </c>
      <c r="BX77">
        <v>4</v>
      </c>
      <c r="CA77">
        <f>BX77+BV77+BT77+BI77+BG77+AE77+AD77</f>
        <v>18</v>
      </c>
    </row>
    <row r="78" spans="1:79" x14ac:dyDescent="0.25">
      <c r="B78" s="8" t="s">
        <v>89</v>
      </c>
      <c r="CA78" s="16">
        <f>CA76/CA77*100</f>
        <v>77.777777777777786</v>
      </c>
    </row>
    <row r="80" spans="1:79" s="1" customFormat="1" x14ac:dyDescent="0.25">
      <c r="A80" s="1">
        <v>14</v>
      </c>
      <c r="C80" s="1" t="s">
        <v>113</v>
      </c>
      <c r="D80" s="2" t="s">
        <v>114</v>
      </c>
      <c r="E80" s="1">
        <v>2</v>
      </c>
      <c r="F80" s="1">
        <v>8</v>
      </c>
      <c r="G80" s="1">
        <v>4</v>
      </c>
      <c r="H80" s="1">
        <v>1</v>
      </c>
      <c r="I80" s="1" t="s">
        <v>86</v>
      </c>
      <c r="J80" s="1" t="s">
        <v>105</v>
      </c>
      <c r="K80" s="1" t="s">
        <v>115</v>
      </c>
      <c r="L80" s="1">
        <v>4</v>
      </c>
      <c r="M80" s="1" t="s">
        <v>116</v>
      </c>
      <c r="N80" s="1" t="s">
        <v>81</v>
      </c>
      <c r="O80" s="1" t="s">
        <v>81</v>
      </c>
      <c r="Q80" s="1" t="s">
        <v>98</v>
      </c>
      <c r="R80" s="3">
        <v>0.43333333333333335</v>
      </c>
      <c r="S80" s="3">
        <v>0.44722222222222219</v>
      </c>
      <c r="T80" s="1" t="s">
        <v>117</v>
      </c>
      <c r="U80" s="3">
        <v>0.67361111111111116</v>
      </c>
      <c r="V80" s="3" t="s">
        <v>83</v>
      </c>
      <c r="W80" s="3">
        <v>0.48958333333333331</v>
      </c>
      <c r="X80" s="3" t="s">
        <v>83</v>
      </c>
      <c r="Y80" s="3" t="s">
        <v>84</v>
      </c>
      <c r="AB80" s="3" t="s">
        <v>84</v>
      </c>
      <c r="AD80" s="1">
        <v>26</v>
      </c>
      <c r="AE80" s="1">
        <v>6</v>
      </c>
      <c r="AF80" s="1">
        <v>1</v>
      </c>
      <c r="BG80" s="1">
        <v>1</v>
      </c>
      <c r="BI80" s="1">
        <v>1</v>
      </c>
      <c r="BO80" s="1">
        <v>5</v>
      </c>
      <c r="BP80" s="1">
        <v>387</v>
      </c>
      <c r="BQ80" s="1">
        <v>1</v>
      </c>
      <c r="BR80" s="1">
        <v>22</v>
      </c>
      <c r="BT80" s="1">
        <v>2</v>
      </c>
      <c r="BU80" s="1">
        <v>24</v>
      </c>
      <c r="BV80" s="1">
        <v>8</v>
      </c>
      <c r="BW80" s="1">
        <v>373</v>
      </c>
      <c r="BX80" s="1">
        <v>7</v>
      </c>
    </row>
    <row r="81" spans="1:79" s="14" customFormat="1" x14ac:dyDescent="0.25">
      <c r="C81" s="14" t="s">
        <v>113</v>
      </c>
      <c r="D81" s="13" t="s">
        <v>114</v>
      </c>
      <c r="E81" s="14">
        <v>2</v>
      </c>
      <c r="F81" s="14">
        <v>8</v>
      </c>
      <c r="G81" s="14">
        <v>4</v>
      </c>
      <c r="H81" s="14">
        <v>1</v>
      </c>
      <c r="I81" s="14" t="s">
        <v>86</v>
      </c>
      <c r="J81" s="14" t="s">
        <v>105</v>
      </c>
      <c r="K81" s="14" t="s">
        <v>115</v>
      </c>
      <c r="L81" s="14">
        <v>4</v>
      </c>
      <c r="M81" s="14" t="s">
        <v>116</v>
      </c>
      <c r="N81" s="14" t="s">
        <v>81</v>
      </c>
      <c r="O81" s="14" t="s">
        <v>81</v>
      </c>
      <c r="Q81" s="14" t="s">
        <v>98</v>
      </c>
      <c r="R81" s="15">
        <v>0.43333333333333335</v>
      </c>
      <c r="S81" s="15">
        <v>0.44722222222222219</v>
      </c>
      <c r="T81" s="14" t="s">
        <v>117</v>
      </c>
      <c r="U81" s="15">
        <v>0.67361111111111116</v>
      </c>
      <c r="V81" s="14" t="s">
        <v>83</v>
      </c>
      <c r="W81" s="15">
        <v>0.48958333333333331</v>
      </c>
      <c r="X81" s="14" t="s">
        <v>83</v>
      </c>
      <c r="Y81" s="14" t="s">
        <v>84</v>
      </c>
      <c r="AB81" s="14" t="s">
        <v>84</v>
      </c>
      <c r="AD81" s="14">
        <v>20</v>
      </c>
      <c r="AE81" s="14">
        <v>5</v>
      </c>
      <c r="AF81" s="14">
        <v>1</v>
      </c>
      <c r="BG81" s="14">
        <v>1</v>
      </c>
      <c r="BI81" s="14">
        <v>1</v>
      </c>
      <c r="BO81" s="14">
        <v>5</v>
      </c>
      <c r="BP81" s="14">
        <v>400</v>
      </c>
      <c r="BQ81" s="14">
        <v>0</v>
      </c>
      <c r="BR81" s="14">
        <v>0</v>
      </c>
      <c r="BT81" s="14">
        <v>1</v>
      </c>
      <c r="BU81" s="14">
        <v>19</v>
      </c>
      <c r="BV81" s="14">
        <v>8</v>
      </c>
      <c r="BW81" s="14">
        <v>397</v>
      </c>
      <c r="BX81" s="14">
        <v>3</v>
      </c>
    </row>
    <row r="82" spans="1:79" x14ac:dyDescent="0.25">
      <c r="B82" s="7" t="s">
        <v>87</v>
      </c>
      <c r="AD82">
        <v>20</v>
      </c>
      <c r="AE82">
        <v>5</v>
      </c>
      <c r="AF82">
        <v>1</v>
      </c>
      <c r="BG82">
        <v>1</v>
      </c>
      <c r="BI82">
        <v>1</v>
      </c>
      <c r="BO82">
        <v>5</v>
      </c>
      <c r="BQ82">
        <v>0</v>
      </c>
      <c r="BT82">
        <v>1</v>
      </c>
      <c r="BV82">
        <v>8</v>
      </c>
      <c r="BX82">
        <v>3</v>
      </c>
      <c r="CA82">
        <f>BX82+BV82+BT82+BQ82+BO82+BI82+BG82+AF82+AE82+AD82</f>
        <v>45</v>
      </c>
    </row>
    <row r="83" spans="1:79" x14ac:dyDescent="0.25">
      <c r="B83" s="7" t="s">
        <v>88</v>
      </c>
      <c r="AD83">
        <v>26</v>
      </c>
      <c r="AE83">
        <v>6</v>
      </c>
      <c r="AF83">
        <v>1</v>
      </c>
      <c r="BG83">
        <v>1</v>
      </c>
      <c r="BI83">
        <v>1</v>
      </c>
      <c r="BO83">
        <v>5</v>
      </c>
      <c r="BQ83">
        <v>1</v>
      </c>
      <c r="BT83">
        <v>2</v>
      </c>
      <c r="BV83">
        <v>8</v>
      </c>
      <c r="BX83">
        <v>7</v>
      </c>
      <c r="CA83">
        <f>BX83+BV83+BT83+BQ83+BO83+BI83+BG83+AF83+AE83+AD83</f>
        <v>58</v>
      </c>
    </row>
    <row r="84" spans="1:79" x14ac:dyDescent="0.25">
      <c r="B84" s="8" t="s">
        <v>89</v>
      </c>
      <c r="CA84" s="16">
        <f>CA82/CA83*100</f>
        <v>77.58620689655173</v>
      </c>
    </row>
    <row r="86" spans="1:79" s="1" customFormat="1" x14ac:dyDescent="0.25">
      <c r="A86" s="1">
        <v>15</v>
      </c>
      <c r="C86" s="1" t="s">
        <v>110</v>
      </c>
      <c r="D86" s="2" t="s">
        <v>114</v>
      </c>
      <c r="E86" s="1">
        <v>2</v>
      </c>
      <c r="F86" s="1">
        <v>8</v>
      </c>
      <c r="G86" s="1">
        <v>3</v>
      </c>
      <c r="H86" s="1">
        <v>1</v>
      </c>
      <c r="I86" s="1" t="s">
        <v>86</v>
      </c>
      <c r="J86" s="1" t="s">
        <v>78</v>
      </c>
      <c r="K86" s="1" t="s">
        <v>118</v>
      </c>
      <c r="L86" s="1">
        <v>2</v>
      </c>
      <c r="M86" s="1" t="s">
        <v>119</v>
      </c>
      <c r="N86" s="1" t="s">
        <v>81</v>
      </c>
      <c r="O86" s="1" t="s">
        <v>81</v>
      </c>
      <c r="R86" s="3">
        <v>0.41736111111111113</v>
      </c>
      <c r="S86" s="3">
        <v>0.43124999999999997</v>
      </c>
      <c r="T86" s="1" t="s">
        <v>117</v>
      </c>
      <c r="U86" s="3">
        <v>0.6791666666666667</v>
      </c>
      <c r="V86" s="3" t="s">
        <v>83</v>
      </c>
      <c r="W86" s="3">
        <v>0.45069444444444445</v>
      </c>
      <c r="X86" s="3" t="s">
        <v>83</v>
      </c>
      <c r="Y86" s="3" t="s">
        <v>84</v>
      </c>
      <c r="AD86" s="1">
        <v>11</v>
      </c>
      <c r="AR86" s="1">
        <v>10</v>
      </c>
      <c r="AX86" s="1">
        <v>1</v>
      </c>
      <c r="BC86" s="1">
        <v>3</v>
      </c>
      <c r="BE86" s="1">
        <v>1</v>
      </c>
      <c r="BG86" s="1">
        <v>2</v>
      </c>
      <c r="BM86" s="1">
        <v>1</v>
      </c>
      <c r="BV86" s="1">
        <v>2</v>
      </c>
      <c r="BW86" s="1">
        <v>1009</v>
      </c>
      <c r="BX86" s="1">
        <v>10</v>
      </c>
    </row>
    <row r="87" spans="1:79" s="14" customFormat="1" x14ac:dyDescent="0.25">
      <c r="C87" s="14" t="s">
        <v>110</v>
      </c>
      <c r="D87" s="13" t="s">
        <v>114</v>
      </c>
      <c r="E87" s="14">
        <v>2</v>
      </c>
      <c r="F87" s="14">
        <v>8</v>
      </c>
      <c r="G87" s="14">
        <v>3</v>
      </c>
      <c r="H87" s="14">
        <v>1</v>
      </c>
      <c r="I87" s="14" t="s">
        <v>86</v>
      </c>
      <c r="J87" s="14" t="s">
        <v>105</v>
      </c>
      <c r="K87" s="14" t="s">
        <v>118</v>
      </c>
      <c r="L87" s="14">
        <v>2</v>
      </c>
      <c r="M87" s="14" t="s">
        <v>119</v>
      </c>
      <c r="N87" s="14" t="s">
        <v>81</v>
      </c>
      <c r="O87" s="14" t="s">
        <v>81</v>
      </c>
      <c r="R87" s="15">
        <v>0.41736111111111113</v>
      </c>
      <c r="S87" s="15">
        <v>0.43124999999999997</v>
      </c>
      <c r="T87" s="14" t="s">
        <v>117</v>
      </c>
      <c r="U87" s="15">
        <v>0.6791666666666667</v>
      </c>
      <c r="V87" s="14" t="s">
        <v>83</v>
      </c>
      <c r="W87" s="15">
        <v>0.45069444444444445</v>
      </c>
      <c r="X87" s="14" t="s">
        <v>83</v>
      </c>
      <c r="Y87" s="14" t="s">
        <v>84</v>
      </c>
      <c r="AD87" s="14">
        <v>10</v>
      </c>
      <c r="AR87" s="14">
        <v>10</v>
      </c>
      <c r="AX87" s="14">
        <v>1</v>
      </c>
      <c r="BC87" s="14">
        <v>3</v>
      </c>
      <c r="BE87" s="14">
        <v>1</v>
      </c>
      <c r="BG87" s="14">
        <v>2</v>
      </c>
      <c r="BM87" s="14">
        <v>1</v>
      </c>
      <c r="BV87" s="14">
        <v>2</v>
      </c>
      <c r="BW87" s="14">
        <v>1008</v>
      </c>
      <c r="BX87" s="14">
        <v>9</v>
      </c>
    </row>
    <row r="88" spans="1:79" x14ac:dyDescent="0.25">
      <c r="B88" s="7" t="s">
        <v>87</v>
      </c>
      <c r="AD88">
        <v>10</v>
      </c>
      <c r="AR88">
        <v>10</v>
      </c>
      <c r="AX88">
        <v>1</v>
      </c>
      <c r="BC88">
        <v>3</v>
      </c>
      <c r="BE88">
        <v>1</v>
      </c>
      <c r="BG88">
        <v>2</v>
      </c>
      <c r="BM88">
        <v>1</v>
      </c>
      <c r="BV88">
        <v>2</v>
      </c>
      <c r="BX88">
        <v>9</v>
      </c>
      <c r="CA88">
        <f>BX88+BV88+BM88+BG88+BE88+BC88+AX88+AR88+AD88</f>
        <v>39</v>
      </c>
    </row>
    <row r="89" spans="1:79" x14ac:dyDescent="0.25">
      <c r="B89" s="7" t="s">
        <v>88</v>
      </c>
      <c r="AD89">
        <v>11</v>
      </c>
      <c r="AR89">
        <v>10</v>
      </c>
      <c r="AX89">
        <v>1</v>
      </c>
      <c r="BC89">
        <v>3</v>
      </c>
      <c r="BE89">
        <v>1</v>
      </c>
      <c r="BG89">
        <v>2</v>
      </c>
      <c r="BM89">
        <v>1</v>
      </c>
      <c r="BV89">
        <v>3</v>
      </c>
      <c r="BX89">
        <v>10</v>
      </c>
      <c r="CA89">
        <f>BX89+BV89+BM89+BG89+BE89+BC89+AX89+AR89+AD89</f>
        <v>42</v>
      </c>
    </row>
    <row r="90" spans="1:79" x14ac:dyDescent="0.25">
      <c r="B90" s="8" t="s">
        <v>89</v>
      </c>
      <c r="CA90" s="16">
        <f>CA88/CA89*100</f>
        <v>92.857142857142861</v>
      </c>
    </row>
    <row r="92" spans="1:79" s="1" customFormat="1" x14ac:dyDescent="0.25">
      <c r="A92" s="1">
        <v>16</v>
      </c>
      <c r="C92" s="17" t="s">
        <v>110</v>
      </c>
      <c r="D92" s="2" t="s">
        <v>97</v>
      </c>
      <c r="E92" s="1">
        <v>1</v>
      </c>
      <c r="F92" s="1">
        <v>9</v>
      </c>
      <c r="G92" s="1">
        <v>4</v>
      </c>
      <c r="H92" s="1">
        <v>1</v>
      </c>
      <c r="I92" s="1" t="s">
        <v>86</v>
      </c>
      <c r="J92" s="1" t="s">
        <v>78</v>
      </c>
      <c r="K92" s="1" t="s">
        <v>92</v>
      </c>
      <c r="L92" s="1">
        <v>2</v>
      </c>
      <c r="M92" s="1" t="s">
        <v>93</v>
      </c>
      <c r="N92" s="1" t="s">
        <v>81</v>
      </c>
      <c r="O92" s="1" t="s">
        <v>81</v>
      </c>
      <c r="Q92" s="1" t="s">
        <v>98</v>
      </c>
      <c r="R92" s="3">
        <v>0.3520833333333333</v>
      </c>
      <c r="S92" s="3">
        <v>0.3659722222222222</v>
      </c>
      <c r="T92" s="1" t="s">
        <v>120</v>
      </c>
      <c r="U92" s="3">
        <v>0.48472222222222222</v>
      </c>
      <c r="V92" s="1" t="s">
        <v>83</v>
      </c>
      <c r="W92" s="3">
        <v>0.39583333333333331</v>
      </c>
      <c r="X92" s="1" t="s">
        <v>83</v>
      </c>
      <c r="Y92" s="1" t="s">
        <v>84</v>
      </c>
      <c r="AD92" s="1">
        <v>5</v>
      </c>
      <c r="AE92" s="1">
        <v>1</v>
      </c>
      <c r="AP92" s="1">
        <v>1</v>
      </c>
      <c r="AX92" s="1">
        <v>1</v>
      </c>
      <c r="BF92" s="1">
        <v>5</v>
      </c>
      <c r="BK92" s="1">
        <v>1</v>
      </c>
      <c r="BM92" s="1">
        <v>1</v>
      </c>
      <c r="BQ92" s="1">
        <v>1</v>
      </c>
      <c r="BR92" s="1">
        <v>5</v>
      </c>
      <c r="BV92" s="1">
        <v>7</v>
      </c>
      <c r="BW92" s="1">
        <v>1007</v>
      </c>
      <c r="BX92" s="1">
        <v>2</v>
      </c>
    </row>
    <row r="93" spans="1:79" s="14" customFormat="1" x14ac:dyDescent="0.25">
      <c r="C93" s="14" t="s">
        <v>110</v>
      </c>
      <c r="D93" s="13" t="s">
        <v>97</v>
      </c>
      <c r="E93" s="14">
        <v>1</v>
      </c>
      <c r="F93" s="14">
        <v>9</v>
      </c>
      <c r="G93" s="14">
        <v>4</v>
      </c>
      <c r="H93" s="14">
        <v>1</v>
      </c>
      <c r="I93" s="14" t="s">
        <v>86</v>
      </c>
      <c r="J93" s="14" t="s">
        <v>78</v>
      </c>
      <c r="K93" s="14" t="s">
        <v>92</v>
      </c>
      <c r="L93" s="14">
        <v>2</v>
      </c>
      <c r="M93" s="14" t="s">
        <v>93</v>
      </c>
      <c r="N93" s="14" t="s">
        <v>81</v>
      </c>
      <c r="O93" s="14" t="s">
        <v>81</v>
      </c>
      <c r="Q93" s="14" t="s">
        <v>98</v>
      </c>
      <c r="R93" s="15">
        <v>0.3520833333333333</v>
      </c>
      <c r="S93" s="15">
        <v>0.3659722222222222</v>
      </c>
      <c r="T93" s="14" t="s">
        <v>120</v>
      </c>
      <c r="U93" s="15">
        <v>0.48472222222222222</v>
      </c>
      <c r="V93" s="14" t="s">
        <v>83</v>
      </c>
      <c r="W93" s="15">
        <v>0.39583333333333331</v>
      </c>
      <c r="X93" s="14" t="s">
        <v>83</v>
      </c>
      <c r="Y93" s="14" t="s">
        <v>84</v>
      </c>
      <c r="AD93" s="14">
        <v>5</v>
      </c>
      <c r="AE93" s="14">
        <v>1</v>
      </c>
      <c r="AP93" s="14">
        <v>1</v>
      </c>
      <c r="BF93" s="14">
        <v>5</v>
      </c>
      <c r="BK93" s="14">
        <v>1</v>
      </c>
      <c r="BM93" s="14">
        <v>1</v>
      </c>
      <c r="BQ93" s="14">
        <v>1</v>
      </c>
      <c r="BR93" s="14">
        <v>5</v>
      </c>
      <c r="BV93" s="14">
        <v>7</v>
      </c>
      <c r="BW93" s="14">
        <v>1014</v>
      </c>
      <c r="BX93" s="14">
        <v>2</v>
      </c>
    </row>
    <row r="94" spans="1:79" x14ac:dyDescent="0.25">
      <c r="B94" s="7" t="s">
        <v>87</v>
      </c>
      <c r="AD94">
        <v>5</v>
      </c>
      <c r="AE94">
        <v>1</v>
      </c>
      <c r="AP94">
        <v>1</v>
      </c>
      <c r="BF94">
        <v>5</v>
      </c>
      <c r="BK94">
        <v>1</v>
      </c>
      <c r="BM94">
        <v>1</v>
      </c>
      <c r="BQ94">
        <v>1</v>
      </c>
      <c r="BV94">
        <v>7</v>
      </c>
      <c r="BX94">
        <v>2</v>
      </c>
      <c r="CA94">
        <f>BX94+BV94+BQ94+BM94+BK94+BF94+AP94+AE94+AD94</f>
        <v>24</v>
      </c>
    </row>
    <row r="95" spans="1:79" x14ac:dyDescent="0.25">
      <c r="B95" s="7" t="s">
        <v>88</v>
      </c>
      <c r="AD95">
        <v>5</v>
      </c>
      <c r="AE95">
        <v>1</v>
      </c>
      <c r="AP95">
        <v>1</v>
      </c>
      <c r="BF95">
        <v>5</v>
      </c>
      <c r="BK95">
        <v>1</v>
      </c>
      <c r="BM95">
        <v>1</v>
      </c>
      <c r="BQ95">
        <v>1</v>
      </c>
      <c r="BV95">
        <v>7</v>
      </c>
      <c r="BX95">
        <v>2</v>
      </c>
      <c r="CA95">
        <f>BX95+BV95+BQ95+BM95+BK95+BF95+AP95+AE95+AD95</f>
        <v>24</v>
      </c>
    </row>
    <row r="96" spans="1:79" x14ac:dyDescent="0.25">
      <c r="B96" s="8" t="s">
        <v>89</v>
      </c>
      <c r="CA96" s="16">
        <f>CA94/CA95*100</f>
        <v>100</v>
      </c>
    </row>
    <row r="98" spans="1:79" s="1" customFormat="1" x14ac:dyDescent="0.25">
      <c r="A98" s="1">
        <v>17</v>
      </c>
      <c r="C98" s="17" t="s">
        <v>76</v>
      </c>
      <c r="D98" s="2" t="s">
        <v>107</v>
      </c>
      <c r="E98" s="1">
        <v>3</v>
      </c>
      <c r="F98" s="1">
        <v>11</v>
      </c>
      <c r="G98" s="1">
        <v>4</v>
      </c>
      <c r="H98" s="1">
        <v>2</v>
      </c>
      <c r="I98" s="1" t="s">
        <v>86</v>
      </c>
      <c r="J98" s="1" t="s">
        <v>78</v>
      </c>
      <c r="K98" s="1" t="s">
        <v>92</v>
      </c>
      <c r="L98" s="1">
        <v>2</v>
      </c>
      <c r="M98" s="1" t="s">
        <v>93</v>
      </c>
      <c r="N98" s="1" t="s">
        <v>81</v>
      </c>
      <c r="O98" s="1" t="s">
        <v>81</v>
      </c>
      <c r="Q98" s="1" t="s">
        <v>98</v>
      </c>
      <c r="R98" s="3">
        <v>0.51874999999999993</v>
      </c>
      <c r="S98" s="3">
        <v>0.53263888888888888</v>
      </c>
      <c r="T98" s="1" t="s">
        <v>82</v>
      </c>
      <c r="U98" s="3">
        <v>0.59375</v>
      </c>
      <c r="V98" s="3" t="s">
        <v>83</v>
      </c>
      <c r="W98" s="3">
        <v>0.42569444444444443</v>
      </c>
      <c r="X98" s="3" t="s">
        <v>108</v>
      </c>
      <c r="BV98" s="1">
        <v>2</v>
      </c>
      <c r="BW98" s="1">
        <v>1171</v>
      </c>
      <c r="BX98" s="1">
        <v>8</v>
      </c>
      <c r="BY98" s="1" t="s">
        <v>122</v>
      </c>
      <c r="BZ98" s="1" t="s">
        <v>123</v>
      </c>
    </row>
    <row r="99" spans="1:79" s="14" customFormat="1" x14ac:dyDescent="0.25">
      <c r="C99" s="14" t="s">
        <v>76</v>
      </c>
      <c r="D99" s="13" t="s">
        <v>107</v>
      </c>
      <c r="E99" s="14">
        <v>3</v>
      </c>
      <c r="F99" s="14">
        <v>11</v>
      </c>
      <c r="G99" s="14">
        <v>4</v>
      </c>
      <c r="H99" s="14">
        <v>2</v>
      </c>
      <c r="I99" s="14" t="s">
        <v>86</v>
      </c>
      <c r="J99" s="14" t="s">
        <v>78</v>
      </c>
      <c r="K99" s="14" t="s">
        <v>92</v>
      </c>
      <c r="L99" s="14">
        <v>2</v>
      </c>
      <c r="M99" s="14" t="s">
        <v>93</v>
      </c>
      <c r="N99" s="14" t="s">
        <v>81</v>
      </c>
      <c r="O99" s="14" t="s">
        <v>81</v>
      </c>
      <c r="Q99" s="14" t="s">
        <v>98</v>
      </c>
      <c r="R99" s="15">
        <v>0.51874999999999993</v>
      </c>
      <c r="S99" s="15">
        <v>0.53263888888888888</v>
      </c>
      <c r="T99" s="14" t="s">
        <v>82</v>
      </c>
      <c r="U99" s="15">
        <v>0.59375</v>
      </c>
      <c r="V99" s="14" t="s">
        <v>83</v>
      </c>
      <c r="W99" s="15">
        <v>0.42569444444444443</v>
      </c>
      <c r="X99" s="14" t="s">
        <v>108</v>
      </c>
      <c r="BV99" s="14">
        <v>2</v>
      </c>
      <c r="BW99" s="14">
        <v>1167</v>
      </c>
      <c r="BX99" s="14">
        <v>7</v>
      </c>
      <c r="BY99" s="14" t="s">
        <v>124</v>
      </c>
    </row>
    <row r="100" spans="1:79" x14ac:dyDescent="0.25">
      <c r="B100" s="7" t="s">
        <v>87</v>
      </c>
      <c r="BV100">
        <v>2</v>
      </c>
      <c r="BX100">
        <v>7</v>
      </c>
      <c r="BY100">
        <v>1</v>
      </c>
      <c r="CA100">
        <f>BV100+BX100+BY100</f>
        <v>10</v>
      </c>
    </row>
    <row r="101" spans="1:79" x14ac:dyDescent="0.25">
      <c r="B101" s="7" t="s">
        <v>88</v>
      </c>
      <c r="BV101">
        <v>2</v>
      </c>
      <c r="BX101">
        <v>8</v>
      </c>
      <c r="BY101">
        <v>1</v>
      </c>
      <c r="CA101">
        <f>BY101+BX101+BV101</f>
        <v>11</v>
      </c>
    </row>
    <row r="102" spans="1:79" x14ac:dyDescent="0.25">
      <c r="B102" s="8" t="s">
        <v>89</v>
      </c>
      <c r="CA102" s="16">
        <f>CA100/CA101*100</f>
        <v>90.909090909090907</v>
      </c>
    </row>
    <row r="104" spans="1:79" s="1" customFormat="1" x14ac:dyDescent="0.25">
      <c r="A104" s="1">
        <v>17</v>
      </c>
      <c r="C104" s="17" t="s">
        <v>110</v>
      </c>
      <c r="D104" s="2" t="s">
        <v>125</v>
      </c>
      <c r="E104" s="1">
        <v>2</v>
      </c>
      <c r="F104" s="1">
        <v>15</v>
      </c>
      <c r="G104" s="1">
        <v>3</v>
      </c>
      <c r="H104" s="1">
        <v>3</v>
      </c>
      <c r="I104" s="1" t="s">
        <v>86</v>
      </c>
      <c r="J104" s="1" t="s">
        <v>78</v>
      </c>
      <c r="K104" s="1" t="s">
        <v>79</v>
      </c>
      <c r="L104" s="1">
        <v>1</v>
      </c>
      <c r="M104" s="1" t="s">
        <v>80</v>
      </c>
      <c r="N104" s="1" t="s">
        <v>81</v>
      </c>
      <c r="O104" s="1" t="s">
        <v>81</v>
      </c>
      <c r="R104" s="3">
        <v>0.47430555555555554</v>
      </c>
      <c r="S104" s="3">
        <v>0.48819444444444443</v>
      </c>
      <c r="T104" s="1" t="s">
        <v>117</v>
      </c>
      <c r="U104" s="3">
        <v>0.68611111111111101</v>
      </c>
      <c r="V104" s="3" t="s">
        <v>83</v>
      </c>
      <c r="W104" s="3">
        <v>0.5083333333333333</v>
      </c>
      <c r="X104" s="3" t="s">
        <v>83</v>
      </c>
      <c r="AD104" s="1">
        <v>11</v>
      </c>
      <c r="AE104" s="1">
        <v>1</v>
      </c>
      <c r="AF104" s="1">
        <v>1</v>
      </c>
      <c r="AJ104" s="1">
        <v>1</v>
      </c>
      <c r="AK104" s="1">
        <v>24</v>
      </c>
      <c r="AP104" s="1">
        <v>1</v>
      </c>
      <c r="BF104" s="1">
        <v>1</v>
      </c>
      <c r="BJ104" s="1">
        <v>1</v>
      </c>
      <c r="BQ104" s="1">
        <v>1</v>
      </c>
      <c r="BR104" s="1">
        <v>164</v>
      </c>
      <c r="BT104" s="1">
        <v>2</v>
      </c>
      <c r="BU104" s="1">
        <v>262</v>
      </c>
      <c r="BV104" s="1">
        <v>3</v>
      </c>
      <c r="BW104" s="1">
        <v>636</v>
      </c>
      <c r="BX104" s="1">
        <v>3</v>
      </c>
      <c r="BY104" s="1" t="s">
        <v>126</v>
      </c>
    </row>
    <row r="105" spans="1:79" s="14" customFormat="1" x14ac:dyDescent="0.25">
      <c r="C105" s="14" t="s">
        <v>110</v>
      </c>
      <c r="D105" s="13" t="s">
        <v>125</v>
      </c>
      <c r="E105" s="14">
        <v>2</v>
      </c>
      <c r="F105" s="14">
        <v>15</v>
      </c>
      <c r="G105" s="14">
        <v>3</v>
      </c>
      <c r="H105" s="14">
        <v>3</v>
      </c>
      <c r="I105" s="14" t="s">
        <v>86</v>
      </c>
      <c r="J105" s="14" t="s">
        <v>78</v>
      </c>
      <c r="K105" s="14" t="s">
        <v>79</v>
      </c>
      <c r="L105" s="14">
        <v>1</v>
      </c>
      <c r="M105" s="14" t="s">
        <v>80</v>
      </c>
      <c r="N105" s="14" t="s">
        <v>81</v>
      </c>
      <c r="O105" s="14" t="s">
        <v>81</v>
      </c>
      <c r="R105" s="15">
        <v>0.47430555555555554</v>
      </c>
      <c r="S105" s="15">
        <v>0.48819444444444443</v>
      </c>
      <c r="T105" s="14" t="s">
        <v>117</v>
      </c>
      <c r="U105" s="15">
        <v>0.68611111111111101</v>
      </c>
      <c r="V105" s="14" t="s">
        <v>83</v>
      </c>
      <c r="W105" s="15">
        <v>0.5083333333333333</v>
      </c>
      <c r="X105" s="14" t="s">
        <v>83</v>
      </c>
      <c r="AD105" s="14">
        <v>12</v>
      </c>
      <c r="AE105" s="14">
        <v>1</v>
      </c>
      <c r="AF105" s="14">
        <v>1</v>
      </c>
      <c r="AJ105" s="14">
        <v>1</v>
      </c>
      <c r="AK105" s="14">
        <v>25</v>
      </c>
      <c r="AP105" s="14">
        <v>1</v>
      </c>
      <c r="BF105" s="14">
        <v>0</v>
      </c>
      <c r="BJ105" s="14">
        <v>1</v>
      </c>
      <c r="BQ105" s="14">
        <v>1</v>
      </c>
      <c r="BR105" s="14">
        <v>163</v>
      </c>
      <c r="BT105" s="14">
        <v>2</v>
      </c>
      <c r="BU105" s="14">
        <v>264</v>
      </c>
      <c r="BV105" s="14">
        <v>3</v>
      </c>
      <c r="BW105" s="14">
        <v>635</v>
      </c>
      <c r="BX105" s="14">
        <v>4</v>
      </c>
      <c r="BY105" s="14" t="s">
        <v>126</v>
      </c>
    </row>
    <row r="106" spans="1:79" x14ac:dyDescent="0.25">
      <c r="B106" s="7" t="s">
        <v>87</v>
      </c>
      <c r="AD106">
        <v>11</v>
      </c>
      <c r="AE106">
        <v>1</v>
      </c>
      <c r="AF106">
        <v>1</v>
      </c>
      <c r="AJ106">
        <v>1</v>
      </c>
      <c r="AP106">
        <v>1</v>
      </c>
      <c r="BF106">
        <v>0</v>
      </c>
      <c r="BJ106">
        <v>1</v>
      </c>
      <c r="BQ106">
        <v>1</v>
      </c>
      <c r="BT106">
        <v>2</v>
      </c>
      <c r="BV106">
        <v>3</v>
      </c>
      <c r="BX106">
        <v>3</v>
      </c>
      <c r="CA106">
        <f>BX106+BV106+BT106+BQ106+BJ106+BF106+AP106+AJ106+AF106+AE106+AD106</f>
        <v>25</v>
      </c>
    </row>
    <row r="107" spans="1:79" x14ac:dyDescent="0.25">
      <c r="B107" s="7" t="s">
        <v>88</v>
      </c>
      <c r="AD107">
        <v>12</v>
      </c>
      <c r="AE107">
        <v>1</v>
      </c>
      <c r="AF107">
        <v>1</v>
      </c>
      <c r="AJ107">
        <v>1</v>
      </c>
      <c r="AP107">
        <v>1</v>
      </c>
      <c r="BF107">
        <v>1</v>
      </c>
      <c r="BJ107">
        <v>1</v>
      </c>
      <c r="BQ107">
        <v>1</v>
      </c>
      <c r="BT107">
        <v>2</v>
      </c>
      <c r="BV107">
        <v>3</v>
      </c>
      <c r="BX107">
        <v>4</v>
      </c>
      <c r="CA107">
        <f>BX107+BV107+BT107+BQ107+BJ107+BF107+AP107+AJ107+AF107+AE107+AD107</f>
        <v>28</v>
      </c>
    </row>
    <row r="108" spans="1:79" x14ac:dyDescent="0.25">
      <c r="B108" s="8" t="s">
        <v>89</v>
      </c>
      <c r="CA108" s="16">
        <f>CA106/CA107*100</f>
        <v>89.285714285714292</v>
      </c>
    </row>
    <row r="110" spans="1:79" s="1" customFormat="1" x14ac:dyDescent="0.25">
      <c r="A110" s="1">
        <v>18</v>
      </c>
      <c r="C110" s="17" t="s">
        <v>113</v>
      </c>
      <c r="D110" s="2" t="s">
        <v>127</v>
      </c>
      <c r="E110" s="1">
        <v>1</v>
      </c>
      <c r="F110" s="1">
        <v>22</v>
      </c>
      <c r="G110" s="1">
        <v>2</v>
      </c>
      <c r="H110" s="1">
        <v>6</v>
      </c>
      <c r="I110" s="1" t="s">
        <v>86</v>
      </c>
      <c r="J110" s="1" t="s">
        <v>78</v>
      </c>
      <c r="K110" s="1" t="s">
        <v>118</v>
      </c>
      <c r="L110" s="1">
        <v>2</v>
      </c>
      <c r="M110" s="1" t="s">
        <v>119</v>
      </c>
      <c r="N110" s="1" t="s">
        <v>81</v>
      </c>
      <c r="O110" s="1" t="s">
        <v>81</v>
      </c>
      <c r="R110" s="3">
        <v>0.33194444444444443</v>
      </c>
      <c r="S110" s="3">
        <v>0.34583333333333338</v>
      </c>
      <c r="T110" s="1" t="s">
        <v>128</v>
      </c>
      <c r="U110" s="3">
        <v>0.54722222222222217</v>
      </c>
      <c r="V110" s="1" t="s">
        <v>83</v>
      </c>
      <c r="W110" s="3">
        <v>0.56944444444444442</v>
      </c>
      <c r="X110" s="3" t="s">
        <v>83</v>
      </c>
      <c r="AB110" s="1" t="s">
        <v>84</v>
      </c>
      <c r="AD110" s="1">
        <v>21</v>
      </c>
      <c r="AE110" s="1">
        <v>5</v>
      </c>
      <c r="AF110" s="1">
        <v>2</v>
      </c>
      <c r="AN110" s="1">
        <v>2</v>
      </c>
      <c r="AO110" s="1">
        <v>317</v>
      </c>
      <c r="AV110" s="1">
        <v>1</v>
      </c>
      <c r="BO110" s="1">
        <v>3</v>
      </c>
      <c r="BP110" s="1">
        <v>75</v>
      </c>
      <c r="BQ110" s="1">
        <v>1</v>
      </c>
      <c r="BR110" s="1">
        <v>41</v>
      </c>
      <c r="BT110" s="1">
        <v>1</v>
      </c>
      <c r="BU110" s="1">
        <v>4</v>
      </c>
      <c r="BV110" s="1">
        <v>7</v>
      </c>
      <c r="BW110" s="1">
        <v>325</v>
      </c>
      <c r="BX110" s="1">
        <v>4</v>
      </c>
    </row>
    <row r="111" spans="1:79" s="14" customFormat="1" x14ac:dyDescent="0.25">
      <c r="C111" s="14" t="s">
        <v>113</v>
      </c>
      <c r="D111" s="13" t="s">
        <v>127</v>
      </c>
      <c r="E111" s="14">
        <v>1</v>
      </c>
      <c r="F111" s="14">
        <v>22</v>
      </c>
      <c r="G111" s="14">
        <v>2</v>
      </c>
      <c r="H111" s="14">
        <v>6</v>
      </c>
      <c r="I111" s="14" t="s">
        <v>86</v>
      </c>
      <c r="J111" s="14" t="s">
        <v>78</v>
      </c>
      <c r="K111" s="14" t="s">
        <v>118</v>
      </c>
      <c r="L111" s="14">
        <v>2</v>
      </c>
      <c r="M111" s="14" t="s">
        <v>119</v>
      </c>
      <c r="N111" s="14" t="s">
        <v>81</v>
      </c>
      <c r="O111" s="14" t="s">
        <v>81</v>
      </c>
      <c r="R111" s="15">
        <v>0.33194444444444443</v>
      </c>
      <c r="S111" s="15">
        <v>0.34583333333333338</v>
      </c>
      <c r="T111" s="14" t="s">
        <v>128</v>
      </c>
      <c r="U111" s="15">
        <v>0.54722222222222217</v>
      </c>
      <c r="V111" s="14" t="s">
        <v>83</v>
      </c>
      <c r="W111" s="15">
        <v>0.56944444444444442</v>
      </c>
      <c r="X111" s="14" t="s">
        <v>83</v>
      </c>
      <c r="AB111" s="14" t="s">
        <v>84</v>
      </c>
      <c r="AD111" s="14">
        <v>20</v>
      </c>
      <c r="AE111" s="14">
        <v>7</v>
      </c>
      <c r="AF111" s="14">
        <v>3</v>
      </c>
      <c r="AN111" s="14">
        <v>2</v>
      </c>
      <c r="AO111" s="14">
        <v>320</v>
      </c>
      <c r="AV111" s="14">
        <v>1</v>
      </c>
      <c r="BO111" s="14">
        <v>3</v>
      </c>
      <c r="BP111" s="14">
        <v>75</v>
      </c>
      <c r="BQ111" s="14">
        <v>1</v>
      </c>
      <c r="BR111" s="14">
        <v>38</v>
      </c>
      <c r="BT111" s="14">
        <v>1</v>
      </c>
      <c r="BU111" s="14">
        <v>12</v>
      </c>
      <c r="BV111" s="14">
        <v>4</v>
      </c>
      <c r="BW111" s="14">
        <v>308</v>
      </c>
      <c r="BX111" s="14">
        <v>4</v>
      </c>
    </row>
    <row r="112" spans="1:79" x14ac:dyDescent="0.25">
      <c r="B112" s="7" t="s">
        <v>87</v>
      </c>
      <c r="AD112">
        <v>20</v>
      </c>
      <c r="AE112">
        <v>5</v>
      </c>
      <c r="AF112">
        <v>2</v>
      </c>
      <c r="AN112">
        <v>2</v>
      </c>
      <c r="AV112">
        <v>1</v>
      </c>
      <c r="BO112">
        <v>3</v>
      </c>
      <c r="BQ112">
        <v>1</v>
      </c>
      <c r="BT112">
        <v>1</v>
      </c>
      <c r="BV112">
        <v>4</v>
      </c>
      <c r="BX112">
        <v>4</v>
      </c>
      <c r="CA112">
        <f>BX112+BV112+BT112+BQ112+BO112+AV112+AN112+AF112+AE112+AD112</f>
        <v>43</v>
      </c>
    </row>
    <row r="113" spans="1:79" x14ac:dyDescent="0.25">
      <c r="B113" s="7" t="s">
        <v>88</v>
      </c>
      <c r="AD113">
        <v>21</v>
      </c>
      <c r="AE113">
        <v>7</v>
      </c>
      <c r="AF113">
        <v>3</v>
      </c>
      <c r="AN113">
        <v>2</v>
      </c>
      <c r="AV113">
        <v>1</v>
      </c>
      <c r="BO113">
        <v>3</v>
      </c>
      <c r="BQ113">
        <v>1</v>
      </c>
      <c r="BT113">
        <v>1</v>
      </c>
      <c r="BV113">
        <v>7</v>
      </c>
      <c r="BX113">
        <v>4</v>
      </c>
      <c r="CA113">
        <f>BX113+BV113+BT113+BQ113+BO113+AV113+AN113+AF113+AE113+AD113</f>
        <v>50</v>
      </c>
    </row>
    <row r="114" spans="1:79" x14ac:dyDescent="0.25">
      <c r="B114" s="8" t="s">
        <v>89</v>
      </c>
      <c r="CA114" s="16">
        <f>CA112/CA113*100</f>
        <v>86</v>
      </c>
    </row>
    <row r="116" spans="1:79" s="1" customFormat="1" x14ac:dyDescent="0.25">
      <c r="A116" s="1">
        <v>19</v>
      </c>
      <c r="C116" s="17" t="s">
        <v>113</v>
      </c>
      <c r="D116" s="2" t="s">
        <v>129</v>
      </c>
      <c r="E116" s="1">
        <v>2</v>
      </c>
      <c r="F116" s="1">
        <v>12</v>
      </c>
      <c r="G116" s="1">
        <v>4</v>
      </c>
      <c r="H116" s="1">
        <v>2</v>
      </c>
      <c r="I116" s="1" t="s">
        <v>86</v>
      </c>
      <c r="J116" s="1" t="s">
        <v>78</v>
      </c>
      <c r="K116" s="1" t="s">
        <v>130</v>
      </c>
      <c r="L116" s="1">
        <v>3</v>
      </c>
      <c r="M116" s="1" t="s">
        <v>131</v>
      </c>
      <c r="N116" s="1" t="s">
        <v>81</v>
      </c>
      <c r="O116" s="1" t="s">
        <v>81</v>
      </c>
      <c r="Q116" s="1" t="s">
        <v>81</v>
      </c>
      <c r="R116" s="3">
        <v>0.4916666666666667</v>
      </c>
      <c r="S116" s="3">
        <v>0.50555555555555554</v>
      </c>
      <c r="T116" s="1" t="s">
        <v>132</v>
      </c>
      <c r="U116" s="3">
        <v>0.66736111111111107</v>
      </c>
      <c r="V116" s="3" t="s">
        <v>83</v>
      </c>
      <c r="W116" s="3">
        <v>0.4694444444444445</v>
      </c>
      <c r="X116" s="3" t="s">
        <v>83</v>
      </c>
      <c r="AB116" s="1" t="s">
        <v>109</v>
      </c>
      <c r="AD116" s="1">
        <v>32</v>
      </c>
      <c r="AE116" s="1">
        <v>6</v>
      </c>
      <c r="BE116" s="1">
        <v>1</v>
      </c>
      <c r="BG116" s="1">
        <v>2</v>
      </c>
      <c r="BJ116" s="1">
        <v>3</v>
      </c>
      <c r="BO116" s="1">
        <v>1</v>
      </c>
      <c r="BP116" s="1">
        <v>11</v>
      </c>
      <c r="BQ116" s="1">
        <v>6</v>
      </c>
      <c r="BR116" s="1">
        <v>297</v>
      </c>
      <c r="BT116" s="1">
        <v>5</v>
      </c>
      <c r="BU116" s="1">
        <v>178</v>
      </c>
      <c r="BV116" s="1">
        <v>6</v>
      </c>
      <c r="BW116" s="1">
        <v>574</v>
      </c>
      <c r="BX116" s="1">
        <v>14</v>
      </c>
    </row>
    <row r="117" spans="1:79" s="14" customFormat="1" x14ac:dyDescent="0.25">
      <c r="C117" s="14" t="s">
        <v>113</v>
      </c>
      <c r="D117" s="13" t="s">
        <v>129</v>
      </c>
      <c r="E117" s="14">
        <v>2</v>
      </c>
      <c r="F117" s="14">
        <v>12</v>
      </c>
      <c r="G117" s="14">
        <v>4</v>
      </c>
      <c r="H117" s="14">
        <v>2</v>
      </c>
      <c r="I117" s="14" t="s">
        <v>86</v>
      </c>
      <c r="J117" s="14" t="s">
        <v>78</v>
      </c>
      <c r="K117" s="14" t="s">
        <v>130</v>
      </c>
      <c r="L117" s="14">
        <v>3</v>
      </c>
      <c r="M117" s="14" t="s">
        <v>131</v>
      </c>
      <c r="N117" s="14" t="s">
        <v>81</v>
      </c>
      <c r="O117" s="14" t="s">
        <v>81</v>
      </c>
      <c r="Q117" s="14" t="s">
        <v>81</v>
      </c>
      <c r="R117" s="15">
        <v>0.4916666666666667</v>
      </c>
      <c r="S117" s="15">
        <v>0.50555555555555554</v>
      </c>
      <c r="T117" s="14" t="s">
        <v>132</v>
      </c>
      <c r="U117" s="15">
        <v>0.66736111111111107</v>
      </c>
      <c r="V117" s="14" t="s">
        <v>83</v>
      </c>
      <c r="W117" s="15">
        <v>0.4694444444444445</v>
      </c>
      <c r="X117" s="14" t="s">
        <v>83</v>
      </c>
      <c r="AB117" s="14" t="s">
        <v>109</v>
      </c>
      <c r="AD117" s="14">
        <v>31</v>
      </c>
      <c r="AE117" s="14">
        <v>3</v>
      </c>
      <c r="BE117" s="14">
        <v>0</v>
      </c>
      <c r="BG117" s="14">
        <v>3</v>
      </c>
      <c r="BJ117" s="14">
        <v>3</v>
      </c>
      <c r="BO117" s="14">
        <v>1</v>
      </c>
      <c r="BP117" s="14">
        <v>10</v>
      </c>
      <c r="BQ117" s="14">
        <v>6</v>
      </c>
      <c r="BR117" s="14">
        <v>295</v>
      </c>
      <c r="BT117" s="14">
        <v>5</v>
      </c>
      <c r="BU117" s="14">
        <v>177</v>
      </c>
      <c r="BV117" s="14">
        <v>5</v>
      </c>
      <c r="BW117" s="14">
        <v>499</v>
      </c>
      <c r="BX117" s="14">
        <v>14</v>
      </c>
    </row>
    <row r="118" spans="1:79" x14ac:dyDescent="0.25">
      <c r="B118" s="7" t="s">
        <v>87</v>
      </c>
      <c r="AD118">
        <v>31</v>
      </c>
      <c r="AE118">
        <v>3</v>
      </c>
      <c r="BE118">
        <v>0</v>
      </c>
      <c r="BG118">
        <v>2</v>
      </c>
      <c r="BJ118">
        <v>3</v>
      </c>
      <c r="BO118">
        <v>1</v>
      </c>
      <c r="BQ118">
        <v>6</v>
      </c>
      <c r="BT118">
        <v>5</v>
      </c>
      <c r="BV118">
        <v>5</v>
      </c>
      <c r="BX118">
        <v>14</v>
      </c>
      <c r="CA118">
        <f>BX118+BV118+BT118+BQ118+BO118+BJ118+BG118+BE118+AE118+AD118</f>
        <v>70</v>
      </c>
    </row>
    <row r="119" spans="1:79" x14ac:dyDescent="0.25">
      <c r="B119" s="7" t="s">
        <v>88</v>
      </c>
      <c r="AD119">
        <v>32</v>
      </c>
      <c r="AE119">
        <v>6</v>
      </c>
      <c r="BE119">
        <v>1</v>
      </c>
      <c r="BG119">
        <v>3</v>
      </c>
      <c r="BJ119">
        <v>3</v>
      </c>
      <c r="BO119">
        <v>1</v>
      </c>
      <c r="BQ119">
        <v>6</v>
      </c>
      <c r="BT119">
        <v>5</v>
      </c>
      <c r="BV119">
        <v>6</v>
      </c>
      <c r="BX119">
        <v>14</v>
      </c>
      <c r="CA119">
        <f>BX119+BV119+BT119+BQ119+BO119+BJ119+BG119+BE119+AE119+AD119</f>
        <v>77</v>
      </c>
    </row>
    <row r="120" spans="1:79" x14ac:dyDescent="0.25">
      <c r="B120" s="8" t="s">
        <v>89</v>
      </c>
      <c r="CA120" s="16">
        <f>CA118/CA119*100</f>
        <v>90.909090909090907</v>
      </c>
    </row>
    <row r="122" spans="1:79" s="1" customFormat="1" x14ac:dyDescent="0.25">
      <c r="A122" s="1">
        <v>20</v>
      </c>
      <c r="C122" s="17" t="s">
        <v>113</v>
      </c>
      <c r="D122" s="2" t="s">
        <v>125</v>
      </c>
      <c r="E122" s="1">
        <v>2</v>
      </c>
      <c r="F122" s="1">
        <v>15</v>
      </c>
      <c r="G122" s="1">
        <v>3</v>
      </c>
      <c r="H122" s="1">
        <v>3</v>
      </c>
      <c r="I122" s="1" t="s">
        <v>86</v>
      </c>
      <c r="J122" s="1" t="s">
        <v>78</v>
      </c>
      <c r="K122" s="1" t="s">
        <v>79</v>
      </c>
      <c r="L122" s="1">
        <v>1</v>
      </c>
      <c r="M122" s="1" t="s">
        <v>80</v>
      </c>
      <c r="N122" s="1" t="s">
        <v>81</v>
      </c>
      <c r="O122" s="1" t="s">
        <v>81</v>
      </c>
      <c r="R122" s="3">
        <v>0.4597222222222222</v>
      </c>
      <c r="S122" s="3">
        <v>0.47361111111111115</v>
      </c>
      <c r="T122" s="1" t="s">
        <v>117</v>
      </c>
      <c r="U122" s="3">
        <v>0.67708333333333337</v>
      </c>
      <c r="V122" s="3" t="s">
        <v>83</v>
      </c>
      <c r="W122" s="3">
        <v>0.51180555555555551</v>
      </c>
      <c r="X122" s="3" t="s">
        <v>83</v>
      </c>
      <c r="AB122" s="1" t="s">
        <v>84</v>
      </c>
      <c r="AJ122" s="1">
        <v>3</v>
      </c>
      <c r="AK122" s="1">
        <v>175</v>
      </c>
      <c r="AN122" s="1">
        <v>4</v>
      </c>
      <c r="AO122" s="1">
        <v>931</v>
      </c>
      <c r="BV122" s="1">
        <v>2</v>
      </c>
      <c r="BW122" s="1">
        <v>22</v>
      </c>
      <c r="BX122" s="1">
        <v>0</v>
      </c>
    </row>
    <row r="123" spans="1:79" s="14" customFormat="1" x14ac:dyDescent="0.25">
      <c r="C123" s="14" t="s">
        <v>113</v>
      </c>
      <c r="D123" s="13" t="s">
        <v>125</v>
      </c>
      <c r="E123" s="14">
        <v>2</v>
      </c>
      <c r="F123" s="14">
        <v>15</v>
      </c>
      <c r="G123" s="14">
        <v>3</v>
      </c>
      <c r="H123" s="14">
        <v>3</v>
      </c>
      <c r="I123" s="1" t="s">
        <v>86</v>
      </c>
      <c r="J123" s="14" t="s">
        <v>78</v>
      </c>
      <c r="K123" s="14" t="s">
        <v>79</v>
      </c>
      <c r="L123" s="14">
        <v>1</v>
      </c>
      <c r="M123" s="14" t="s">
        <v>80</v>
      </c>
      <c r="N123" s="14" t="s">
        <v>81</v>
      </c>
      <c r="O123" s="14" t="s">
        <v>81</v>
      </c>
      <c r="R123" s="3">
        <v>0.4597222222222222</v>
      </c>
      <c r="S123" s="3">
        <v>0.47361111111111115</v>
      </c>
      <c r="T123" s="1" t="s">
        <v>117</v>
      </c>
      <c r="U123" s="3">
        <v>0.67708333333333337</v>
      </c>
      <c r="V123" s="14" t="s">
        <v>83</v>
      </c>
      <c r="W123" s="3">
        <v>0.51180555555555551</v>
      </c>
      <c r="X123" s="14" t="s">
        <v>83</v>
      </c>
      <c r="AB123" s="14" t="s">
        <v>84</v>
      </c>
      <c r="AJ123" s="14">
        <v>4</v>
      </c>
      <c r="AK123" s="14">
        <v>173</v>
      </c>
      <c r="AN123" s="14">
        <v>4</v>
      </c>
      <c r="AO123" s="14">
        <v>961</v>
      </c>
      <c r="BV123" s="14">
        <v>1</v>
      </c>
      <c r="BW123" s="14">
        <v>20</v>
      </c>
      <c r="BX123" s="14">
        <v>1</v>
      </c>
    </row>
    <row r="124" spans="1:79" x14ac:dyDescent="0.25">
      <c r="B124" s="7" t="s">
        <v>87</v>
      </c>
      <c r="AJ124">
        <v>3</v>
      </c>
      <c r="AN124">
        <v>4</v>
      </c>
      <c r="BV124">
        <v>1</v>
      </c>
      <c r="BX124">
        <v>0</v>
      </c>
      <c r="CA124">
        <f>BX124+BV124+AN124+AJ124</f>
        <v>8</v>
      </c>
    </row>
    <row r="125" spans="1:79" x14ac:dyDescent="0.25">
      <c r="B125" s="7" t="s">
        <v>88</v>
      </c>
      <c r="AJ125">
        <v>4</v>
      </c>
      <c r="AN125">
        <v>4</v>
      </c>
      <c r="BV125">
        <v>2</v>
      </c>
      <c r="BX125">
        <v>1</v>
      </c>
      <c r="CA125">
        <f>BX125+BV125+AN125+AJ125</f>
        <v>11</v>
      </c>
    </row>
    <row r="126" spans="1:79" x14ac:dyDescent="0.25">
      <c r="B126" s="8" t="s">
        <v>89</v>
      </c>
      <c r="CA126" s="16">
        <f>CA124/CA125*100</f>
        <v>72.727272727272734</v>
      </c>
    </row>
    <row r="128" spans="1:79" s="1" customFormat="1" x14ac:dyDescent="0.25">
      <c r="A128" s="1">
        <v>21</v>
      </c>
      <c r="C128" s="17" t="s">
        <v>76</v>
      </c>
      <c r="D128" s="2" t="s">
        <v>133</v>
      </c>
      <c r="E128" s="1">
        <v>3</v>
      </c>
      <c r="F128" s="1">
        <v>18</v>
      </c>
      <c r="G128" s="1">
        <v>3</v>
      </c>
      <c r="H128" s="1">
        <v>4</v>
      </c>
      <c r="I128" s="1" t="s">
        <v>86</v>
      </c>
      <c r="J128" s="1" t="s">
        <v>134</v>
      </c>
      <c r="K128" s="1" t="s">
        <v>79</v>
      </c>
      <c r="L128" s="1">
        <v>1</v>
      </c>
      <c r="M128" s="1" t="s">
        <v>80</v>
      </c>
      <c r="N128" s="1" t="s">
        <v>81</v>
      </c>
      <c r="O128" s="1" t="s">
        <v>81</v>
      </c>
      <c r="R128" s="3">
        <v>0.62152777777777779</v>
      </c>
      <c r="S128" s="3">
        <v>0.63541666666666663</v>
      </c>
      <c r="T128" s="1" t="s">
        <v>135</v>
      </c>
      <c r="W128" s="3">
        <v>0.47222222222222227</v>
      </c>
      <c r="X128" s="3" t="s">
        <v>108</v>
      </c>
      <c r="AD128" s="1">
        <v>18</v>
      </c>
      <c r="AE128" s="1">
        <v>8</v>
      </c>
      <c r="AY128" s="1">
        <v>2</v>
      </c>
      <c r="BE128" s="1">
        <v>1</v>
      </c>
      <c r="BO128" s="1">
        <v>9</v>
      </c>
      <c r="BP128" s="1">
        <v>315</v>
      </c>
      <c r="BQ128" s="1">
        <v>0</v>
      </c>
      <c r="BR128" s="1">
        <v>0</v>
      </c>
      <c r="BT128" s="1">
        <v>1</v>
      </c>
      <c r="BU128" s="1">
        <v>7</v>
      </c>
      <c r="BV128" s="1">
        <v>14</v>
      </c>
      <c r="BW128" s="1">
        <v>587</v>
      </c>
      <c r="BX128" s="1">
        <v>12</v>
      </c>
      <c r="BZ128" s="1" t="s">
        <v>136</v>
      </c>
    </row>
    <row r="129" spans="1:79" s="14" customFormat="1" x14ac:dyDescent="0.25">
      <c r="C129" s="14" t="s">
        <v>76</v>
      </c>
      <c r="D129" s="13" t="s">
        <v>133</v>
      </c>
      <c r="E129" s="14">
        <v>3</v>
      </c>
      <c r="F129" s="14">
        <v>18</v>
      </c>
      <c r="G129" s="14">
        <v>3</v>
      </c>
      <c r="H129" s="14">
        <v>4</v>
      </c>
      <c r="I129" s="14" t="s">
        <v>86</v>
      </c>
      <c r="J129" s="14" t="s">
        <v>105</v>
      </c>
      <c r="K129" s="14" t="s">
        <v>79</v>
      </c>
      <c r="L129" s="14">
        <v>1</v>
      </c>
      <c r="M129" s="14" t="s">
        <v>80</v>
      </c>
      <c r="N129" s="14" t="s">
        <v>81</v>
      </c>
      <c r="O129" s="14" t="s">
        <v>81</v>
      </c>
      <c r="R129" s="15">
        <v>0.62152777777777779</v>
      </c>
      <c r="S129" s="15">
        <v>0.63541666666666663</v>
      </c>
      <c r="T129" s="14" t="s">
        <v>135</v>
      </c>
      <c r="W129" s="15">
        <v>0.47222222222222227</v>
      </c>
      <c r="X129" s="14" t="s">
        <v>108</v>
      </c>
      <c r="AD129" s="14">
        <v>16</v>
      </c>
      <c r="AE129" s="14">
        <v>8</v>
      </c>
      <c r="AY129" s="14">
        <v>1</v>
      </c>
      <c r="BE129" s="14">
        <v>1</v>
      </c>
      <c r="BO129" s="14">
        <v>7</v>
      </c>
      <c r="BP129" s="14">
        <v>242</v>
      </c>
      <c r="BQ129" s="14">
        <v>1</v>
      </c>
      <c r="BR129" s="14">
        <v>4</v>
      </c>
      <c r="BT129" s="14">
        <v>2</v>
      </c>
      <c r="BU129" s="14">
        <v>22</v>
      </c>
      <c r="BV129" s="14">
        <v>13</v>
      </c>
      <c r="BW129" s="14">
        <v>606</v>
      </c>
      <c r="BX129" s="14">
        <v>9</v>
      </c>
    </row>
    <row r="130" spans="1:79" x14ac:dyDescent="0.25">
      <c r="B130" s="7" t="s">
        <v>87</v>
      </c>
      <c r="AD130">
        <v>16</v>
      </c>
      <c r="AE130">
        <v>8</v>
      </c>
      <c r="AY130">
        <v>1</v>
      </c>
      <c r="BE130">
        <v>1</v>
      </c>
      <c r="BO130">
        <v>7</v>
      </c>
      <c r="BQ130">
        <v>0</v>
      </c>
      <c r="BT130">
        <v>1</v>
      </c>
      <c r="BV130">
        <v>13</v>
      </c>
      <c r="BX130">
        <v>9</v>
      </c>
      <c r="CA130">
        <f>BX130+BV130+BT130+BQ130+BO130+BE130+AY130+AE130+AD130</f>
        <v>56</v>
      </c>
    </row>
    <row r="131" spans="1:79" x14ac:dyDescent="0.25">
      <c r="B131" s="7" t="s">
        <v>88</v>
      </c>
      <c r="AD131">
        <v>18</v>
      </c>
      <c r="AE131">
        <v>8</v>
      </c>
      <c r="AY131">
        <v>2</v>
      </c>
      <c r="BE131">
        <v>1</v>
      </c>
      <c r="BO131">
        <v>9</v>
      </c>
      <c r="BQ131">
        <v>1</v>
      </c>
      <c r="BT131">
        <v>2</v>
      </c>
      <c r="BV131">
        <v>14</v>
      </c>
      <c r="BX131">
        <v>12</v>
      </c>
      <c r="CA131">
        <f>BX131+BV131+BT131+BQ131+BO131+BE131+AY131+AE131+AD131</f>
        <v>67</v>
      </c>
    </row>
    <row r="132" spans="1:79" x14ac:dyDescent="0.25">
      <c r="B132" s="8" t="s">
        <v>89</v>
      </c>
      <c r="CA132" s="16">
        <f>CA130/CA131*100</f>
        <v>83.582089552238799</v>
      </c>
    </row>
    <row r="134" spans="1:79" s="1" customFormat="1" x14ac:dyDescent="0.25">
      <c r="A134" s="1">
        <v>22</v>
      </c>
      <c r="C134" s="17" t="s">
        <v>76</v>
      </c>
      <c r="D134" s="2" t="s">
        <v>137</v>
      </c>
      <c r="E134" s="1">
        <v>1</v>
      </c>
      <c r="F134" s="1">
        <v>19</v>
      </c>
      <c r="G134" s="1">
        <v>3</v>
      </c>
      <c r="H134" s="1">
        <v>5</v>
      </c>
      <c r="I134" s="1" t="s">
        <v>86</v>
      </c>
      <c r="J134" s="1" t="s">
        <v>78</v>
      </c>
      <c r="K134" s="1" t="s">
        <v>118</v>
      </c>
      <c r="L134" s="1">
        <v>2</v>
      </c>
      <c r="M134" s="1" t="s">
        <v>119</v>
      </c>
      <c r="N134" s="1" t="s">
        <v>81</v>
      </c>
      <c r="O134" s="1" t="s">
        <v>81</v>
      </c>
      <c r="R134" s="3">
        <v>0.33680555555555558</v>
      </c>
      <c r="S134" s="3">
        <v>0.35069444444444442</v>
      </c>
      <c r="T134" s="1" t="s">
        <v>138</v>
      </c>
      <c r="U134" s="3">
        <v>0.55347222222222225</v>
      </c>
      <c r="V134" s="1" t="s">
        <v>83</v>
      </c>
      <c r="W134" s="3">
        <v>0.46666666666666662</v>
      </c>
      <c r="X134" s="3" t="s">
        <v>83</v>
      </c>
      <c r="AD134" s="1">
        <v>2</v>
      </c>
      <c r="AE134" s="1">
        <v>4</v>
      </c>
      <c r="AG134" s="1">
        <v>3</v>
      </c>
      <c r="AY134" s="1">
        <v>9</v>
      </c>
      <c r="BO134" s="1">
        <v>1</v>
      </c>
      <c r="BP134" s="1">
        <v>4</v>
      </c>
      <c r="BQ134" s="1">
        <v>5</v>
      </c>
      <c r="BR134" s="1">
        <v>353</v>
      </c>
      <c r="BT134" s="1">
        <v>11</v>
      </c>
      <c r="BU134" s="1">
        <v>336</v>
      </c>
      <c r="BV134" s="1">
        <v>3</v>
      </c>
      <c r="BW134" s="1">
        <v>154</v>
      </c>
      <c r="BX134" s="1">
        <v>14</v>
      </c>
    </row>
    <row r="135" spans="1:79" s="14" customFormat="1" x14ac:dyDescent="0.25">
      <c r="C135" s="14" t="s">
        <v>76</v>
      </c>
      <c r="D135" s="13" t="s">
        <v>137</v>
      </c>
      <c r="E135" s="14">
        <v>1</v>
      </c>
      <c r="F135" s="14">
        <v>19</v>
      </c>
      <c r="G135" s="14">
        <v>3</v>
      </c>
      <c r="H135" s="14">
        <v>5</v>
      </c>
      <c r="I135" s="14" t="s">
        <v>86</v>
      </c>
      <c r="J135" s="14" t="s">
        <v>78</v>
      </c>
      <c r="K135" s="14" t="s">
        <v>118</v>
      </c>
      <c r="L135" s="14">
        <v>2</v>
      </c>
      <c r="M135" s="14" t="s">
        <v>119</v>
      </c>
      <c r="N135" s="14" t="s">
        <v>81</v>
      </c>
      <c r="O135" s="14" t="s">
        <v>81</v>
      </c>
      <c r="R135" s="15">
        <v>0.33680555555555558</v>
      </c>
      <c r="S135" s="15">
        <v>0.35069444444444442</v>
      </c>
      <c r="T135" s="14" t="s">
        <v>138</v>
      </c>
      <c r="U135" s="15">
        <v>0.55347222222222225</v>
      </c>
      <c r="V135" s="14" t="s">
        <v>83</v>
      </c>
      <c r="W135" s="15">
        <v>0.46666666666666662</v>
      </c>
      <c r="X135" s="14" t="s">
        <v>83</v>
      </c>
      <c r="AD135" s="14">
        <v>2</v>
      </c>
      <c r="AE135" s="14">
        <v>4</v>
      </c>
      <c r="AG135" s="14">
        <v>2</v>
      </c>
      <c r="AY135" s="14">
        <v>9</v>
      </c>
      <c r="BO135" s="14">
        <v>1</v>
      </c>
      <c r="BP135" s="14">
        <v>4</v>
      </c>
      <c r="BQ135" s="14">
        <v>6</v>
      </c>
      <c r="BR135" s="14">
        <v>381</v>
      </c>
      <c r="BT135" s="14">
        <v>10</v>
      </c>
      <c r="BU135" s="14">
        <v>273</v>
      </c>
      <c r="BV135" s="14">
        <v>3</v>
      </c>
      <c r="BW135" s="14">
        <v>141</v>
      </c>
      <c r="BX135" s="14">
        <v>14</v>
      </c>
    </row>
    <row r="136" spans="1:79" x14ac:dyDescent="0.25">
      <c r="B136" s="7" t="s">
        <v>87</v>
      </c>
      <c r="AD136">
        <v>2</v>
      </c>
      <c r="AE136">
        <v>4</v>
      </c>
      <c r="AG136">
        <v>2</v>
      </c>
      <c r="AY136">
        <v>9</v>
      </c>
      <c r="BO136">
        <v>1</v>
      </c>
      <c r="BQ136">
        <v>5</v>
      </c>
      <c r="BT136">
        <v>10</v>
      </c>
      <c r="BV136">
        <v>3</v>
      </c>
      <c r="BX136">
        <v>14</v>
      </c>
      <c r="CA136">
        <f>BX136+BV136+BT136+BQ136+BO136+AY136+AG136+AE136+AD136</f>
        <v>50</v>
      </c>
    </row>
    <row r="137" spans="1:79" x14ac:dyDescent="0.25">
      <c r="B137" s="7" t="s">
        <v>88</v>
      </c>
      <c r="AD137">
        <v>2</v>
      </c>
      <c r="AE137">
        <v>4</v>
      </c>
      <c r="AG137">
        <v>3</v>
      </c>
      <c r="AY137">
        <v>9</v>
      </c>
      <c r="BO137">
        <v>1</v>
      </c>
      <c r="BQ137">
        <v>6</v>
      </c>
      <c r="BT137">
        <v>11</v>
      </c>
      <c r="BV137">
        <v>3</v>
      </c>
      <c r="BX137">
        <v>14</v>
      </c>
      <c r="CA137">
        <f>BX137+BV137+BT137+BQ137+BO137+AY137+AG137+AE137+AD137</f>
        <v>53</v>
      </c>
    </row>
    <row r="138" spans="1:79" x14ac:dyDescent="0.25">
      <c r="B138" s="8" t="s">
        <v>89</v>
      </c>
      <c r="CA138" s="16">
        <f>CA136/CA137*100</f>
        <v>94.339622641509436</v>
      </c>
    </row>
    <row r="140" spans="1:79" s="1" customFormat="1" x14ac:dyDescent="0.25">
      <c r="A140" s="1">
        <v>23</v>
      </c>
      <c r="C140" s="17" t="s">
        <v>76</v>
      </c>
      <c r="D140" s="2" t="s">
        <v>139</v>
      </c>
      <c r="E140" s="1">
        <v>1</v>
      </c>
      <c r="F140" s="1">
        <v>17</v>
      </c>
      <c r="G140" s="1">
        <v>2</v>
      </c>
      <c r="H140" s="1">
        <v>3</v>
      </c>
      <c r="I140" s="1" t="s">
        <v>86</v>
      </c>
      <c r="J140" s="1" t="s">
        <v>78</v>
      </c>
      <c r="K140" s="1" t="s">
        <v>79</v>
      </c>
      <c r="L140" s="1">
        <v>1</v>
      </c>
      <c r="M140" s="1" t="s">
        <v>80</v>
      </c>
      <c r="N140" s="1" t="s">
        <v>81</v>
      </c>
      <c r="O140" s="1" t="s">
        <v>81</v>
      </c>
      <c r="R140" s="3">
        <v>0.34861111111111115</v>
      </c>
      <c r="S140" s="3">
        <v>0.36249999999999999</v>
      </c>
      <c r="T140" s="1" t="s">
        <v>117</v>
      </c>
      <c r="U140" s="3">
        <v>0.6958333333333333</v>
      </c>
      <c r="V140" s="3" t="s">
        <v>83</v>
      </c>
      <c r="W140" s="3">
        <v>0.48055555555555557</v>
      </c>
      <c r="X140" s="3" t="s">
        <v>83</v>
      </c>
      <c r="AE140" s="1">
        <v>4</v>
      </c>
      <c r="AX140" s="1">
        <v>1</v>
      </c>
      <c r="AY140" s="1">
        <v>3</v>
      </c>
      <c r="BO140" s="1">
        <v>3</v>
      </c>
      <c r="BP140" s="1">
        <v>94</v>
      </c>
      <c r="BT140" s="1">
        <v>5</v>
      </c>
      <c r="BU140" s="1">
        <v>65</v>
      </c>
      <c r="BV140" s="1">
        <v>2</v>
      </c>
      <c r="BW140" s="1">
        <v>994</v>
      </c>
      <c r="BX140" s="1">
        <v>4</v>
      </c>
      <c r="BZ140" s="1" t="s">
        <v>140</v>
      </c>
    </row>
    <row r="141" spans="1:79" s="14" customFormat="1" x14ac:dyDescent="0.25">
      <c r="C141" s="14" t="s">
        <v>76</v>
      </c>
      <c r="D141" s="13" t="s">
        <v>139</v>
      </c>
      <c r="E141" s="14">
        <v>1</v>
      </c>
      <c r="F141" s="14">
        <v>17</v>
      </c>
      <c r="G141" s="14">
        <v>2</v>
      </c>
      <c r="H141" s="14">
        <v>3</v>
      </c>
      <c r="I141" s="14" t="s">
        <v>86</v>
      </c>
      <c r="J141" s="14" t="s">
        <v>78</v>
      </c>
      <c r="K141" s="14" t="s">
        <v>79</v>
      </c>
      <c r="L141" s="14">
        <v>1</v>
      </c>
      <c r="M141" s="14" t="s">
        <v>80</v>
      </c>
      <c r="N141" s="14" t="s">
        <v>81</v>
      </c>
      <c r="O141" s="14" t="s">
        <v>81</v>
      </c>
      <c r="R141" s="15">
        <v>0.34861111111111115</v>
      </c>
      <c r="S141" s="15">
        <v>0.36249999999999999</v>
      </c>
      <c r="T141" s="14" t="s">
        <v>117</v>
      </c>
      <c r="U141" s="15">
        <v>0.6958333333333333</v>
      </c>
      <c r="V141" s="14" t="s">
        <v>83</v>
      </c>
      <c r="W141" s="15">
        <v>0.48055555555555557</v>
      </c>
      <c r="X141" s="14" t="s">
        <v>83</v>
      </c>
      <c r="AE141" s="14">
        <v>3</v>
      </c>
      <c r="AX141" s="14">
        <v>0</v>
      </c>
      <c r="AY141" s="14">
        <v>2</v>
      </c>
      <c r="BO141" s="14">
        <v>4</v>
      </c>
      <c r="BP141" s="14">
        <v>107</v>
      </c>
      <c r="BT141" s="14">
        <v>2</v>
      </c>
      <c r="BU141" s="14">
        <v>14</v>
      </c>
      <c r="BV141" s="14">
        <v>3</v>
      </c>
      <c r="BW141" s="14">
        <v>1022</v>
      </c>
      <c r="BX141" s="14">
        <v>5</v>
      </c>
    </row>
    <row r="142" spans="1:79" x14ac:dyDescent="0.25">
      <c r="B142" s="7" t="s">
        <v>87</v>
      </c>
      <c r="AE142">
        <v>3</v>
      </c>
      <c r="AX142">
        <v>0</v>
      </c>
      <c r="AY142">
        <v>2</v>
      </c>
      <c r="BO142">
        <v>3</v>
      </c>
      <c r="BT142">
        <v>2</v>
      </c>
      <c r="BV142">
        <v>2</v>
      </c>
      <c r="BX142">
        <v>4</v>
      </c>
      <c r="CA142">
        <f>BX142+BV142+BT142+BO142+AY142+AX142+AE142</f>
        <v>16</v>
      </c>
    </row>
    <row r="143" spans="1:79" x14ac:dyDescent="0.25">
      <c r="B143" s="7" t="s">
        <v>88</v>
      </c>
      <c r="AE143">
        <v>4</v>
      </c>
      <c r="AX143">
        <v>1</v>
      </c>
      <c r="AY143">
        <v>3</v>
      </c>
      <c r="BO143">
        <v>4</v>
      </c>
      <c r="BT143">
        <v>5</v>
      </c>
      <c r="BV143">
        <v>3</v>
      </c>
      <c r="BX143">
        <v>5</v>
      </c>
      <c r="CA143">
        <f>BX143+BV143+BT143+BO143+AY143+AX143+AE143</f>
        <v>25</v>
      </c>
    </row>
    <row r="144" spans="1:79" x14ac:dyDescent="0.25">
      <c r="B144" s="8" t="s">
        <v>89</v>
      </c>
      <c r="CA144" s="16">
        <f>CA142/CA143*100</f>
        <v>64</v>
      </c>
    </row>
    <row r="146" spans="1:79" s="1" customFormat="1" x14ac:dyDescent="0.25">
      <c r="A146" s="1">
        <v>24</v>
      </c>
      <c r="C146" s="17" t="s">
        <v>104</v>
      </c>
      <c r="D146" s="2" t="s">
        <v>129</v>
      </c>
      <c r="E146" s="1">
        <v>2</v>
      </c>
      <c r="F146" s="1">
        <v>12</v>
      </c>
      <c r="G146" s="1">
        <v>4</v>
      </c>
      <c r="H146" s="1">
        <v>2</v>
      </c>
      <c r="I146" s="1" t="s">
        <v>86</v>
      </c>
      <c r="J146" s="1" t="s">
        <v>78</v>
      </c>
      <c r="K146" s="1" t="s">
        <v>130</v>
      </c>
      <c r="L146" s="1">
        <v>3</v>
      </c>
      <c r="M146" s="1" t="s">
        <v>131</v>
      </c>
      <c r="N146" s="1" t="s">
        <v>81</v>
      </c>
      <c r="O146" s="1" t="s">
        <v>81</v>
      </c>
      <c r="Q146" s="1" t="s">
        <v>98</v>
      </c>
      <c r="R146" s="3">
        <v>0.47638888888888892</v>
      </c>
      <c r="S146" s="3">
        <v>0.49027777777777781</v>
      </c>
      <c r="T146" s="1" t="s">
        <v>132</v>
      </c>
      <c r="U146" s="3">
        <v>0.66805555555555562</v>
      </c>
      <c r="V146" s="3" t="s">
        <v>83</v>
      </c>
      <c r="W146" s="3">
        <v>0.47013888888888888</v>
      </c>
      <c r="X146" s="3" t="s">
        <v>108</v>
      </c>
      <c r="AB146" s="1" t="s">
        <v>109</v>
      </c>
      <c r="AE146" s="1">
        <v>0</v>
      </c>
      <c r="AF146" s="1">
        <v>1</v>
      </c>
      <c r="BQ146" s="1">
        <v>19</v>
      </c>
      <c r="BR146" s="1">
        <v>721</v>
      </c>
      <c r="BS146" s="1">
        <v>1</v>
      </c>
      <c r="BT146" s="1">
        <v>13</v>
      </c>
      <c r="BU146" s="1">
        <v>130</v>
      </c>
      <c r="BV146" s="1">
        <v>1</v>
      </c>
      <c r="BW146" s="1">
        <v>26</v>
      </c>
      <c r="BX146" s="1">
        <v>8</v>
      </c>
    </row>
    <row r="147" spans="1:79" s="14" customFormat="1" x14ac:dyDescent="0.25">
      <c r="C147" s="14" t="s">
        <v>104</v>
      </c>
      <c r="D147" s="13" t="s">
        <v>129</v>
      </c>
      <c r="E147" s="14">
        <v>2</v>
      </c>
      <c r="F147" s="14">
        <v>12</v>
      </c>
      <c r="G147" s="14">
        <v>4</v>
      </c>
      <c r="H147" s="14">
        <v>2</v>
      </c>
      <c r="I147" s="14" t="s">
        <v>86</v>
      </c>
      <c r="J147" s="14" t="s">
        <v>78</v>
      </c>
      <c r="K147" s="14" t="s">
        <v>130</v>
      </c>
      <c r="L147" s="14">
        <v>3</v>
      </c>
      <c r="M147" s="14" t="s">
        <v>131</v>
      </c>
      <c r="N147" s="14" t="s">
        <v>81</v>
      </c>
      <c r="O147" s="14" t="s">
        <v>81</v>
      </c>
      <c r="Q147" s="14" t="s">
        <v>98</v>
      </c>
      <c r="R147" s="15">
        <v>0.47638888888888892</v>
      </c>
      <c r="S147" s="15">
        <v>0.49027777777777781</v>
      </c>
      <c r="T147" s="14" t="s">
        <v>132</v>
      </c>
      <c r="U147" s="15">
        <v>0.66805555555555562</v>
      </c>
      <c r="V147" s="14" t="s">
        <v>83</v>
      </c>
      <c r="W147" s="15">
        <v>0.47013888888888888</v>
      </c>
      <c r="X147" s="14" t="s">
        <v>108</v>
      </c>
      <c r="AB147" s="14" t="s">
        <v>109</v>
      </c>
      <c r="AE147" s="14">
        <v>1</v>
      </c>
      <c r="AF147" s="14">
        <v>1</v>
      </c>
      <c r="BQ147" s="14">
        <v>16</v>
      </c>
      <c r="BR147" s="14">
        <v>631</v>
      </c>
      <c r="BS147" s="14">
        <v>1</v>
      </c>
      <c r="BT147" s="14">
        <v>12</v>
      </c>
      <c r="BU147" s="14">
        <v>137</v>
      </c>
      <c r="BV147" s="14">
        <v>1</v>
      </c>
      <c r="BW147" s="14">
        <v>26</v>
      </c>
      <c r="BX147" s="14">
        <v>7</v>
      </c>
    </row>
    <row r="148" spans="1:79" x14ac:dyDescent="0.25">
      <c r="B148" s="7" t="s">
        <v>87</v>
      </c>
      <c r="AE148">
        <v>0</v>
      </c>
      <c r="AF148">
        <v>1</v>
      </c>
      <c r="BQ148">
        <v>16</v>
      </c>
      <c r="BT148">
        <v>12</v>
      </c>
      <c r="BV148">
        <v>1</v>
      </c>
      <c r="BX148">
        <v>7</v>
      </c>
      <c r="CA148">
        <f>BX148+BV148+BT148+BQ148+AF148+AE148</f>
        <v>37</v>
      </c>
    </row>
    <row r="149" spans="1:79" x14ac:dyDescent="0.25">
      <c r="B149" s="7" t="s">
        <v>88</v>
      </c>
      <c r="AE149">
        <v>1</v>
      </c>
      <c r="AF149">
        <v>1</v>
      </c>
      <c r="BQ149">
        <v>19</v>
      </c>
      <c r="BT149">
        <v>13</v>
      </c>
      <c r="BV149">
        <v>1</v>
      </c>
      <c r="BX149">
        <v>8</v>
      </c>
      <c r="CA149">
        <f>BX149+BV149+BT149+BQ149+AF149+AE149</f>
        <v>43</v>
      </c>
    </row>
    <row r="150" spans="1:79" x14ac:dyDescent="0.25">
      <c r="B150" s="8" t="s">
        <v>89</v>
      </c>
      <c r="CA150" s="16">
        <f>CA148/CA149*100</f>
        <v>86.04651162790698</v>
      </c>
    </row>
    <row r="152" spans="1:79" s="1" customFormat="1" x14ac:dyDescent="0.25">
      <c r="A152" s="1">
        <v>25</v>
      </c>
      <c r="C152" s="17" t="s">
        <v>104</v>
      </c>
      <c r="D152" s="2" t="s">
        <v>125</v>
      </c>
      <c r="E152" s="1">
        <v>3</v>
      </c>
      <c r="F152" s="1">
        <v>15</v>
      </c>
      <c r="G152" s="1">
        <v>3</v>
      </c>
      <c r="H152" s="1">
        <v>3</v>
      </c>
      <c r="I152" s="1" t="s">
        <v>86</v>
      </c>
      <c r="J152" s="1" t="s">
        <v>78</v>
      </c>
      <c r="K152" s="1" t="s">
        <v>79</v>
      </c>
      <c r="L152" s="1">
        <v>1</v>
      </c>
      <c r="M152" s="1" t="s">
        <v>80</v>
      </c>
      <c r="N152" s="1" t="s">
        <v>81</v>
      </c>
      <c r="O152" s="1" t="s">
        <v>81</v>
      </c>
      <c r="R152" s="3">
        <v>0.44861111111111113</v>
      </c>
      <c r="S152" s="3">
        <v>0.46249999999999997</v>
      </c>
      <c r="T152" s="1" t="s">
        <v>117</v>
      </c>
      <c r="U152" s="3">
        <v>0.67638888888888893</v>
      </c>
      <c r="V152" s="3" t="s">
        <v>83</v>
      </c>
      <c r="W152" s="3">
        <v>0.51250000000000007</v>
      </c>
      <c r="X152" s="3" t="s">
        <v>83</v>
      </c>
      <c r="AB152" s="1" t="s">
        <v>84</v>
      </c>
      <c r="AD152" s="1">
        <v>2</v>
      </c>
      <c r="AE152" s="1">
        <v>2</v>
      </c>
      <c r="BQ152" s="1">
        <v>9</v>
      </c>
      <c r="BR152" s="1">
        <v>586</v>
      </c>
      <c r="BS152" s="1">
        <v>1</v>
      </c>
      <c r="BT152" s="1">
        <v>5</v>
      </c>
      <c r="BU152" s="1">
        <v>229</v>
      </c>
      <c r="BV152" s="1">
        <v>7</v>
      </c>
      <c r="BW152" s="1">
        <v>251</v>
      </c>
      <c r="BX152" s="1">
        <v>4</v>
      </c>
    </row>
    <row r="153" spans="1:79" s="14" customFormat="1" x14ac:dyDescent="0.25">
      <c r="C153" s="14" t="s">
        <v>104</v>
      </c>
      <c r="D153" s="13" t="s">
        <v>125</v>
      </c>
      <c r="E153" s="14">
        <v>3</v>
      </c>
      <c r="F153" s="14">
        <v>15</v>
      </c>
      <c r="G153" s="14">
        <v>3</v>
      </c>
      <c r="H153" s="14">
        <v>3</v>
      </c>
      <c r="I153" s="14" t="s">
        <v>86</v>
      </c>
      <c r="J153" s="14" t="s">
        <v>78</v>
      </c>
      <c r="K153" s="14" t="s">
        <v>79</v>
      </c>
      <c r="L153" s="14">
        <v>1</v>
      </c>
      <c r="M153" s="14" t="s">
        <v>80</v>
      </c>
      <c r="N153" s="14" t="s">
        <v>81</v>
      </c>
      <c r="O153" s="14" t="s">
        <v>81</v>
      </c>
      <c r="R153" s="15">
        <v>0.44861111111111113</v>
      </c>
      <c r="S153" s="15">
        <v>0.46249999999999997</v>
      </c>
      <c r="T153" s="14" t="s">
        <v>117</v>
      </c>
      <c r="U153" s="15">
        <v>0.67638888888888893</v>
      </c>
      <c r="V153" s="14" t="s">
        <v>83</v>
      </c>
      <c r="W153" s="15">
        <v>0.51250000000000007</v>
      </c>
      <c r="X153" s="14" t="s">
        <v>83</v>
      </c>
      <c r="AB153" s="14" t="s">
        <v>84</v>
      </c>
      <c r="AD153" s="14">
        <v>0</v>
      </c>
      <c r="AE153" s="14">
        <v>2</v>
      </c>
      <c r="BQ153" s="14">
        <v>8</v>
      </c>
      <c r="BR153" s="14">
        <v>329</v>
      </c>
      <c r="BS153" s="14">
        <v>1</v>
      </c>
      <c r="BT153" s="14">
        <v>5</v>
      </c>
      <c r="BU153" s="14">
        <v>299</v>
      </c>
      <c r="BV153" s="14">
        <v>7</v>
      </c>
      <c r="BW153" s="14">
        <v>242</v>
      </c>
      <c r="BX153" s="14">
        <v>4</v>
      </c>
    </row>
    <row r="154" spans="1:79" x14ac:dyDescent="0.25">
      <c r="B154" s="7" t="s">
        <v>87</v>
      </c>
      <c r="AD154">
        <v>0</v>
      </c>
      <c r="AE154">
        <v>2</v>
      </c>
      <c r="BQ154">
        <v>8</v>
      </c>
      <c r="BS154">
        <v>1</v>
      </c>
      <c r="BT154">
        <v>5</v>
      </c>
      <c r="BV154">
        <v>7</v>
      </c>
      <c r="BX154">
        <v>4</v>
      </c>
      <c r="CA154">
        <f>BX154+BV154+BT154+BS154+BQ154+AE154+AD154</f>
        <v>27</v>
      </c>
    </row>
    <row r="155" spans="1:79" x14ac:dyDescent="0.25">
      <c r="B155" s="7" t="s">
        <v>88</v>
      </c>
      <c r="AD155">
        <v>2</v>
      </c>
      <c r="AE155">
        <v>2</v>
      </c>
      <c r="BQ155">
        <v>9</v>
      </c>
      <c r="BS155">
        <v>1</v>
      </c>
      <c r="BT155">
        <v>5</v>
      </c>
      <c r="BV155">
        <v>7</v>
      </c>
      <c r="BX155">
        <v>4</v>
      </c>
      <c r="CA155">
        <f>BX155+BV155+BT155+BS155+BQ155+AE155+AD155</f>
        <v>30</v>
      </c>
    </row>
    <row r="156" spans="1:79" x14ac:dyDescent="0.25">
      <c r="B156" s="8" t="s">
        <v>89</v>
      </c>
      <c r="CA156">
        <f>CA154/CA155*100</f>
        <v>90</v>
      </c>
    </row>
    <row r="158" spans="1:79" s="1" customFormat="1" x14ac:dyDescent="0.25">
      <c r="A158" s="1">
        <v>26</v>
      </c>
      <c r="C158" s="17" t="s">
        <v>104</v>
      </c>
      <c r="D158" s="2" t="s">
        <v>139</v>
      </c>
      <c r="E158" s="1">
        <v>1</v>
      </c>
      <c r="F158" s="1">
        <v>17</v>
      </c>
      <c r="G158" s="1">
        <v>4</v>
      </c>
      <c r="H158" s="1">
        <v>3</v>
      </c>
      <c r="I158" s="1" t="s">
        <v>86</v>
      </c>
      <c r="J158" s="1" t="s">
        <v>78</v>
      </c>
      <c r="K158" s="1" t="s">
        <v>92</v>
      </c>
      <c r="L158" s="1">
        <v>2</v>
      </c>
      <c r="M158" s="1" t="s">
        <v>93</v>
      </c>
      <c r="N158" s="1" t="s">
        <v>81</v>
      </c>
      <c r="O158" s="1" t="s">
        <v>81</v>
      </c>
      <c r="Q158" s="1" t="s">
        <v>98</v>
      </c>
      <c r="R158" s="3">
        <v>0.36458333333333331</v>
      </c>
      <c r="S158" s="3">
        <v>0.37847222222222227</v>
      </c>
      <c r="T158" s="1" t="s">
        <v>117</v>
      </c>
      <c r="U158" s="3">
        <v>0.68611111111111101</v>
      </c>
      <c r="V158" s="3" t="s">
        <v>83</v>
      </c>
      <c r="W158" s="3">
        <v>0.4770833333333333</v>
      </c>
      <c r="X158" s="3" t="s">
        <v>83</v>
      </c>
      <c r="AB158" s="1" t="s">
        <v>84</v>
      </c>
      <c r="AD158" s="1">
        <v>2</v>
      </c>
      <c r="AE158" s="1">
        <v>1</v>
      </c>
      <c r="AV158" s="1">
        <v>1</v>
      </c>
      <c r="BG158" s="1">
        <v>1</v>
      </c>
      <c r="BV158" s="1">
        <v>8</v>
      </c>
      <c r="BW158" s="1">
        <v>1008</v>
      </c>
      <c r="BX158" s="1">
        <v>5</v>
      </c>
    </row>
    <row r="159" spans="1:79" s="14" customFormat="1" x14ac:dyDescent="0.25">
      <c r="C159" s="14" t="s">
        <v>104</v>
      </c>
      <c r="D159" s="13" t="s">
        <v>139</v>
      </c>
      <c r="E159" s="14">
        <v>1</v>
      </c>
      <c r="F159" s="14">
        <v>17</v>
      </c>
      <c r="G159" s="14">
        <v>4</v>
      </c>
      <c r="H159" s="14">
        <v>3</v>
      </c>
      <c r="I159" s="14" t="s">
        <v>86</v>
      </c>
      <c r="J159" s="14" t="s">
        <v>78</v>
      </c>
      <c r="K159" s="14" t="s">
        <v>92</v>
      </c>
      <c r="L159" s="14">
        <v>2</v>
      </c>
      <c r="M159" s="14" t="s">
        <v>93</v>
      </c>
      <c r="N159" s="14" t="s">
        <v>81</v>
      </c>
      <c r="O159" s="14" t="s">
        <v>81</v>
      </c>
      <c r="Q159" s="14" t="s">
        <v>98</v>
      </c>
      <c r="R159" s="15">
        <v>0.36458333333333331</v>
      </c>
      <c r="S159" s="15">
        <v>0.37847222222222227</v>
      </c>
      <c r="T159" s="14" t="s">
        <v>117</v>
      </c>
      <c r="U159" s="15">
        <v>0.68611111111111101</v>
      </c>
      <c r="V159" s="14" t="s">
        <v>83</v>
      </c>
      <c r="W159" s="15">
        <v>0.4770833333333333</v>
      </c>
      <c r="X159" s="14" t="s">
        <v>83</v>
      </c>
      <c r="AB159" s="14" t="s">
        <v>84</v>
      </c>
      <c r="AD159" s="14">
        <v>2</v>
      </c>
      <c r="AE159" s="14">
        <v>1</v>
      </c>
      <c r="AV159" s="14">
        <v>1</v>
      </c>
      <c r="BG159" s="14">
        <v>1</v>
      </c>
      <c r="BV159" s="14">
        <v>8</v>
      </c>
      <c r="BW159" s="14">
        <v>989</v>
      </c>
      <c r="BX159" s="14">
        <v>5</v>
      </c>
    </row>
    <row r="160" spans="1:79" x14ac:dyDescent="0.25">
      <c r="B160" s="7" t="s">
        <v>87</v>
      </c>
      <c r="AD160">
        <v>2</v>
      </c>
      <c r="AE160">
        <v>1</v>
      </c>
      <c r="AV160">
        <v>1</v>
      </c>
      <c r="BG160">
        <v>1</v>
      </c>
      <c r="BV160">
        <v>8</v>
      </c>
      <c r="BX160">
        <v>5</v>
      </c>
      <c r="CA160">
        <f>BX160+BV160+BG160+AV160+AE160+AD160</f>
        <v>18</v>
      </c>
    </row>
    <row r="161" spans="1:79" x14ac:dyDescent="0.25">
      <c r="B161" s="7" t="s">
        <v>88</v>
      </c>
      <c r="AD161">
        <v>2</v>
      </c>
      <c r="AE161">
        <v>1</v>
      </c>
      <c r="AV161">
        <v>1</v>
      </c>
      <c r="BG161">
        <v>1</v>
      </c>
      <c r="BV161">
        <v>8</v>
      </c>
      <c r="BX161">
        <v>5</v>
      </c>
      <c r="CA161">
        <f>BX161+BV161+BG161+AV161+AE161+AD161</f>
        <v>18</v>
      </c>
    </row>
    <row r="162" spans="1:79" x14ac:dyDescent="0.25">
      <c r="B162" s="8" t="s">
        <v>89</v>
      </c>
      <c r="CA162" s="16">
        <f>CA160/CA161*100</f>
        <v>100</v>
      </c>
    </row>
    <row r="164" spans="1:79" s="1" customFormat="1" x14ac:dyDescent="0.25">
      <c r="A164" s="1">
        <v>27</v>
      </c>
      <c r="C164" s="17" t="s">
        <v>104</v>
      </c>
      <c r="D164" s="2" t="s">
        <v>139</v>
      </c>
      <c r="E164" s="1">
        <v>2</v>
      </c>
      <c r="F164" s="1">
        <v>17</v>
      </c>
      <c r="G164" s="1">
        <v>4</v>
      </c>
      <c r="H164" s="1">
        <v>3</v>
      </c>
      <c r="I164" s="1" t="s">
        <v>86</v>
      </c>
      <c r="J164" s="1" t="s">
        <v>78</v>
      </c>
      <c r="K164" s="1" t="s">
        <v>92</v>
      </c>
      <c r="L164" s="1">
        <v>2</v>
      </c>
      <c r="M164" s="1" t="s">
        <v>93</v>
      </c>
      <c r="N164" s="1" t="s">
        <v>81</v>
      </c>
      <c r="O164" s="1" t="s">
        <v>81</v>
      </c>
      <c r="Q164" s="1" t="s">
        <v>98</v>
      </c>
      <c r="R164" s="3">
        <v>0.37916666666666665</v>
      </c>
      <c r="S164" s="3">
        <v>0.39305555555555555</v>
      </c>
      <c r="T164" s="1" t="s">
        <v>117</v>
      </c>
      <c r="U164" s="3">
        <v>0.68611111111111101</v>
      </c>
      <c r="V164" s="3" t="s">
        <v>83</v>
      </c>
      <c r="W164" s="3">
        <v>0.4770833333333333</v>
      </c>
      <c r="X164" s="3" t="s">
        <v>83</v>
      </c>
      <c r="AB164" s="1" t="s">
        <v>84</v>
      </c>
      <c r="AD164" s="1">
        <v>3</v>
      </c>
      <c r="BQ164" s="1">
        <v>3</v>
      </c>
      <c r="BR164" s="1">
        <v>142</v>
      </c>
      <c r="BT164" s="1">
        <v>2</v>
      </c>
      <c r="BU164" s="1">
        <v>42</v>
      </c>
      <c r="BV164" s="1">
        <v>8</v>
      </c>
      <c r="BW164" s="1">
        <v>568</v>
      </c>
      <c r="BX164" s="1">
        <v>2</v>
      </c>
    </row>
    <row r="165" spans="1:79" s="14" customFormat="1" x14ac:dyDescent="0.25">
      <c r="C165" s="14" t="s">
        <v>104</v>
      </c>
      <c r="D165" s="13" t="s">
        <v>139</v>
      </c>
      <c r="E165" s="14">
        <v>2</v>
      </c>
      <c r="F165" s="14">
        <v>17</v>
      </c>
      <c r="G165" s="14">
        <v>4</v>
      </c>
      <c r="H165" s="14">
        <v>3</v>
      </c>
      <c r="I165" s="14" t="s">
        <v>86</v>
      </c>
      <c r="J165" s="14" t="s">
        <v>78</v>
      </c>
      <c r="K165" s="14" t="s">
        <v>92</v>
      </c>
      <c r="L165" s="14">
        <v>2</v>
      </c>
      <c r="M165" s="14" t="s">
        <v>93</v>
      </c>
      <c r="N165" s="14" t="s">
        <v>81</v>
      </c>
      <c r="O165" s="14" t="s">
        <v>81</v>
      </c>
      <c r="Q165" s="14" t="s">
        <v>98</v>
      </c>
      <c r="R165" s="15">
        <v>0.37916666666666665</v>
      </c>
      <c r="S165" s="15">
        <v>0.39305555555555555</v>
      </c>
      <c r="T165" s="14" t="s">
        <v>117</v>
      </c>
      <c r="U165" s="15">
        <v>0.68611111111111101</v>
      </c>
      <c r="V165" s="14" t="s">
        <v>83</v>
      </c>
      <c r="W165" s="15">
        <v>0.4770833333333333</v>
      </c>
      <c r="X165" s="14" t="s">
        <v>83</v>
      </c>
      <c r="AB165" s="14" t="s">
        <v>84</v>
      </c>
      <c r="AD165" s="14">
        <v>3</v>
      </c>
      <c r="BQ165" s="14">
        <v>3</v>
      </c>
      <c r="BR165" s="14">
        <v>149</v>
      </c>
      <c r="BT165" s="14">
        <v>1</v>
      </c>
      <c r="BU165" s="14">
        <v>11</v>
      </c>
      <c r="BV165" s="14">
        <v>8</v>
      </c>
      <c r="BW165" s="14">
        <v>558</v>
      </c>
      <c r="BX165" s="14">
        <v>2</v>
      </c>
    </row>
    <row r="166" spans="1:79" x14ac:dyDescent="0.25">
      <c r="B166" s="7" t="s">
        <v>87</v>
      </c>
      <c r="AD166">
        <v>3</v>
      </c>
      <c r="BQ166">
        <v>3</v>
      </c>
      <c r="BT166">
        <v>1</v>
      </c>
      <c r="BV166">
        <v>8</v>
      </c>
      <c r="BX166">
        <v>2</v>
      </c>
      <c r="CA166">
        <f>BX166+BV166+BT166+BQ166+AD166</f>
        <v>17</v>
      </c>
    </row>
    <row r="167" spans="1:79" x14ac:dyDescent="0.25">
      <c r="B167" s="7" t="s">
        <v>88</v>
      </c>
      <c r="AD167">
        <v>3</v>
      </c>
      <c r="BQ167">
        <v>3</v>
      </c>
      <c r="BT167">
        <v>2</v>
      </c>
      <c r="BV167">
        <v>8</v>
      </c>
      <c r="BX167">
        <v>2</v>
      </c>
      <c r="CA167">
        <f>BX167+BV167+BT167+BQ167+AD167</f>
        <v>18</v>
      </c>
    </row>
    <row r="168" spans="1:79" x14ac:dyDescent="0.25">
      <c r="B168" s="8" t="s">
        <v>89</v>
      </c>
      <c r="CA168" s="16">
        <f>CA166/CA167*100</f>
        <v>94.444444444444443</v>
      </c>
    </row>
    <row r="170" spans="1:79" s="1" customFormat="1" x14ac:dyDescent="0.25">
      <c r="A170" s="1">
        <v>28</v>
      </c>
      <c r="C170" s="17" t="s">
        <v>110</v>
      </c>
      <c r="D170" s="2" t="s">
        <v>133</v>
      </c>
      <c r="E170" s="1">
        <v>3</v>
      </c>
      <c r="F170" s="1">
        <v>18</v>
      </c>
      <c r="G170" s="1">
        <v>2</v>
      </c>
      <c r="H170" s="1">
        <v>3</v>
      </c>
      <c r="I170" s="1" t="s">
        <v>86</v>
      </c>
      <c r="J170" s="1" t="s">
        <v>141</v>
      </c>
      <c r="K170" s="1" t="s">
        <v>79</v>
      </c>
      <c r="L170" s="1">
        <v>1</v>
      </c>
      <c r="M170" s="1" t="s">
        <v>80</v>
      </c>
      <c r="N170" s="1" t="s">
        <v>81</v>
      </c>
      <c r="O170" s="1" t="s">
        <v>81</v>
      </c>
      <c r="R170" s="3">
        <v>0.60555555555555551</v>
      </c>
      <c r="S170" s="3">
        <v>0.61944444444444446</v>
      </c>
      <c r="T170" s="1" t="s">
        <v>135</v>
      </c>
      <c r="W170" s="3">
        <v>0.47083333333333338</v>
      </c>
      <c r="X170" s="3" t="s">
        <v>108</v>
      </c>
      <c r="BM170" s="1">
        <v>2</v>
      </c>
      <c r="BO170" s="1">
        <v>2</v>
      </c>
      <c r="BP170" s="1">
        <v>53</v>
      </c>
      <c r="BQ170" s="1">
        <v>1</v>
      </c>
      <c r="BR170" s="1">
        <v>91</v>
      </c>
      <c r="BT170" s="1">
        <v>3</v>
      </c>
      <c r="BU170" s="1">
        <v>250</v>
      </c>
      <c r="BV170" s="1">
        <v>4</v>
      </c>
      <c r="BW170" s="1">
        <v>662</v>
      </c>
      <c r="BX170" s="1">
        <v>6</v>
      </c>
    </row>
    <row r="171" spans="1:79" s="14" customFormat="1" x14ac:dyDescent="0.25">
      <c r="C171" s="14" t="s">
        <v>110</v>
      </c>
      <c r="D171" s="13" t="s">
        <v>133</v>
      </c>
      <c r="E171" s="14">
        <v>3</v>
      </c>
      <c r="F171" s="14">
        <v>18</v>
      </c>
      <c r="G171" s="14">
        <v>2</v>
      </c>
      <c r="H171" s="14">
        <v>3</v>
      </c>
      <c r="I171" s="14" t="s">
        <v>86</v>
      </c>
      <c r="J171" s="14" t="s">
        <v>141</v>
      </c>
      <c r="K171" s="14" t="s">
        <v>79</v>
      </c>
      <c r="L171" s="14">
        <v>1</v>
      </c>
      <c r="M171" s="14" t="s">
        <v>80</v>
      </c>
      <c r="N171" s="14" t="s">
        <v>81</v>
      </c>
      <c r="O171" s="14" t="s">
        <v>81</v>
      </c>
      <c r="R171" s="15">
        <v>0.60555555555555551</v>
      </c>
      <c r="S171" s="15">
        <v>0.61944444444444446</v>
      </c>
      <c r="T171" s="14" t="s">
        <v>135</v>
      </c>
      <c r="W171" s="15">
        <v>0.47083333333333338</v>
      </c>
      <c r="X171" s="14" t="s">
        <v>108</v>
      </c>
      <c r="BM171" s="14">
        <v>2</v>
      </c>
      <c r="BO171" s="14">
        <v>2</v>
      </c>
      <c r="BP171" s="14">
        <v>50</v>
      </c>
      <c r="BQ171" s="14">
        <v>1</v>
      </c>
      <c r="BR171" s="14">
        <v>89</v>
      </c>
      <c r="BT171" s="14">
        <v>3</v>
      </c>
      <c r="BU171" s="14">
        <v>244</v>
      </c>
      <c r="BV171" s="14">
        <v>4</v>
      </c>
      <c r="BW171" s="14">
        <v>661</v>
      </c>
      <c r="BX171" s="14">
        <v>6</v>
      </c>
    </row>
    <row r="172" spans="1:79" x14ac:dyDescent="0.25">
      <c r="B172" s="7" t="s">
        <v>87</v>
      </c>
      <c r="BM172">
        <v>2</v>
      </c>
      <c r="BO172">
        <v>2</v>
      </c>
      <c r="BQ172">
        <v>1</v>
      </c>
      <c r="BT172">
        <v>3</v>
      </c>
      <c r="BV172">
        <v>4</v>
      </c>
      <c r="BX172">
        <v>6</v>
      </c>
      <c r="CA172">
        <f>BX172+BV172+BT172+BQ172+BO172+BM172</f>
        <v>18</v>
      </c>
    </row>
    <row r="173" spans="1:79" x14ac:dyDescent="0.25">
      <c r="B173" s="7" t="s">
        <v>88</v>
      </c>
      <c r="BM173">
        <v>2</v>
      </c>
      <c r="BO173">
        <v>2</v>
      </c>
      <c r="BQ173">
        <v>1</v>
      </c>
      <c r="BT173">
        <v>3</v>
      </c>
      <c r="BV173">
        <v>4</v>
      </c>
      <c r="BX173">
        <v>6</v>
      </c>
      <c r="CA173">
        <f>BX173+BV173+BT173+BQ173+BO173+BM173</f>
        <v>18</v>
      </c>
    </row>
    <row r="174" spans="1:79" x14ac:dyDescent="0.25">
      <c r="B174" s="8" t="s">
        <v>89</v>
      </c>
      <c r="CA174" s="22">
        <f>CA172/CA173*100</f>
        <v>100</v>
      </c>
    </row>
    <row r="176" spans="1:79" s="1" customFormat="1" x14ac:dyDescent="0.25">
      <c r="A176" s="1">
        <v>29</v>
      </c>
      <c r="C176" s="17" t="s">
        <v>110</v>
      </c>
      <c r="D176" s="2" t="s">
        <v>137</v>
      </c>
      <c r="E176" s="1">
        <v>1</v>
      </c>
      <c r="F176" s="1">
        <v>19</v>
      </c>
      <c r="G176" s="1">
        <v>3</v>
      </c>
      <c r="H176" s="1">
        <v>5</v>
      </c>
      <c r="I176" s="1" t="s">
        <v>86</v>
      </c>
      <c r="J176" s="1" t="s">
        <v>78</v>
      </c>
      <c r="K176" s="1" t="s">
        <v>118</v>
      </c>
      <c r="L176" s="1">
        <v>2</v>
      </c>
      <c r="M176" s="1" t="s">
        <v>119</v>
      </c>
      <c r="N176" s="1" t="s">
        <v>81</v>
      </c>
      <c r="O176" s="1" t="s">
        <v>81</v>
      </c>
      <c r="R176" s="3">
        <v>0.35138888888888892</v>
      </c>
      <c r="S176" s="3">
        <v>0.36527777777777781</v>
      </c>
      <c r="T176" s="1" t="s">
        <v>138</v>
      </c>
      <c r="U176" s="3">
        <v>0.55277777777777781</v>
      </c>
      <c r="V176" s="1" t="s">
        <v>83</v>
      </c>
      <c r="W176" s="3">
        <v>0.46597222222222223</v>
      </c>
      <c r="X176" s="3" t="s">
        <v>83</v>
      </c>
      <c r="AD176" s="1">
        <v>18</v>
      </c>
      <c r="BF176" s="1">
        <v>4</v>
      </c>
      <c r="BM176" s="1">
        <v>1</v>
      </c>
      <c r="BO176" s="1">
        <v>4</v>
      </c>
      <c r="BP176" s="1">
        <v>164</v>
      </c>
      <c r="BV176" s="1">
        <v>5</v>
      </c>
      <c r="BW176" s="1">
        <v>969</v>
      </c>
      <c r="BX176" s="1">
        <v>8</v>
      </c>
    </row>
    <row r="177" spans="1:79" s="14" customFormat="1" x14ac:dyDescent="0.25">
      <c r="C177" s="14" t="s">
        <v>110</v>
      </c>
      <c r="D177" s="13" t="s">
        <v>137</v>
      </c>
      <c r="E177" s="14">
        <v>1</v>
      </c>
      <c r="F177" s="14">
        <v>19</v>
      </c>
      <c r="G177" s="14">
        <v>3</v>
      </c>
      <c r="H177" s="14">
        <v>5</v>
      </c>
      <c r="I177" s="14" t="s">
        <v>86</v>
      </c>
      <c r="J177" s="14" t="s">
        <v>78</v>
      </c>
      <c r="K177" s="14" t="s">
        <v>118</v>
      </c>
      <c r="L177" s="14">
        <v>2</v>
      </c>
      <c r="M177" s="14" t="s">
        <v>119</v>
      </c>
      <c r="N177" s="14" t="s">
        <v>81</v>
      </c>
      <c r="O177" s="14" t="s">
        <v>81</v>
      </c>
      <c r="R177" s="15">
        <v>0.35138888888888892</v>
      </c>
      <c r="S177" s="15">
        <v>0.36527777777777781</v>
      </c>
      <c r="T177" s="14" t="s">
        <v>138</v>
      </c>
      <c r="U177" s="15">
        <v>0.55277777777777781</v>
      </c>
      <c r="V177" s="14" t="s">
        <v>83</v>
      </c>
      <c r="W177" s="15">
        <v>0.46597222222222223</v>
      </c>
      <c r="X177" s="14" t="s">
        <v>83</v>
      </c>
      <c r="AD177" s="14">
        <v>17</v>
      </c>
      <c r="BF177" s="14">
        <v>2</v>
      </c>
      <c r="BM177" s="14">
        <v>1</v>
      </c>
      <c r="BO177" s="14">
        <v>5</v>
      </c>
      <c r="BP177" s="14">
        <v>181</v>
      </c>
      <c r="BV177" s="14">
        <v>6</v>
      </c>
      <c r="BW177" s="14">
        <v>920</v>
      </c>
      <c r="BX177" s="14">
        <v>7</v>
      </c>
    </row>
    <row r="178" spans="1:79" x14ac:dyDescent="0.25">
      <c r="B178" s="7" t="s">
        <v>87</v>
      </c>
      <c r="AD178">
        <v>17</v>
      </c>
      <c r="BF178">
        <v>2</v>
      </c>
      <c r="BM178">
        <v>1</v>
      </c>
      <c r="BO178">
        <v>4</v>
      </c>
      <c r="BV178">
        <v>5</v>
      </c>
      <c r="BX178">
        <v>7</v>
      </c>
      <c r="CA178">
        <f>BX178+BV178+BO178+BM178+BF178+AD178</f>
        <v>36</v>
      </c>
    </row>
    <row r="179" spans="1:79" x14ac:dyDescent="0.25">
      <c r="B179" s="7" t="s">
        <v>88</v>
      </c>
      <c r="AD179">
        <v>18</v>
      </c>
      <c r="BF179">
        <v>4</v>
      </c>
      <c r="BM179">
        <v>1</v>
      </c>
      <c r="BO179">
        <v>5</v>
      </c>
      <c r="BV179">
        <v>6</v>
      </c>
      <c r="BX179">
        <v>8</v>
      </c>
      <c r="CA179">
        <f>BX179+BV179+BO179+BM179+BF179+AD179</f>
        <v>42</v>
      </c>
    </row>
    <row r="180" spans="1:79" x14ac:dyDescent="0.25">
      <c r="B180" s="8" t="s">
        <v>89</v>
      </c>
      <c r="CA180" s="16">
        <f>CA178/CA179*100</f>
        <v>85.714285714285708</v>
      </c>
    </row>
    <row r="182" spans="1:79" s="1" customFormat="1" x14ac:dyDescent="0.25">
      <c r="A182" s="1">
        <v>30</v>
      </c>
      <c r="C182" s="17" t="s">
        <v>110</v>
      </c>
      <c r="D182" s="2" t="s">
        <v>137</v>
      </c>
      <c r="E182" s="1">
        <v>2</v>
      </c>
      <c r="F182" s="1">
        <v>19</v>
      </c>
      <c r="G182" s="1">
        <v>3</v>
      </c>
      <c r="H182" s="1">
        <v>5</v>
      </c>
      <c r="I182" s="1" t="s">
        <v>86</v>
      </c>
      <c r="J182" s="1" t="s">
        <v>78</v>
      </c>
      <c r="K182" s="1" t="s">
        <v>118</v>
      </c>
      <c r="L182" s="1">
        <v>2</v>
      </c>
      <c r="M182" s="1" t="s">
        <v>119</v>
      </c>
      <c r="N182" s="1" t="s">
        <v>81</v>
      </c>
      <c r="O182" s="1" t="s">
        <v>81</v>
      </c>
      <c r="R182" s="3">
        <v>0.4694444444444445</v>
      </c>
      <c r="S182" s="3">
        <v>0.48333333333333334</v>
      </c>
      <c r="T182" s="1" t="s">
        <v>138</v>
      </c>
      <c r="U182" s="3">
        <v>0.55277777777777781</v>
      </c>
      <c r="V182" s="1" t="s">
        <v>83</v>
      </c>
      <c r="W182" s="3">
        <v>0.46597222222222223</v>
      </c>
      <c r="X182" s="3" t="s">
        <v>108</v>
      </c>
      <c r="AC182" s="1">
        <v>2</v>
      </c>
      <c r="AD182" s="1">
        <v>15</v>
      </c>
      <c r="AY182" s="1">
        <v>1</v>
      </c>
      <c r="BQ182" s="1">
        <v>4</v>
      </c>
      <c r="BR182" s="1">
        <v>122</v>
      </c>
      <c r="BT182" s="1">
        <v>4</v>
      </c>
      <c r="BU182" s="1">
        <v>999</v>
      </c>
      <c r="BX182" s="1">
        <v>1</v>
      </c>
    </row>
    <row r="183" spans="1:79" s="14" customFormat="1" x14ac:dyDescent="0.25">
      <c r="C183" s="14" t="s">
        <v>110</v>
      </c>
      <c r="D183" s="13" t="s">
        <v>137</v>
      </c>
      <c r="E183" s="14">
        <v>2</v>
      </c>
      <c r="F183" s="14">
        <v>19</v>
      </c>
      <c r="G183" s="14">
        <v>3</v>
      </c>
      <c r="H183" s="14">
        <v>5</v>
      </c>
      <c r="I183" s="14" t="s">
        <v>86</v>
      </c>
      <c r="J183" s="14" t="s">
        <v>78</v>
      </c>
      <c r="K183" s="14" t="s">
        <v>118</v>
      </c>
      <c r="L183" s="14">
        <v>2</v>
      </c>
      <c r="M183" s="14" t="s">
        <v>119</v>
      </c>
      <c r="N183" s="14" t="s">
        <v>81</v>
      </c>
      <c r="O183" s="14" t="s">
        <v>81</v>
      </c>
      <c r="R183" s="15">
        <v>0.4694444444444445</v>
      </c>
      <c r="S183" s="15">
        <v>0.48333333333333334</v>
      </c>
      <c r="T183" s="14" t="s">
        <v>138</v>
      </c>
      <c r="U183" s="15">
        <v>0.55277777777777781</v>
      </c>
      <c r="V183" s="14" t="s">
        <v>83</v>
      </c>
      <c r="W183" s="15">
        <v>0.46597222222222223</v>
      </c>
      <c r="X183" s="14" t="s">
        <v>108</v>
      </c>
      <c r="AC183" s="14">
        <v>0</v>
      </c>
      <c r="AD183" s="14">
        <v>15</v>
      </c>
      <c r="AY183" s="14">
        <v>1</v>
      </c>
      <c r="BQ183" s="14">
        <v>4</v>
      </c>
      <c r="BR183" s="14">
        <v>121</v>
      </c>
      <c r="BT183" s="14">
        <v>5</v>
      </c>
      <c r="BU183" s="14">
        <v>989</v>
      </c>
      <c r="BX183" s="14">
        <v>1</v>
      </c>
    </row>
    <row r="184" spans="1:79" x14ac:dyDescent="0.25">
      <c r="B184" s="7" t="s">
        <v>87</v>
      </c>
      <c r="AC184">
        <v>0</v>
      </c>
      <c r="AD184">
        <v>15</v>
      </c>
      <c r="AY184">
        <v>1</v>
      </c>
      <c r="BQ184">
        <v>4</v>
      </c>
      <c r="BT184">
        <v>4</v>
      </c>
      <c r="BX184">
        <v>1</v>
      </c>
      <c r="CA184">
        <f>BX184+BT184+BQ184+AY184+AD184+AC184</f>
        <v>25</v>
      </c>
    </row>
    <row r="185" spans="1:79" x14ac:dyDescent="0.25">
      <c r="B185" s="7" t="s">
        <v>88</v>
      </c>
      <c r="AC185">
        <v>2</v>
      </c>
      <c r="AD185">
        <v>15</v>
      </c>
      <c r="AY185">
        <v>1</v>
      </c>
      <c r="BQ185">
        <v>4</v>
      </c>
      <c r="BT185">
        <v>5</v>
      </c>
      <c r="BX185">
        <v>1</v>
      </c>
      <c r="CA185">
        <f>BX185+BT185+BQ185+AY185+AD185+AC185</f>
        <v>28</v>
      </c>
    </row>
    <row r="186" spans="1:79" x14ac:dyDescent="0.25">
      <c r="B186" s="8" t="s">
        <v>89</v>
      </c>
      <c r="CA186" s="16">
        <f>CA184/CA185*100</f>
        <v>89.285714285714292</v>
      </c>
    </row>
    <row r="188" spans="1:79" s="1" customFormat="1" x14ac:dyDescent="0.25">
      <c r="A188" s="1">
        <v>31</v>
      </c>
      <c r="C188" s="17" t="s">
        <v>110</v>
      </c>
      <c r="D188" s="2" t="s">
        <v>142</v>
      </c>
      <c r="E188" s="1">
        <v>1</v>
      </c>
      <c r="F188" s="1">
        <v>23</v>
      </c>
      <c r="G188" s="1">
        <v>2</v>
      </c>
      <c r="H188" s="1">
        <v>5</v>
      </c>
      <c r="I188" s="1" t="s">
        <v>86</v>
      </c>
      <c r="J188" s="1" t="s">
        <v>143</v>
      </c>
      <c r="K188" s="1" t="s">
        <v>118</v>
      </c>
      <c r="L188" s="1">
        <v>2</v>
      </c>
      <c r="M188" s="1" t="s">
        <v>119</v>
      </c>
      <c r="N188" s="1" t="s">
        <v>81</v>
      </c>
      <c r="O188" s="1" t="s">
        <v>81</v>
      </c>
      <c r="R188" s="3">
        <v>0.3576388888888889</v>
      </c>
      <c r="S188" s="3">
        <v>0.37152777777777773</v>
      </c>
      <c r="T188" s="1" t="s">
        <v>144</v>
      </c>
      <c r="U188" s="3">
        <v>0.50763888888888886</v>
      </c>
      <c r="V188" s="1" t="s">
        <v>83</v>
      </c>
      <c r="W188" s="3">
        <v>0.625</v>
      </c>
      <c r="X188" s="3" t="s">
        <v>83</v>
      </c>
      <c r="AD188" s="1">
        <v>17</v>
      </c>
      <c r="AJ188" s="1">
        <v>1</v>
      </c>
      <c r="AK188" s="1">
        <v>225</v>
      </c>
      <c r="AS188" s="1">
        <v>1</v>
      </c>
      <c r="AT188" s="1">
        <v>7</v>
      </c>
      <c r="AY188" s="1">
        <v>1</v>
      </c>
      <c r="BF188" s="1">
        <v>1</v>
      </c>
      <c r="BO188" s="1">
        <v>1</v>
      </c>
      <c r="BP188" s="1">
        <v>7</v>
      </c>
      <c r="BQ188" s="1">
        <v>2</v>
      </c>
      <c r="BR188" s="1">
        <v>38</v>
      </c>
      <c r="BT188" s="1">
        <v>3</v>
      </c>
      <c r="BU188" s="1">
        <v>309</v>
      </c>
      <c r="BV188" s="1">
        <v>4</v>
      </c>
      <c r="BW188" s="1">
        <v>489</v>
      </c>
      <c r="BX188" s="1">
        <v>4</v>
      </c>
    </row>
    <row r="189" spans="1:79" s="14" customFormat="1" x14ac:dyDescent="0.25">
      <c r="C189" s="14" t="s">
        <v>110</v>
      </c>
      <c r="D189" s="13" t="s">
        <v>142</v>
      </c>
      <c r="E189" s="14">
        <v>1</v>
      </c>
      <c r="F189" s="14">
        <v>23</v>
      </c>
      <c r="G189" s="14">
        <v>2</v>
      </c>
      <c r="H189" s="14">
        <v>5</v>
      </c>
      <c r="I189" s="14" t="s">
        <v>86</v>
      </c>
      <c r="J189" s="14" t="s">
        <v>143</v>
      </c>
      <c r="K189" s="14" t="s">
        <v>118</v>
      </c>
      <c r="L189" s="14">
        <v>2</v>
      </c>
      <c r="M189" s="14" t="s">
        <v>119</v>
      </c>
      <c r="N189" s="14" t="s">
        <v>81</v>
      </c>
      <c r="O189" s="14" t="s">
        <v>81</v>
      </c>
      <c r="R189" s="15">
        <v>0.3576388888888889</v>
      </c>
      <c r="S189" s="15">
        <v>0.37152777777777773</v>
      </c>
      <c r="T189" s="14" t="s">
        <v>144</v>
      </c>
      <c r="U189" s="15">
        <v>0.50763888888888886</v>
      </c>
      <c r="V189" s="14" t="s">
        <v>83</v>
      </c>
      <c r="W189" s="15">
        <v>0.625</v>
      </c>
      <c r="X189" s="14" t="s">
        <v>83</v>
      </c>
      <c r="AD189" s="14">
        <v>15</v>
      </c>
      <c r="AJ189" s="14">
        <v>1</v>
      </c>
      <c r="AK189" s="14">
        <v>236</v>
      </c>
      <c r="AS189" s="14">
        <v>0</v>
      </c>
      <c r="AT189" s="14">
        <v>0</v>
      </c>
      <c r="AY189" s="14">
        <v>0</v>
      </c>
      <c r="BF189" s="14">
        <v>2</v>
      </c>
      <c r="BO189" s="14">
        <v>1</v>
      </c>
      <c r="BP189" s="14">
        <v>4</v>
      </c>
      <c r="BQ189" s="14">
        <v>3</v>
      </c>
      <c r="BR189" s="14">
        <v>99</v>
      </c>
      <c r="BT189" s="14">
        <v>3</v>
      </c>
      <c r="BU189" s="14">
        <v>286</v>
      </c>
      <c r="BV189" s="14">
        <v>4</v>
      </c>
      <c r="BW189" s="14">
        <v>488</v>
      </c>
      <c r="BX189" s="14">
        <v>3</v>
      </c>
    </row>
    <row r="190" spans="1:79" x14ac:dyDescent="0.25">
      <c r="B190" s="7" t="s">
        <v>87</v>
      </c>
      <c r="AD190">
        <v>15</v>
      </c>
      <c r="AJ190">
        <v>1</v>
      </c>
      <c r="AS190">
        <v>0</v>
      </c>
      <c r="AY190">
        <v>0</v>
      </c>
      <c r="BF190">
        <v>1</v>
      </c>
      <c r="BO190">
        <v>1</v>
      </c>
      <c r="BQ190">
        <v>2</v>
      </c>
      <c r="BT190">
        <v>3</v>
      </c>
      <c r="BV190">
        <v>4</v>
      </c>
      <c r="BX190">
        <v>3</v>
      </c>
      <c r="CA190">
        <f>BX190+BV190+BT190+BQ190+BO190+BF190+AY190+AS190+AJ190+AD190</f>
        <v>30</v>
      </c>
    </row>
    <row r="191" spans="1:79" x14ac:dyDescent="0.25">
      <c r="B191" s="7" t="s">
        <v>88</v>
      </c>
      <c r="AD191">
        <v>17</v>
      </c>
      <c r="AJ191">
        <v>1</v>
      </c>
      <c r="AS191">
        <v>1</v>
      </c>
      <c r="AY191">
        <v>1</v>
      </c>
      <c r="BF191">
        <v>2</v>
      </c>
      <c r="BO191">
        <v>1</v>
      </c>
      <c r="BQ191">
        <v>3</v>
      </c>
      <c r="BT191">
        <v>3</v>
      </c>
      <c r="BV191">
        <v>4</v>
      </c>
      <c r="BX191">
        <v>4</v>
      </c>
      <c r="CA191">
        <f>BX191+BV191+BT191+BQ191+BO191+BF191+AY191+AS191+AJ191+AD191</f>
        <v>37</v>
      </c>
    </row>
    <row r="192" spans="1:79" x14ac:dyDescent="0.25">
      <c r="B192" s="8" t="s">
        <v>89</v>
      </c>
      <c r="CA192" s="16">
        <f>CA190/CA191*100</f>
        <v>81.081081081081081</v>
      </c>
    </row>
    <row r="194" spans="1:79" s="1" customFormat="1" x14ac:dyDescent="0.25">
      <c r="A194" s="1">
        <v>32</v>
      </c>
      <c r="C194" s="17" t="s">
        <v>113</v>
      </c>
      <c r="D194" s="2" t="s">
        <v>139</v>
      </c>
      <c r="E194" s="1">
        <v>1</v>
      </c>
      <c r="F194" s="1">
        <v>17</v>
      </c>
      <c r="G194" s="1">
        <v>4</v>
      </c>
      <c r="H194" s="1">
        <v>3</v>
      </c>
      <c r="I194" s="1" t="s">
        <v>86</v>
      </c>
      <c r="J194" s="1" t="s">
        <v>78</v>
      </c>
      <c r="K194" s="1" t="s">
        <v>92</v>
      </c>
      <c r="L194" s="1">
        <v>2</v>
      </c>
      <c r="M194" s="1" t="s">
        <v>93</v>
      </c>
      <c r="N194" s="1" t="s">
        <v>81</v>
      </c>
      <c r="O194" s="1" t="s">
        <v>81</v>
      </c>
      <c r="Q194" s="1" t="s">
        <v>98</v>
      </c>
      <c r="R194" s="3">
        <v>0.33263888888888887</v>
      </c>
      <c r="S194" s="3">
        <v>0.34652777777777777</v>
      </c>
      <c r="T194" s="1" t="s">
        <v>117</v>
      </c>
      <c r="U194" s="3">
        <v>0.68541666666666667</v>
      </c>
      <c r="V194" s="3" t="s">
        <v>83</v>
      </c>
      <c r="W194" s="3">
        <v>0.47638888888888892</v>
      </c>
      <c r="X194" s="3" t="s">
        <v>83</v>
      </c>
      <c r="AB194" s="1" t="s">
        <v>84</v>
      </c>
      <c r="AD194" s="1">
        <v>26</v>
      </c>
      <c r="AE194" s="1">
        <v>6</v>
      </c>
      <c r="AJ194" s="1">
        <v>1</v>
      </c>
      <c r="AK194" s="1">
        <v>93</v>
      </c>
      <c r="AN194" s="1">
        <v>1</v>
      </c>
      <c r="AO194" s="1">
        <v>411</v>
      </c>
      <c r="AV194" s="1">
        <v>1</v>
      </c>
      <c r="BV194" s="1">
        <v>3</v>
      </c>
      <c r="BW194" s="1">
        <v>349</v>
      </c>
      <c r="BX194" s="1">
        <v>4</v>
      </c>
    </row>
    <row r="195" spans="1:79" s="14" customFormat="1" x14ac:dyDescent="0.25">
      <c r="C195" s="14" t="s">
        <v>113</v>
      </c>
      <c r="D195" s="13" t="s">
        <v>139</v>
      </c>
      <c r="E195" s="14">
        <v>1</v>
      </c>
      <c r="F195" s="14">
        <v>17</v>
      </c>
      <c r="G195" s="14">
        <v>4</v>
      </c>
      <c r="H195" s="14">
        <v>3</v>
      </c>
      <c r="I195" s="14" t="s">
        <v>86</v>
      </c>
      <c r="J195" s="14" t="s">
        <v>78</v>
      </c>
      <c r="K195" s="14" t="s">
        <v>92</v>
      </c>
      <c r="L195" s="14">
        <v>2</v>
      </c>
      <c r="M195" s="14" t="s">
        <v>93</v>
      </c>
      <c r="N195" s="14" t="s">
        <v>81</v>
      </c>
      <c r="O195" s="14" t="s">
        <v>81</v>
      </c>
      <c r="Q195" s="14" t="s">
        <v>98</v>
      </c>
      <c r="R195" s="15">
        <v>0.33263888888888887</v>
      </c>
      <c r="S195" s="15">
        <v>0.34652777777777777</v>
      </c>
      <c r="T195" s="14" t="s">
        <v>117</v>
      </c>
      <c r="U195" s="15">
        <v>0.68541666666666667</v>
      </c>
      <c r="V195" s="14" t="s">
        <v>83</v>
      </c>
      <c r="W195" s="15">
        <v>0.47638888888888892</v>
      </c>
      <c r="X195" s="14" t="s">
        <v>83</v>
      </c>
      <c r="AB195" s="14" t="s">
        <v>84</v>
      </c>
      <c r="AD195" s="14">
        <v>28</v>
      </c>
      <c r="AE195" s="14">
        <v>4</v>
      </c>
      <c r="AJ195" s="14">
        <v>1</v>
      </c>
      <c r="AK195" s="14">
        <v>92</v>
      </c>
      <c r="AN195" s="14">
        <v>1</v>
      </c>
      <c r="AO195" s="14">
        <v>411</v>
      </c>
      <c r="AV195" s="14">
        <v>1</v>
      </c>
      <c r="BV195" s="14">
        <v>3</v>
      </c>
      <c r="BW195" s="14">
        <v>345</v>
      </c>
      <c r="BX195" s="14">
        <v>4</v>
      </c>
    </row>
    <row r="196" spans="1:79" x14ac:dyDescent="0.25">
      <c r="B196" s="7" t="s">
        <v>87</v>
      </c>
      <c r="AD196">
        <v>26</v>
      </c>
      <c r="AE196">
        <v>4</v>
      </c>
      <c r="AJ196">
        <v>1</v>
      </c>
      <c r="AN196">
        <v>1</v>
      </c>
      <c r="AV196">
        <v>1</v>
      </c>
      <c r="BV196">
        <v>3</v>
      </c>
      <c r="BX196">
        <v>4</v>
      </c>
      <c r="CA196">
        <f>BX196+BV196+AV196+AN196+AJ196+AE196+AD196</f>
        <v>40</v>
      </c>
    </row>
    <row r="197" spans="1:79" x14ac:dyDescent="0.25">
      <c r="B197" s="7" t="s">
        <v>88</v>
      </c>
      <c r="AD197">
        <v>28</v>
      </c>
      <c r="AE197">
        <v>6</v>
      </c>
      <c r="AJ197">
        <v>1</v>
      </c>
      <c r="AN197">
        <v>1</v>
      </c>
      <c r="AV197">
        <v>1</v>
      </c>
      <c r="BV197">
        <v>3</v>
      </c>
      <c r="BX197">
        <v>4</v>
      </c>
      <c r="CA197">
        <f>BX197+BV197+AV197+AN197+AJ197+AE197+AD197</f>
        <v>44</v>
      </c>
    </row>
    <row r="198" spans="1:79" x14ac:dyDescent="0.25">
      <c r="B198" s="8" t="s">
        <v>89</v>
      </c>
      <c r="CA198" s="16">
        <f>CA196/CA197*100</f>
        <v>90.909090909090907</v>
      </c>
    </row>
    <row r="200" spans="1:79" s="1" customFormat="1" x14ac:dyDescent="0.25">
      <c r="A200" s="1">
        <v>33</v>
      </c>
      <c r="C200" s="17" t="s">
        <v>113</v>
      </c>
      <c r="D200" s="2" t="s">
        <v>139</v>
      </c>
      <c r="E200" s="1">
        <v>2</v>
      </c>
      <c r="F200" s="1">
        <v>17</v>
      </c>
      <c r="G200" s="1">
        <v>4</v>
      </c>
      <c r="H200" s="1">
        <v>3</v>
      </c>
      <c r="I200" s="1" t="s">
        <v>86</v>
      </c>
      <c r="J200" s="1" t="s">
        <v>78</v>
      </c>
      <c r="K200" s="1" t="s">
        <v>92</v>
      </c>
      <c r="L200" s="1">
        <v>2</v>
      </c>
      <c r="M200" s="1" t="s">
        <v>93</v>
      </c>
      <c r="N200" s="1" t="s">
        <v>81</v>
      </c>
      <c r="O200" s="1" t="s">
        <v>81</v>
      </c>
      <c r="Q200" s="1" t="s">
        <v>98</v>
      </c>
      <c r="R200" s="3">
        <v>0.39444444444444443</v>
      </c>
      <c r="S200" s="3">
        <v>0.40833333333333338</v>
      </c>
      <c r="T200" s="1" t="s">
        <v>117</v>
      </c>
      <c r="U200" s="3">
        <v>0.68541666666666667</v>
      </c>
      <c r="V200" s="3" t="s">
        <v>83</v>
      </c>
      <c r="W200" s="3">
        <v>0.47638888888888892</v>
      </c>
      <c r="X200" s="3" t="s">
        <v>83</v>
      </c>
      <c r="AB200" s="1" t="s">
        <v>84</v>
      </c>
      <c r="AD200" s="1">
        <v>5</v>
      </c>
      <c r="AJ200" s="1">
        <v>1</v>
      </c>
      <c r="AK200" s="1">
        <v>114</v>
      </c>
      <c r="AN200" s="1">
        <v>2</v>
      </c>
      <c r="AO200" s="1">
        <v>643</v>
      </c>
      <c r="BO200" s="1">
        <v>1</v>
      </c>
      <c r="BP200" s="1">
        <v>8</v>
      </c>
      <c r="BV200" s="1">
        <v>6</v>
      </c>
      <c r="BW200" s="1">
        <v>307</v>
      </c>
      <c r="BX200" s="1">
        <v>6</v>
      </c>
    </row>
    <row r="201" spans="1:79" s="14" customFormat="1" x14ac:dyDescent="0.25">
      <c r="C201" s="14" t="s">
        <v>113</v>
      </c>
      <c r="D201" s="13" t="s">
        <v>139</v>
      </c>
      <c r="E201" s="14">
        <v>2</v>
      </c>
      <c r="F201" s="14">
        <v>17</v>
      </c>
      <c r="G201" s="14">
        <v>4</v>
      </c>
      <c r="H201" s="14">
        <v>3</v>
      </c>
      <c r="I201" s="14" t="s">
        <v>86</v>
      </c>
      <c r="J201" s="14" t="s">
        <v>78</v>
      </c>
      <c r="K201" s="14" t="s">
        <v>92</v>
      </c>
      <c r="L201" s="14">
        <v>2</v>
      </c>
      <c r="M201" s="14" t="s">
        <v>93</v>
      </c>
      <c r="N201" s="14" t="s">
        <v>81</v>
      </c>
      <c r="O201" s="14" t="s">
        <v>81</v>
      </c>
      <c r="Q201" s="14" t="s">
        <v>98</v>
      </c>
      <c r="R201" s="15">
        <v>0.39444444444444443</v>
      </c>
      <c r="S201" s="15">
        <v>0.40833333333333338</v>
      </c>
      <c r="T201" s="14" t="s">
        <v>117</v>
      </c>
      <c r="U201" s="15">
        <v>0.68541666666666667</v>
      </c>
      <c r="V201" s="14" t="s">
        <v>83</v>
      </c>
      <c r="W201" s="15">
        <v>0.47638888888888892</v>
      </c>
      <c r="X201" s="14" t="s">
        <v>83</v>
      </c>
      <c r="AB201" s="14" t="s">
        <v>84</v>
      </c>
      <c r="AD201" s="14">
        <v>5</v>
      </c>
      <c r="AJ201" s="14">
        <v>1</v>
      </c>
      <c r="AK201" s="14">
        <v>114</v>
      </c>
      <c r="AN201" s="14">
        <v>2</v>
      </c>
      <c r="AO201" s="14">
        <v>641</v>
      </c>
      <c r="BO201" s="14">
        <v>1</v>
      </c>
      <c r="BP201" s="14">
        <v>5</v>
      </c>
      <c r="BV201" s="14">
        <v>6</v>
      </c>
      <c r="BW201" s="14">
        <v>306</v>
      </c>
      <c r="BX201" s="14">
        <v>7</v>
      </c>
    </row>
    <row r="202" spans="1:79" x14ac:dyDescent="0.25">
      <c r="B202" s="7" t="s">
        <v>87</v>
      </c>
      <c r="AD202">
        <v>5</v>
      </c>
      <c r="AJ202">
        <v>1</v>
      </c>
      <c r="AN202">
        <v>2</v>
      </c>
      <c r="BO202">
        <v>1</v>
      </c>
      <c r="BV202">
        <v>6</v>
      </c>
      <c r="BX202">
        <v>6</v>
      </c>
      <c r="CA202">
        <f>BX202+BV202+BO202+AN202+AJ202+AD202</f>
        <v>21</v>
      </c>
    </row>
    <row r="203" spans="1:79" x14ac:dyDescent="0.25">
      <c r="B203" s="7" t="s">
        <v>88</v>
      </c>
      <c r="AD203">
        <v>5</v>
      </c>
      <c r="AJ203">
        <v>1</v>
      </c>
      <c r="AN203">
        <v>2</v>
      </c>
      <c r="BO203">
        <v>1</v>
      </c>
      <c r="BV203">
        <v>6</v>
      </c>
      <c r="BX203">
        <v>7</v>
      </c>
      <c r="CA203">
        <f>BX203+BV203+BO203+AN203+AJ203+AD203</f>
        <v>22</v>
      </c>
    </row>
    <row r="204" spans="1:79" x14ac:dyDescent="0.25">
      <c r="B204" s="8" t="s">
        <v>89</v>
      </c>
      <c r="CA204" s="16">
        <f>CA202/CA203*100</f>
        <v>95.454545454545453</v>
      </c>
    </row>
    <row r="206" spans="1:79" s="1" customFormat="1" x14ac:dyDescent="0.25">
      <c r="A206" s="1">
        <v>34</v>
      </c>
      <c r="C206" s="17" t="s">
        <v>113</v>
      </c>
      <c r="D206" s="2" t="s">
        <v>133</v>
      </c>
      <c r="E206" s="1">
        <v>2</v>
      </c>
      <c r="F206" s="1">
        <v>18</v>
      </c>
      <c r="G206" s="1">
        <v>3</v>
      </c>
      <c r="H206" s="1">
        <v>4</v>
      </c>
      <c r="I206" s="1" t="s">
        <v>86</v>
      </c>
      <c r="J206" s="1" t="s">
        <v>78</v>
      </c>
      <c r="K206" s="1" t="s">
        <v>79</v>
      </c>
      <c r="L206" s="1">
        <v>1</v>
      </c>
      <c r="M206" s="1" t="s">
        <v>80</v>
      </c>
      <c r="N206" s="1" t="s">
        <v>81</v>
      </c>
      <c r="O206" s="1" t="s">
        <v>81</v>
      </c>
      <c r="R206" s="3">
        <v>0.47916666666666669</v>
      </c>
      <c r="S206" s="3">
        <v>0.49305555555555558</v>
      </c>
      <c r="T206" s="1" t="s">
        <v>135</v>
      </c>
      <c r="W206" s="3">
        <v>0.5854166666666667</v>
      </c>
      <c r="X206" s="3" t="s">
        <v>83</v>
      </c>
      <c r="AB206" s="1" t="s">
        <v>84</v>
      </c>
      <c r="AD206" s="1">
        <v>30</v>
      </c>
      <c r="AE206" s="1">
        <v>5</v>
      </c>
      <c r="AF206" s="1">
        <v>2</v>
      </c>
      <c r="BB206" s="1">
        <v>2</v>
      </c>
      <c r="BJ206" s="1">
        <v>1</v>
      </c>
      <c r="BV206" s="1">
        <v>8</v>
      </c>
      <c r="BW206" s="1">
        <v>679</v>
      </c>
      <c r="BX206" s="1">
        <v>3</v>
      </c>
      <c r="BZ206" s="1" t="s">
        <v>145</v>
      </c>
    </row>
    <row r="207" spans="1:79" s="14" customFormat="1" x14ac:dyDescent="0.25">
      <c r="C207" s="14" t="s">
        <v>113</v>
      </c>
      <c r="D207" s="13" t="s">
        <v>133</v>
      </c>
      <c r="E207" s="14">
        <v>2</v>
      </c>
      <c r="F207" s="14">
        <v>18</v>
      </c>
      <c r="G207" s="14">
        <v>3</v>
      </c>
      <c r="H207" s="14">
        <v>4</v>
      </c>
      <c r="I207" s="14" t="s">
        <v>86</v>
      </c>
      <c r="J207" s="14" t="s">
        <v>78</v>
      </c>
      <c r="K207" s="14" t="s">
        <v>79</v>
      </c>
      <c r="L207" s="14">
        <v>1</v>
      </c>
      <c r="M207" s="14" t="s">
        <v>80</v>
      </c>
      <c r="N207" s="14" t="s">
        <v>81</v>
      </c>
      <c r="O207" s="14" t="s">
        <v>81</v>
      </c>
      <c r="R207" s="15">
        <v>0.47916666666666669</v>
      </c>
      <c r="S207" s="15">
        <v>0.49305555555555558</v>
      </c>
      <c r="T207" s="14" t="s">
        <v>135</v>
      </c>
      <c r="W207" s="15">
        <v>0.5854166666666667</v>
      </c>
      <c r="X207" s="14" t="s">
        <v>83</v>
      </c>
      <c r="AB207" s="14" t="s">
        <v>84</v>
      </c>
      <c r="AD207" s="14">
        <v>25</v>
      </c>
      <c r="AE207" s="14">
        <v>3</v>
      </c>
      <c r="AF207" s="14">
        <v>2</v>
      </c>
      <c r="BB207" s="14">
        <v>2</v>
      </c>
      <c r="BJ207" s="14">
        <v>1</v>
      </c>
      <c r="BV207" s="14">
        <v>8</v>
      </c>
      <c r="BW207" s="14">
        <v>794</v>
      </c>
      <c r="BX207" s="14">
        <v>3</v>
      </c>
    </row>
    <row r="208" spans="1:79" x14ac:dyDescent="0.25">
      <c r="B208" s="7" t="s">
        <v>87</v>
      </c>
      <c r="AD208">
        <v>25</v>
      </c>
      <c r="AE208">
        <v>3</v>
      </c>
      <c r="AF208">
        <v>2</v>
      </c>
      <c r="BB208">
        <v>2</v>
      </c>
      <c r="BJ208">
        <v>1</v>
      </c>
      <c r="BV208">
        <v>8</v>
      </c>
      <c r="BX208">
        <v>3</v>
      </c>
      <c r="CA208">
        <f>BX208+BV208+BJ208+BB208+AF208+AE208+AD208</f>
        <v>44</v>
      </c>
    </row>
    <row r="209" spans="1:79" x14ac:dyDescent="0.25">
      <c r="B209" s="7" t="s">
        <v>88</v>
      </c>
      <c r="AD209">
        <v>30</v>
      </c>
      <c r="AE209">
        <v>5</v>
      </c>
      <c r="AF209">
        <v>2</v>
      </c>
      <c r="BB209">
        <v>2</v>
      </c>
      <c r="BJ209">
        <v>1</v>
      </c>
      <c r="BV209">
        <v>8</v>
      </c>
      <c r="BX209">
        <v>3</v>
      </c>
      <c r="CA209">
        <f>BX209+BV209+BJ209+BB209+AF209+AE209+AD209</f>
        <v>51</v>
      </c>
    </row>
    <row r="210" spans="1:79" x14ac:dyDescent="0.25">
      <c r="B210" s="8" t="s">
        <v>89</v>
      </c>
      <c r="CA210" s="16">
        <f>CA208/CA209*100</f>
        <v>86.274509803921575</v>
      </c>
    </row>
    <row r="212" spans="1:79" s="1" customFormat="1" x14ac:dyDescent="0.25">
      <c r="A212" s="1">
        <v>35</v>
      </c>
      <c r="C212" s="17" t="s">
        <v>113</v>
      </c>
      <c r="D212" s="2" t="s">
        <v>142</v>
      </c>
      <c r="E212" s="1">
        <v>1</v>
      </c>
      <c r="F212" s="1">
        <v>23</v>
      </c>
      <c r="G212" s="1">
        <v>3</v>
      </c>
      <c r="H212" s="1">
        <v>6</v>
      </c>
      <c r="I212" s="1" t="s">
        <v>86</v>
      </c>
      <c r="J212" s="1" t="s">
        <v>143</v>
      </c>
      <c r="K212" s="1" t="s">
        <v>118</v>
      </c>
      <c r="L212" s="1">
        <v>2</v>
      </c>
      <c r="M212" s="1" t="s">
        <v>119</v>
      </c>
      <c r="N212" s="1" t="s">
        <v>81</v>
      </c>
      <c r="O212" s="1" t="s">
        <v>81</v>
      </c>
      <c r="R212" s="3">
        <v>0.32708333333333334</v>
      </c>
      <c r="S212" s="3">
        <v>0.34097222222222223</v>
      </c>
      <c r="T212" s="1" t="s">
        <v>117</v>
      </c>
      <c r="U212" s="3">
        <v>0.51180555555555551</v>
      </c>
      <c r="V212" s="1" t="s">
        <v>83</v>
      </c>
      <c r="W212" s="3">
        <v>0.62708333333333333</v>
      </c>
      <c r="X212" s="3" t="s">
        <v>83</v>
      </c>
      <c r="AB212" s="1" t="s">
        <v>84</v>
      </c>
      <c r="AE212" s="1">
        <v>1</v>
      </c>
      <c r="AJ212" s="1">
        <v>1</v>
      </c>
      <c r="AK212" s="1">
        <v>298</v>
      </c>
      <c r="AN212" s="1">
        <v>1</v>
      </c>
      <c r="AO212" s="1">
        <v>508</v>
      </c>
      <c r="BF212" s="1">
        <v>2</v>
      </c>
      <c r="BO212" s="1">
        <v>1</v>
      </c>
      <c r="BP212" s="1">
        <v>19</v>
      </c>
      <c r="BV212" s="1">
        <v>2</v>
      </c>
      <c r="BW212" s="1">
        <v>318</v>
      </c>
      <c r="BX212" s="1">
        <v>2</v>
      </c>
    </row>
    <row r="213" spans="1:79" s="14" customFormat="1" x14ac:dyDescent="0.25">
      <c r="C213" s="14" t="s">
        <v>113</v>
      </c>
      <c r="D213" s="13" t="s">
        <v>142</v>
      </c>
      <c r="E213" s="14">
        <v>1</v>
      </c>
      <c r="F213" s="14">
        <v>23</v>
      </c>
      <c r="G213" s="14">
        <v>3</v>
      </c>
      <c r="H213" s="14">
        <v>6</v>
      </c>
      <c r="I213" s="14" t="s">
        <v>86</v>
      </c>
      <c r="J213" s="14" t="s">
        <v>111</v>
      </c>
      <c r="K213" s="14" t="s">
        <v>118</v>
      </c>
      <c r="L213" s="14">
        <v>2</v>
      </c>
      <c r="M213" s="14" t="s">
        <v>119</v>
      </c>
      <c r="N213" s="14" t="s">
        <v>81</v>
      </c>
      <c r="O213" s="14" t="s">
        <v>81</v>
      </c>
      <c r="R213" s="15">
        <v>0.32708333333333334</v>
      </c>
      <c r="S213" s="15">
        <v>0.34097222222222223</v>
      </c>
      <c r="T213" s="14" t="s">
        <v>117</v>
      </c>
      <c r="U213" s="15">
        <v>0.51180555555555551</v>
      </c>
      <c r="V213" s="14" t="s">
        <v>83</v>
      </c>
      <c r="W213" s="15">
        <v>0.62708333333333333</v>
      </c>
      <c r="X213" s="14" t="s">
        <v>83</v>
      </c>
      <c r="AB213" s="14" t="s">
        <v>84</v>
      </c>
      <c r="AE213" s="14">
        <v>0</v>
      </c>
      <c r="AJ213" s="14">
        <v>1</v>
      </c>
      <c r="AK213" s="14">
        <v>298</v>
      </c>
      <c r="AN213" s="14">
        <v>1</v>
      </c>
      <c r="AO213" s="14">
        <v>536</v>
      </c>
      <c r="BF213" s="14">
        <v>3</v>
      </c>
      <c r="BO213" s="14">
        <v>1</v>
      </c>
      <c r="BP213" s="14">
        <v>19</v>
      </c>
      <c r="BV213" s="14">
        <v>2</v>
      </c>
      <c r="BW213" s="14">
        <v>318</v>
      </c>
      <c r="BX213" s="14">
        <v>2</v>
      </c>
    </row>
    <row r="214" spans="1:79" x14ac:dyDescent="0.25">
      <c r="B214" s="7" t="s">
        <v>87</v>
      </c>
      <c r="AE214">
        <v>0</v>
      </c>
      <c r="AJ214">
        <v>1</v>
      </c>
      <c r="AN214">
        <v>1</v>
      </c>
      <c r="BF214">
        <v>2</v>
      </c>
      <c r="BO214">
        <v>1</v>
      </c>
      <c r="BV214">
        <v>2</v>
      </c>
      <c r="BX214">
        <v>2</v>
      </c>
      <c r="CA214">
        <f>BX214+BV214+BO214+BF214+AN214+AJ214+AE214</f>
        <v>9</v>
      </c>
    </row>
    <row r="215" spans="1:79" x14ac:dyDescent="0.25">
      <c r="B215" s="7" t="s">
        <v>88</v>
      </c>
      <c r="AE215">
        <v>1</v>
      </c>
      <c r="AJ215">
        <v>1</v>
      </c>
      <c r="AN215">
        <v>1</v>
      </c>
      <c r="BF215">
        <v>3</v>
      </c>
      <c r="BO215">
        <v>1</v>
      </c>
      <c r="BV215">
        <v>2</v>
      </c>
      <c r="BX215">
        <v>2</v>
      </c>
      <c r="CA215">
        <f>BX215+BV215+BO215+BF215+AN215+AJ215+AE215</f>
        <v>11</v>
      </c>
    </row>
    <row r="216" spans="1:79" x14ac:dyDescent="0.25">
      <c r="B216" s="8" t="s">
        <v>89</v>
      </c>
      <c r="CA216" s="16">
        <f>CA214/CA215*100</f>
        <v>81.818181818181827</v>
      </c>
    </row>
    <row r="218" spans="1:79" s="1" customFormat="1" x14ac:dyDescent="0.25">
      <c r="A218" s="1">
        <v>36</v>
      </c>
      <c r="C218" s="17" t="s">
        <v>104</v>
      </c>
      <c r="D218" s="2" t="s">
        <v>133</v>
      </c>
      <c r="E218" s="1">
        <v>2</v>
      </c>
      <c r="F218" s="1">
        <v>18</v>
      </c>
      <c r="G218" s="1">
        <v>3</v>
      </c>
      <c r="H218" s="1">
        <v>4</v>
      </c>
      <c r="I218" s="1" t="s">
        <v>86</v>
      </c>
      <c r="J218" s="1" t="s">
        <v>78</v>
      </c>
      <c r="K218" s="1" t="s">
        <v>79</v>
      </c>
      <c r="L218" s="1">
        <v>1</v>
      </c>
      <c r="M218" s="1" t="s">
        <v>80</v>
      </c>
      <c r="N218" s="1" t="s">
        <v>81</v>
      </c>
      <c r="O218" s="1" t="s">
        <v>81</v>
      </c>
      <c r="R218" s="3">
        <v>0.49374999999999997</v>
      </c>
      <c r="S218" s="3">
        <v>0.50763888888888886</v>
      </c>
      <c r="T218" s="1" t="s">
        <v>135</v>
      </c>
      <c r="W218" s="3">
        <v>0.58819444444444446</v>
      </c>
      <c r="X218" s="3" t="s">
        <v>83</v>
      </c>
      <c r="AB218" s="1" t="s">
        <v>84</v>
      </c>
      <c r="BQ218" s="1">
        <v>10</v>
      </c>
      <c r="BR218" s="1">
        <v>489</v>
      </c>
      <c r="BT218" s="1">
        <v>4</v>
      </c>
      <c r="BU218" s="1">
        <v>76</v>
      </c>
      <c r="BV218" s="1">
        <v>8</v>
      </c>
      <c r="BW218" s="1">
        <v>431</v>
      </c>
      <c r="BX218" s="1">
        <v>2</v>
      </c>
    </row>
    <row r="219" spans="1:79" s="14" customFormat="1" x14ac:dyDescent="0.25">
      <c r="C219" s="14" t="s">
        <v>104</v>
      </c>
      <c r="D219" s="13" t="s">
        <v>133</v>
      </c>
      <c r="E219" s="14">
        <v>2</v>
      </c>
      <c r="F219" s="14">
        <v>18</v>
      </c>
      <c r="G219" s="14">
        <v>3</v>
      </c>
      <c r="H219" s="14">
        <v>4</v>
      </c>
      <c r="I219" s="14" t="s">
        <v>86</v>
      </c>
      <c r="J219" s="14" t="s">
        <v>78</v>
      </c>
      <c r="K219" s="14" t="s">
        <v>79</v>
      </c>
      <c r="L219" s="14">
        <v>1</v>
      </c>
      <c r="M219" s="14" t="s">
        <v>80</v>
      </c>
      <c r="N219" s="14" t="s">
        <v>81</v>
      </c>
      <c r="O219" s="14" t="s">
        <v>81</v>
      </c>
      <c r="R219" s="15">
        <v>0.49374999999999997</v>
      </c>
      <c r="S219" s="15">
        <v>0.50763888888888886</v>
      </c>
      <c r="T219" s="14" t="s">
        <v>135</v>
      </c>
      <c r="W219" s="15">
        <v>0.58819444444444446</v>
      </c>
      <c r="X219" s="14" t="s">
        <v>83</v>
      </c>
      <c r="AB219" s="14" t="s">
        <v>84</v>
      </c>
      <c r="BQ219" s="14">
        <v>10</v>
      </c>
      <c r="BR219" s="14">
        <v>510</v>
      </c>
      <c r="BT219" s="14">
        <v>6</v>
      </c>
      <c r="BU219" s="14">
        <v>84</v>
      </c>
      <c r="BV219" s="14">
        <v>8</v>
      </c>
      <c r="BW219" s="14">
        <v>434</v>
      </c>
      <c r="BX219" s="14">
        <v>1</v>
      </c>
    </row>
    <row r="220" spans="1:79" x14ac:dyDescent="0.25">
      <c r="B220" s="7" t="s">
        <v>87</v>
      </c>
      <c r="BQ220">
        <v>10</v>
      </c>
      <c r="BT220">
        <v>4</v>
      </c>
      <c r="BV220">
        <v>8</v>
      </c>
      <c r="BX220">
        <v>1</v>
      </c>
      <c r="CA220">
        <f>BX220+BV220+BT220+BQ220</f>
        <v>23</v>
      </c>
    </row>
    <row r="221" spans="1:79" x14ac:dyDescent="0.25">
      <c r="B221" s="7" t="s">
        <v>88</v>
      </c>
      <c r="BQ221">
        <v>10</v>
      </c>
      <c r="BT221">
        <v>6</v>
      </c>
      <c r="BV221">
        <v>8</v>
      </c>
      <c r="BX221">
        <v>2</v>
      </c>
      <c r="CA221">
        <f>BX221+BV221+BT221+BQ221</f>
        <v>26</v>
      </c>
    </row>
    <row r="222" spans="1:79" x14ac:dyDescent="0.25">
      <c r="B222" s="8" t="s">
        <v>89</v>
      </c>
      <c r="CA222" s="16">
        <f>CA220/CA221*100</f>
        <v>88.461538461538453</v>
      </c>
    </row>
    <row r="224" spans="1:79" s="1" customFormat="1" x14ac:dyDescent="0.25">
      <c r="A224" s="1">
        <v>37</v>
      </c>
      <c r="C224" s="17" t="s">
        <v>104</v>
      </c>
      <c r="D224" s="2" t="s">
        <v>133</v>
      </c>
      <c r="E224" s="1">
        <v>3</v>
      </c>
      <c r="F224" s="1">
        <v>18</v>
      </c>
      <c r="G224" s="1">
        <v>3</v>
      </c>
      <c r="H224" s="1">
        <v>4</v>
      </c>
      <c r="I224" s="1" t="s">
        <v>86</v>
      </c>
      <c r="J224" s="1" t="s">
        <v>105</v>
      </c>
      <c r="K224" s="1" t="s">
        <v>79</v>
      </c>
      <c r="L224" s="1">
        <v>1</v>
      </c>
      <c r="M224" s="1" t="s">
        <v>80</v>
      </c>
      <c r="N224" s="1" t="s">
        <v>81</v>
      </c>
      <c r="O224" s="1" t="s">
        <v>81</v>
      </c>
      <c r="R224" s="3">
        <v>0.59027777777777779</v>
      </c>
      <c r="S224" s="3">
        <v>0.60416666666666663</v>
      </c>
      <c r="T224" s="1" t="s">
        <v>135</v>
      </c>
      <c r="W224" s="3">
        <v>0.58819444444444446</v>
      </c>
      <c r="X224" s="3" t="s">
        <v>108</v>
      </c>
      <c r="AB224" s="1" t="s">
        <v>109</v>
      </c>
      <c r="AF224" s="1">
        <v>2</v>
      </c>
      <c r="BB224" s="1">
        <v>1</v>
      </c>
      <c r="BG224" s="1">
        <v>0</v>
      </c>
      <c r="BQ224" s="1">
        <v>22</v>
      </c>
      <c r="BR224" s="1">
        <v>990</v>
      </c>
      <c r="BT224" s="1">
        <v>9</v>
      </c>
      <c r="BU224" s="1">
        <v>65</v>
      </c>
      <c r="BX224" s="1">
        <v>2</v>
      </c>
    </row>
    <row r="225" spans="1:79" s="14" customFormat="1" x14ac:dyDescent="0.25">
      <c r="C225" s="14" t="s">
        <v>104</v>
      </c>
      <c r="D225" s="13" t="s">
        <v>133</v>
      </c>
      <c r="E225" s="14">
        <v>3</v>
      </c>
      <c r="F225" s="14">
        <v>18</v>
      </c>
      <c r="G225" s="14">
        <v>3</v>
      </c>
      <c r="H225" s="14">
        <v>4</v>
      </c>
      <c r="I225" s="14" t="s">
        <v>86</v>
      </c>
      <c r="J225" s="14" t="s">
        <v>105</v>
      </c>
      <c r="K225" s="14" t="s">
        <v>79</v>
      </c>
      <c r="L225" s="14">
        <v>1</v>
      </c>
      <c r="M225" s="14" t="s">
        <v>80</v>
      </c>
      <c r="N225" s="14" t="s">
        <v>81</v>
      </c>
      <c r="O225" s="14" t="s">
        <v>81</v>
      </c>
      <c r="R225" s="15">
        <v>0.59027777777777779</v>
      </c>
      <c r="S225" s="15">
        <v>0.60416666666666663</v>
      </c>
      <c r="T225" s="14" t="s">
        <v>135</v>
      </c>
      <c r="W225" s="15">
        <v>0.58819444444444446</v>
      </c>
      <c r="X225" s="14" t="s">
        <v>108</v>
      </c>
      <c r="AB225" s="14" t="s">
        <v>109</v>
      </c>
      <c r="AF225" s="14">
        <v>2</v>
      </c>
      <c r="BB225" s="14">
        <v>1</v>
      </c>
      <c r="BG225" s="14">
        <v>1</v>
      </c>
      <c r="BQ225" s="14">
        <v>22</v>
      </c>
      <c r="BR225" s="14">
        <v>1009</v>
      </c>
      <c r="BT225" s="14">
        <v>5</v>
      </c>
      <c r="BU225" s="14">
        <v>93</v>
      </c>
      <c r="BX225" s="14">
        <v>2</v>
      </c>
    </row>
    <row r="226" spans="1:79" x14ac:dyDescent="0.25">
      <c r="B226" s="7" t="s">
        <v>87</v>
      </c>
      <c r="AF226">
        <v>2</v>
      </c>
      <c r="BB226">
        <v>1</v>
      </c>
      <c r="BG226">
        <v>0</v>
      </c>
      <c r="BQ226">
        <v>22</v>
      </c>
      <c r="BT226">
        <v>5</v>
      </c>
      <c r="BX226">
        <v>2</v>
      </c>
      <c r="CA226">
        <f>BX226+BT226+BQ226+BG226+BB226+AF226</f>
        <v>32</v>
      </c>
    </row>
    <row r="227" spans="1:79" x14ac:dyDescent="0.25">
      <c r="B227" s="7" t="s">
        <v>88</v>
      </c>
      <c r="AF227">
        <v>2</v>
      </c>
      <c r="BB227">
        <v>1</v>
      </c>
      <c r="BG227">
        <v>1</v>
      </c>
      <c r="BQ227">
        <v>22</v>
      </c>
      <c r="BT227">
        <v>9</v>
      </c>
      <c r="BX227">
        <v>2</v>
      </c>
      <c r="CA227">
        <f>BX227+BT227+BQ227+BG227+BB227+AF227</f>
        <v>37</v>
      </c>
    </row>
    <row r="228" spans="1:79" x14ac:dyDescent="0.25">
      <c r="B228" s="8" t="s">
        <v>89</v>
      </c>
      <c r="CA228" s="16">
        <f>CA226/CA227*100</f>
        <v>86.486486486486484</v>
      </c>
    </row>
    <row r="230" spans="1:79" s="1" customFormat="1" x14ac:dyDescent="0.25">
      <c r="A230" s="1">
        <v>38</v>
      </c>
      <c r="C230" s="17" t="s">
        <v>104</v>
      </c>
      <c r="D230" s="2" t="s">
        <v>137</v>
      </c>
      <c r="E230" s="1">
        <v>1</v>
      </c>
      <c r="F230" s="1">
        <v>19</v>
      </c>
      <c r="G230" s="1">
        <v>4</v>
      </c>
      <c r="H230" s="1">
        <v>4</v>
      </c>
      <c r="I230" s="1" t="s">
        <v>86</v>
      </c>
      <c r="J230" s="1" t="s">
        <v>78</v>
      </c>
      <c r="K230" s="1" t="s">
        <v>130</v>
      </c>
      <c r="L230" s="1">
        <v>3</v>
      </c>
      <c r="M230" s="1" t="s">
        <v>131</v>
      </c>
      <c r="N230" s="1" t="s">
        <v>81</v>
      </c>
      <c r="O230" s="1" t="s">
        <v>81</v>
      </c>
      <c r="Q230" s="1" t="s">
        <v>98</v>
      </c>
      <c r="R230" s="3">
        <v>0.36736111111111108</v>
      </c>
      <c r="S230" s="3">
        <v>0.38125000000000003</v>
      </c>
      <c r="T230" s="1" t="s">
        <v>138</v>
      </c>
      <c r="U230" s="3">
        <v>0.54999999999999993</v>
      </c>
      <c r="V230" s="1" t="s">
        <v>83</v>
      </c>
      <c r="W230" s="3">
        <v>0.46388888888888885</v>
      </c>
      <c r="X230" s="3" t="s">
        <v>83</v>
      </c>
      <c r="AA230" s="1" t="s">
        <v>109</v>
      </c>
      <c r="AB230" s="1" t="s">
        <v>84</v>
      </c>
      <c r="AJ230" s="1">
        <v>1</v>
      </c>
      <c r="AK230" s="1">
        <v>633</v>
      </c>
      <c r="AN230" s="1">
        <v>1</v>
      </c>
      <c r="AO230" s="1">
        <v>551</v>
      </c>
    </row>
    <row r="231" spans="1:79" s="14" customFormat="1" x14ac:dyDescent="0.25">
      <c r="C231" s="14" t="s">
        <v>104</v>
      </c>
      <c r="D231" s="13" t="s">
        <v>137</v>
      </c>
      <c r="E231" s="14">
        <v>1</v>
      </c>
      <c r="F231" s="14">
        <v>19</v>
      </c>
      <c r="G231" s="14">
        <v>4</v>
      </c>
      <c r="H231" s="14">
        <v>4</v>
      </c>
      <c r="I231" s="14" t="s">
        <v>86</v>
      </c>
      <c r="J231" s="14" t="s">
        <v>78</v>
      </c>
      <c r="K231" s="14" t="s">
        <v>130</v>
      </c>
      <c r="L231" s="14">
        <v>3</v>
      </c>
      <c r="M231" s="14" t="s">
        <v>131</v>
      </c>
      <c r="N231" s="14" t="s">
        <v>81</v>
      </c>
      <c r="O231" s="14" t="s">
        <v>81</v>
      </c>
      <c r="Q231" s="14" t="s">
        <v>98</v>
      </c>
      <c r="R231" s="15">
        <v>0.36736111111111108</v>
      </c>
      <c r="S231" s="15">
        <v>0.38125000000000003</v>
      </c>
      <c r="T231" s="14" t="s">
        <v>138</v>
      </c>
      <c r="U231" s="15">
        <v>0.54999999999999993</v>
      </c>
      <c r="V231" s="14" t="s">
        <v>83</v>
      </c>
      <c r="W231" s="15">
        <v>0.46388888888888885</v>
      </c>
      <c r="X231" s="14" t="s">
        <v>83</v>
      </c>
      <c r="AA231" s="14" t="s">
        <v>109</v>
      </c>
      <c r="AB231" s="14" t="s">
        <v>121</v>
      </c>
      <c r="AJ231" s="14">
        <v>1</v>
      </c>
      <c r="AK231" s="14">
        <v>633</v>
      </c>
      <c r="AN231" s="14">
        <v>1</v>
      </c>
      <c r="AO231" s="14">
        <v>550</v>
      </c>
    </row>
    <row r="232" spans="1:79" x14ac:dyDescent="0.25">
      <c r="B232" s="7" t="s">
        <v>87</v>
      </c>
      <c r="AJ232">
        <v>1</v>
      </c>
      <c r="AN232">
        <v>1</v>
      </c>
      <c r="CA232">
        <f>AN232+AJ232</f>
        <v>2</v>
      </c>
    </row>
    <row r="233" spans="1:79" x14ac:dyDescent="0.25">
      <c r="B233" s="7" t="s">
        <v>88</v>
      </c>
      <c r="AJ233">
        <v>1</v>
      </c>
      <c r="AN233">
        <v>1</v>
      </c>
      <c r="CA233">
        <f>AN233+AJ233</f>
        <v>2</v>
      </c>
    </row>
    <row r="234" spans="1:79" x14ac:dyDescent="0.25">
      <c r="B234" s="8" t="s">
        <v>89</v>
      </c>
      <c r="CA234" s="16">
        <f>CA232/CA233*100</f>
        <v>100</v>
      </c>
    </row>
    <row r="236" spans="1:79" s="1" customFormat="1" x14ac:dyDescent="0.25">
      <c r="A236" s="1">
        <v>39</v>
      </c>
      <c r="C236" s="17" t="s">
        <v>104</v>
      </c>
      <c r="D236" s="2" t="s">
        <v>146</v>
      </c>
      <c r="E236" s="1">
        <v>2</v>
      </c>
      <c r="F236" s="1">
        <v>20</v>
      </c>
      <c r="G236" s="1">
        <v>2</v>
      </c>
      <c r="H236" s="1">
        <v>5</v>
      </c>
      <c r="I236" s="1" t="s">
        <v>86</v>
      </c>
      <c r="J236" s="1" t="s">
        <v>78</v>
      </c>
      <c r="K236" s="1" t="s">
        <v>79</v>
      </c>
      <c r="L236" s="1">
        <v>1</v>
      </c>
      <c r="M236" s="1" t="s">
        <v>80</v>
      </c>
      <c r="N236" s="1" t="s">
        <v>81</v>
      </c>
      <c r="O236" s="1" t="s">
        <v>81</v>
      </c>
      <c r="R236" s="3">
        <v>0.40972222222222227</v>
      </c>
      <c r="S236" s="3">
        <v>0.4236111111111111</v>
      </c>
      <c r="T236" s="1" t="s">
        <v>147</v>
      </c>
      <c r="U236" s="3">
        <v>0.6694444444444444</v>
      </c>
      <c r="V236" s="1" t="s">
        <v>83</v>
      </c>
      <c r="W236" s="3">
        <v>0.46527777777777773</v>
      </c>
      <c r="X236" s="3" t="s">
        <v>83</v>
      </c>
      <c r="AB236" s="1" t="s">
        <v>84</v>
      </c>
      <c r="AD236" s="1">
        <v>12</v>
      </c>
      <c r="AE236" s="1">
        <v>1</v>
      </c>
      <c r="BV236" s="1">
        <v>8</v>
      </c>
      <c r="BW236" s="1">
        <v>880</v>
      </c>
      <c r="BX236" s="1">
        <v>6</v>
      </c>
    </row>
    <row r="237" spans="1:79" s="14" customFormat="1" x14ac:dyDescent="0.25">
      <c r="C237" s="14" t="s">
        <v>104</v>
      </c>
      <c r="D237" s="13" t="s">
        <v>146</v>
      </c>
      <c r="E237" s="14">
        <v>2</v>
      </c>
      <c r="F237" s="14">
        <v>20</v>
      </c>
      <c r="G237" s="14">
        <v>2</v>
      </c>
      <c r="H237" s="14">
        <v>5</v>
      </c>
      <c r="I237" s="14" t="s">
        <v>86</v>
      </c>
      <c r="J237" s="14" t="s">
        <v>78</v>
      </c>
      <c r="K237" s="14" t="s">
        <v>79</v>
      </c>
      <c r="L237" s="14">
        <v>1</v>
      </c>
      <c r="M237" s="14" t="s">
        <v>80</v>
      </c>
      <c r="N237" s="14" t="s">
        <v>81</v>
      </c>
      <c r="O237" s="14" t="s">
        <v>81</v>
      </c>
      <c r="R237" s="15">
        <v>0.40972222222222227</v>
      </c>
      <c r="S237" s="15">
        <v>0.4236111111111111</v>
      </c>
      <c r="T237" s="14" t="s">
        <v>147</v>
      </c>
      <c r="U237" s="15">
        <v>0.6694444444444444</v>
      </c>
      <c r="V237" s="14" t="s">
        <v>83</v>
      </c>
      <c r="W237" s="15">
        <v>0.46527777777777773</v>
      </c>
      <c r="X237" s="15" t="s">
        <v>83</v>
      </c>
      <c r="AB237" s="14" t="s">
        <v>84</v>
      </c>
      <c r="AD237" s="14">
        <v>11</v>
      </c>
      <c r="AE237" s="14">
        <v>0</v>
      </c>
      <c r="BV237" s="14">
        <v>8</v>
      </c>
      <c r="BW237" s="14">
        <v>869</v>
      </c>
      <c r="BX237" s="14">
        <v>5</v>
      </c>
    </row>
    <row r="238" spans="1:79" x14ac:dyDescent="0.25">
      <c r="B238" s="7" t="s">
        <v>87</v>
      </c>
      <c r="AD238">
        <v>11</v>
      </c>
      <c r="AE238">
        <v>0</v>
      </c>
      <c r="BV238">
        <v>8</v>
      </c>
      <c r="BX238">
        <v>5</v>
      </c>
      <c r="CA238">
        <f>BX238+BV238+AE238+AD238</f>
        <v>24</v>
      </c>
    </row>
    <row r="239" spans="1:79" x14ac:dyDescent="0.25">
      <c r="B239" s="7" t="s">
        <v>88</v>
      </c>
      <c r="AD239">
        <v>12</v>
      </c>
      <c r="AE239">
        <v>1</v>
      </c>
      <c r="BV239">
        <v>8</v>
      </c>
      <c r="BX239">
        <v>6</v>
      </c>
      <c r="CA239">
        <f>BX239+BV239+AE239+AD239</f>
        <v>27</v>
      </c>
    </row>
    <row r="240" spans="1:79" x14ac:dyDescent="0.25">
      <c r="B240" s="8" t="s">
        <v>89</v>
      </c>
      <c r="CA240" s="16">
        <f>CA238/CA239*100</f>
        <v>88.888888888888886</v>
      </c>
    </row>
    <row r="242" spans="1:79" s="1" customFormat="1" x14ac:dyDescent="0.25">
      <c r="A242" s="1">
        <v>40</v>
      </c>
      <c r="C242" s="17" t="s">
        <v>113</v>
      </c>
      <c r="D242" s="2" t="s">
        <v>146</v>
      </c>
      <c r="E242" s="1">
        <v>2</v>
      </c>
      <c r="F242" s="1">
        <v>20</v>
      </c>
      <c r="G242" s="1">
        <v>2</v>
      </c>
      <c r="H242" s="1">
        <v>5</v>
      </c>
      <c r="I242" s="1" t="s">
        <v>86</v>
      </c>
      <c r="J242" s="1" t="s">
        <v>78</v>
      </c>
      <c r="K242" s="1" t="s">
        <v>79</v>
      </c>
      <c r="L242" s="1">
        <v>1</v>
      </c>
      <c r="M242" s="1" t="s">
        <v>80</v>
      </c>
      <c r="N242" s="1" t="s">
        <v>81</v>
      </c>
      <c r="O242" s="1" t="s">
        <v>81</v>
      </c>
      <c r="R242" s="3">
        <v>0.4236111111111111</v>
      </c>
      <c r="S242" s="3">
        <v>0.4375</v>
      </c>
      <c r="T242" s="1" t="s">
        <v>147</v>
      </c>
      <c r="U242" s="3">
        <v>0.66805555555555562</v>
      </c>
      <c r="V242" s="1" t="s">
        <v>83</v>
      </c>
      <c r="W242" s="3">
        <v>0.46458333333333335</v>
      </c>
      <c r="X242" s="3" t="s">
        <v>83</v>
      </c>
      <c r="AB242" s="1" t="s">
        <v>84</v>
      </c>
      <c r="AD242" s="1">
        <v>16</v>
      </c>
      <c r="AE242" s="1">
        <v>4</v>
      </c>
      <c r="AF242" s="1">
        <v>1</v>
      </c>
      <c r="AJ242" s="1">
        <v>1</v>
      </c>
      <c r="AK242" s="1">
        <v>5</v>
      </c>
      <c r="BG242" s="1">
        <v>1</v>
      </c>
      <c r="BV242" s="1">
        <v>8</v>
      </c>
      <c r="BW242" s="1">
        <v>982</v>
      </c>
      <c r="BX242" s="1">
        <v>5</v>
      </c>
    </row>
    <row r="243" spans="1:79" s="14" customFormat="1" x14ac:dyDescent="0.25">
      <c r="C243" s="14" t="s">
        <v>113</v>
      </c>
      <c r="D243" s="13" t="s">
        <v>146</v>
      </c>
      <c r="E243" s="14">
        <v>2</v>
      </c>
      <c r="F243" s="14">
        <v>20</v>
      </c>
      <c r="G243" s="14">
        <v>2</v>
      </c>
      <c r="H243" s="14">
        <v>5</v>
      </c>
      <c r="I243" s="14" t="s">
        <v>86</v>
      </c>
      <c r="J243" s="14" t="s">
        <v>78</v>
      </c>
      <c r="K243" s="14" t="s">
        <v>79</v>
      </c>
      <c r="L243" s="14">
        <v>1</v>
      </c>
      <c r="M243" s="14" t="s">
        <v>80</v>
      </c>
      <c r="N243" s="14" t="s">
        <v>81</v>
      </c>
      <c r="O243" s="14" t="s">
        <v>81</v>
      </c>
      <c r="R243" s="15">
        <v>0.4236111111111111</v>
      </c>
      <c r="S243" s="15">
        <v>0.4375</v>
      </c>
      <c r="T243" s="14" t="s">
        <v>147</v>
      </c>
      <c r="U243" s="15">
        <v>0.66805555555555562</v>
      </c>
      <c r="V243" s="14" t="s">
        <v>83</v>
      </c>
      <c r="W243" s="15">
        <v>0.46458333333333335</v>
      </c>
      <c r="X243" s="14" t="s">
        <v>83</v>
      </c>
      <c r="AB243" s="14" t="s">
        <v>84</v>
      </c>
      <c r="AD243" s="14">
        <v>15</v>
      </c>
      <c r="AE243" s="14">
        <v>3</v>
      </c>
      <c r="AF243" s="14">
        <v>1</v>
      </c>
      <c r="AJ243" s="14">
        <v>1</v>
      </c>
      <c r="AK243" s="14">
        <v>4</v>
      </c>
      <c r="BG243" s="14">
        <v>1</v>
      </c>
      <c r="BV243" s="14">
        <v>8</v>
      </c>
      <c r="BW243" s="14">
        <v>933</v>
      </c>
      <c r="BX243" s="14">
        <v>6</v>
      </c>
    </row>
    <row r="244" spans="1:79" x14ac:dyDescent="0.25">
      <c r="B244" s="7" t="s">
        <v>87</v>
      </c>
      <c r="AD244">
        <v>15</v>
      </c>
      <c r="AE244">
        <v>3</v>
      </c>
      <c r="AF244">
        <v>1</v>
      </c>
      <c r="AJ244">
        <v>1</v>
      </c>
      <c r="BG244">
        <v>1</v>
      </c>
      <c r="BV244">
        <v>8</v>
      </c>
      <c r="BX244">
        <v>5</v>
      </c>
      <c r="CA244">
        <f>BX244+BV244+BG244+AJ244+AF244+AE244+AD244</f>
        <v>34</v>
      </c>
    </row>
    <row r="245" spans="1:79" x14ac:dyDescent="0.25">
      <c r="B245" s="7" t="s">
        <v>88</v>
      </c>
      <c r="AD245">
        <v>16</v>
      </c>
      <c r="AE245">
        <v>4</v>
      </c>
      <c r="AF245">
        <v>1</v>
      </c>
      <c r="AJ245">
        <v>1</v>
      </c>
      <c r="BG245">
        <v>1</v>
      </c>
      <c r="BV245">
        <v>8</v>
      </c>
      <c r="BX245">
        <v>6</v>
      </c>
      <c r="CA245">
        <f>BX245+BV245+BG245+AJ245+AF245+AE245+AD245</f>
        <v>37</v>
      </c>
    </row>
    <row r="246" spans="1:79" x14ac:dyDescent="0.25">
      <c r="B246" s="8" t="s">
        <v>89</v>
      </c>
      <c r="CA246" s="16">
        <f>CA244/CA245*100</f>
        <v>91.891891891891902</v>
      </c>
    </row>
    <row r="248" spans="1:79" s="1" customFormat="1" x14ac:dyDescent="0.25">
      <c r="A248" s="1">
        <v>41</v>
      </c>
      <c r="C248" s="17" t="s">
        <v>104</v>
      </c>
      <c r="D248" s="2" t="s">
        <v>146</v>
      </c>
      <c r="E248" s="1">
        <v>3</v>
      </c>
      <c r="F248" s="1">
        <v>20</v>
      </c>
      <c r="G248" s="1">
        <v>2</v>
      </c>
      <c r="H248" s="1">
        <v>5</v>
      </c>
      <c r="I248" s="1" t="s">
        <v>86</v>
      </c>
      <c r="J248" s="1" t="s">
        <v>78</v>
      </c>
      <c r="K248" s="1" t="s">
        <v>79</v>
      </c>
      <c r="L248" s="1">
        <v>1</v>
      </c>
      <c r="M248" s="1" t="s">
        <v>80</v>
      </c>
      <c r="N248" s="1" t="s">
        <v>81</v>
      </c>
      <c r="O248" s="1" t="s">
        <v>81</v>
      </c>
      <c r="R248" s="3">
        <v>0.43888888888888888</v>
      </c>
      <c r="S248" s="3">
        <v>0.45277777777777778</v>
      </c>
      <c r="T248" s="1" t="s">
        <v>147</v>
      </c>
      <c r="U248" s="3">
        <v>0.6694444444444444</v>
      </c>
      <c r="V248" s="1" t="s">
        <v>83</v>
      </c>
      <c r="W248" s="3">
        <v>0.46527777777777773</v>
      </c>
      <c r="X248" s="3" t="s">
        <v>83</v>
      </c>
      <c r="AB248" s="1" t="s">
        <v>84</v>
      </c>
      <c r="AD248" s="1">
        <v>23</v>
      </c>
      <c r="AY248" s="1">
        <v>1</v>
      </c>
      <c r="BV248" s="1">
        <v>7</v>
      </c>
      <c r="BW248" s="1">
        <v>974</v>
      </c>
      <c r="BX248" s="1">
        <v>1</v>
      </c>
    </row>
    <row r="249" spans="1:79" s="14" customFormat="1" x14ac:dyDescent="0.25">
      <c r="C249" s="14" t="s">
        <v>104</v>
      </c>
      <c r="D249" s="13" t="s">
        <v>146</v>
      </c>
      <c r="E249" s="14">
        <v>3</v>
      </c>
      <c r="F249" s="14">
        <v>20</v>
      </c>
      <c r="G249" s="14">
        <v>2</v>
      </c>
      <c r="H249" s="14">
        <v>5</v>
      </c>
      <c r="I249" s="14" t="s">
        <v>86</v>
      </c>
      <c r="J249" s="14" t="s">
        <v>78</v>
      </c>
      <c r="K249" s="14" t="s">
        <v>79</v>
      </c>
      <c r="L249" s="14">
        <v>1</v>
      </c>
      <c r="M249" s="14" t="s">
        <v>80</v>
      </c>
      <c r="N249" s="14" t="s">
        <v>81</v>
      </c>
      <c r="O249" s="14" t="s">
        <v>81</v>
      </c>
      <c r="R249" s="15">
        <v>0.43888888888888888</v>
      </c>
      <c r="S249" s="15">
        <v>0.45277777777777778</v>
      </c>
      <c r="T249" s="14" t="s">
        <v>147</v>
      </c>
      <c r="U249" s="15">
        <v>0.6694444444444444</v>
      </c>
      <c r="V249" s="14" t="s">
        <v>83</v>
      </c>
      <c r="W249" s="15">
        <v>0.46527777777777773</v>
      </c>
      <c r="X249" s="14" t="s">
        <v>83</v>
      </c>
      <c r="AB249" s="14" t="s">
        <v>84</v>
      </c>
      <c r="AD249" s="14">
        <v>24</v>
      </c>
      <c r="AY249" s="14">
        <v>0</v>
      </c>
      <c r="BV249" s="14">
        <v>7</v>
      </c>
      <c r="BW249" s="14">
        <v>936</v>
      </c>
      <c r="BX249" s="14">
        <v>1</v>
      </c>
    </row>
    <row r="250" spans="1:79" x14ac:dyDescent="0.25">
      <c r="B250" s="7" t="s">
        <v>87</v>
      </c>
      <c r="AD250">
        <v>23</v>
      </c>
      <c r="AY250">
        <v>0</v>
      </c>
      <c r="BV250">
        <v>7</v>
      </c>
      <c r="BX250">
        <v>1</v>
      </c>
      <c r="CA250">
        <f>BX250+BV250+AY250+AD250</f>
        <v>31</v>
      </c>
    </row>
    <row r="251" spans="1:79" x14ac:dyDescent="0.25">
      <c r="B251" s="7" t="s">
        <v>88</v>
      </c>
      <c r="AD251">
        <v>24</v>
      </c>
      <c r="AY251">
        <v>1</v>
      </c>
      <c r="BV251">
        <v>7</v>
      </c>
      <c r="BX251">
        <v>1</v>
      </c>
      <c r="CA251">
        <f>BX251+BV251+AY251+AD251</f>
        <v>33</v>
      </c>
    </row>
    <row r="252" spans="1:79" x14ac:dyDescent="0.25">
      <c r="B252" s="8" t="s">
        <v>89</v>
      </c>
      <c r="CA252" s="16">
        <f>CA250/CA251*100</f>
        <v>93.939393939393938</v>
      </c>
    </row>
    <row r="254" spans="1:79" s="1" customFormat="1" x14ac:dyDescent="0.25">
      <c r="A254" s="1">
        <v>42</v>
      </c>
      <c r="C254" s="17" t="s">
        <v>113</v>
      </c>
      <c r="D254" s="2" t="s">
        <v>148</v>
      </c>
      <c r="E254" s="1">
        <v>2</v>
      </c>
      <c r="F254" s="1">
        <v>21</v>
      </c>
      <c r="G254" s="1">
        <v>3</v>
      </c>
      <c r="H254" s="1">
        <v>5</v>
      </c>
      <c r="I254" s="1" t="s">
        <v>86</v>
      </c>
      <c r="J254" s="1" t="s">
        <v>78</v>
      </c>
      <c r="K254" s="1" t="s">
        <v>92</v>
      </c>
      <c r="L254" s="1">
        <v>2</v>
      </c>
      <c r="M254" s="1" t="s">
        <v>93</v>
      </c>
      <c r="N254" s="1" t="s">
        <v>81</v>
      </c>
      <c r="O254" s="1" t="s">
        <v>81</v>
      </c>
      <c r="P254" s="1" t="s">
        <v>94</v>
      </c>
      <c r="R254" s="3">
        <v>0.55833333333333335</v>
      </c>
      <c r="S254" s="3">
        <v>0.57222222222222219</v>
      </c>
      <c r="T254" s="1" t="s">
        <v>117</v>
      </c>
      <c r="U254" s="3">
        <v>0.67083333333333339</v>
      </c>
      <c r="V254" s="1" t="s">
        <v>83</v>
      </c>
      <c r="W254" s="3">
        <v>0.3888888888888889</v>
      </c>
      <c r="X254" s="3" t="s">
        <v>108</v>
      </c>
      <c r="Y254" s="3">
        <v>0.54513888888888895</v>
      </c>
      <c r="Z254" s="1" t="s">
        <v>149</v>
      </c>
      <c r="AB254" s="1" t="s">
        <v>84</v>
      </c>
      <c r="AD254" s="1">
        <v>11</v>
      </c>
      <c r="AE254" s="1">
        <v>3</v>
      </c>
      <c r="AJ254" s="1">
        <v>3</v>
      </c>
      <c r="AK254" s="1">
        <v>111</v>
      </c>
      <c r="AN254" s="1">
        <v>2</v>
      </c>
      <c r="AO254" s="1">
        <v>418</v>
      </c>
      <c r="AV254" s="1">
        <v>1</v>
      </c>
      <c r="BV254" s="1">
        <v>7</v>
      </c>
      <c r="BW254" s="1">
        <v>368</v>
      </c>
      <c r="BX254" s="1">
        <v>2</v>
      </c>
    </row>
    <row r="255" spans="1:79" s="14" customFormat="1" x14ac:dyDescent="0.25">
      <c r="C255" s="14" t="s">
        <v>113</v>
      </c>
      <c r="D255" s="13" t="s">
        <v>148</v>
      </c>
      <c r="E255" s="14">
        <v>2</v>
      </c>
      <c r="F255" s="14">
        <v>21</v>
      </c>
      <c r="G255" s="14">
        <v>3</v>
      </c>
      <c r="H255" s="14">
        <v>5</v>
      </c>
      <c r="I255" s="14" t="s">
        <v>86</v>
      </c>
      <c r="J255" s="14" t="s">
        <v>78</v>
      </c>
      <c r="K255" s="14" t="s">
        <v>92</v>
      </c>
      <c r="L255" s="14">
        <v>2</v>
      </c>
      <c r="M255" s="14" t="s">
        <v>93</v>
      </c>
      <c r="N255" s="14" t="s">
        <v>81</v>
      </c>
      <c r="O255" s="14" t="s">
        <v>81</v>
      </c>
      <c r="P255" s="14" t="s">
        <v>94</v>
      </c>
      <c r="R255" s="15">
        <v>0.55833333333333335</v>
      </c>
      <c r="S255" s="15">
        <v>0.57222222222222219</v>
      </c>
      <c r="T255" s="14" t="s">
        <v>117</v>
      </c>
      <c r="U255" s="15">
        <v>0.67083333333333339</v>
      </c>
      <c r="V255" s="14" t="s">
        <v>83</v>
      </c>
      <c r="W255" s="15">
        <v>0.3888888888888889</v>
      </c>
      <c r="X255" s="14" t="s">
        <v>108</v>
      </c>
      <c r="Y255" s="15">
        <v>0.54513888888888895</v>
      </c>
      <c r="Z255" s="14" t="s">
        <v>149</v>
      </c>
      <c r="AB255" s="14" t="s">
        <v>84</v>
      </c>
      <c r="AD255" s="14">
        <v>15</v>
      </c>
      <c r="AE255" s="14">
        <v>3</v>
      </c>
      <c r="AJ255" s="14">
        <v>3</v>
      </c>
      <c r="AK255" s="14">
        <v>109</v>
      </c>
      <c r="AN255" s="14">
        <v>2</v>
      </c>
      <c r="AO255" s="14">
        <v>435</v>
      </c>
      <c r="AV255" s="14">
        <v>1</v>
      </c>
      <c r="BV255" s="14">
        <v>6</v>
      </c>
      <c r="BW255" s="14">
        <v>345</v>
      </c>
      <c r="BX255" s="14">
        <v>2</v>
      </c>
    </row>
    <row r="256" spans="1:79" x14ac:dyDescent="0.25">
      <c r="B256" s="7" t="s">
        <v>87</v>
      </c>
      <c r="AD256">
        <v>11</v>
      </c>
      <c r="AE256">
        <v>3</v>
      </c>
      <c r="AJ256">
        <v>3</v>
      </c>
      <c r="AN256">
        <v>2</v>
      </c>
      <c r="AV256">
        <v>1</v>
      </c>
      <c r="BV256">
        <v>6</v>
      </c>
      <c r="BX256">
        <v>2</v>
      </c>
      <c r="CA256">
        <f>BX256+BV256+AV256+AN256+AJ256+AE256+AD256</f>
        <v>28</v>
      </c>
    </row>
    <row r="257" spans="1:79" x14ac:dyDescent="0.25">
      <c r="B257" s="7" t="s">
        <v>88</v>
      </c>
      <c r="AD257">
        <v>15</v>
      </c>
      <c r="AE257">
        <v>3</v>
      </c>
      <c r="AJ257">
        <v>3</v>
      </c>
      <c r="AN257">
        <v>2</v>
      </c>
      <c r="AV257">
        <v>1</v>
      </c>
      <c r="BV257">
        <v>7</v>
      </c>
      <c r="BX257">
        <v>2</v>
      </c>
      <c r="CA257">
        <f>BX257+BV257+AV257+AN257+AJ257+AE257+AD257</f>
        <v>33</v>
      </c>
    </row>
    <row r="258" spans="1:79" x14ac:dyDescent="0.25">
      <c r="B258" s="8" t="s">
        <v>89</v>
      </c>
      <c r="CA258" s="16">
        <f>CA256/CA257*100</f>
        <v>84.848484848484844</v>
      </c>
    </row>
    <row r="260" spans="1:79" s="1" customFormat="1" x14ac:dyDescent="0.25">
      <c r="A260" s="1">
        <v>43</v>
      </c>
      <c r="C260" s="17" t="s">
        <v>113</v>
      </c>
      <c r="D260" s="2" t="s">
        <v>148</v>
      </c>
      <c r="E260" s="1">
        <v>3</v>
      </c>
      <c r="F260" s="1">
        <v>21</v>
      </c>
      <c r="G260" s="1">
        <v>3</v>
      </c>
      <c r="H260" s="1">
        <v>5</v>
      </c>
      <c r="I260" s="1" t="s">
        <v>86</v>
      </c>
      <c r="J260" s="1" t="s">
        <v>78</v>
      </c>
      <c r="K260" s="1" t="s">
        <v>92</v>
      </c>
      <c r="L260" s="1">
        <v>2</v>
      </c>
      <c r="M260" s="1" t="s">
        <v>93</v>
      </c>
      <c r="N260" s="1" t="s">
        <v>81</v>
      </c>
      <c r="O260" s="1" t="s">
        <v>81</v>
      </c>
      <c r="P260" s="1" t="s">
        <v>94</v>
      </c>
      <c r="R260" s="3">
        <v>0.57291666666666663</v>
      </c>
      <c r="S260" s="3">
        <v>0.58680555555555558</v>
      </c>
      <c r="T260" s="1" t="s">
        <v>117</v>
      </c>
      <c r="U260" s="3">
        <v>0.67083333333333339</v>
      </c>
      <c r="V260" s="1" t="s">
        <v>83</v>
      </c>
      <c r="W260" s="3">
        <v>0.3888888888888889</v>
      </c>
      <c r="X260" s="3" t="s">
        <v>108</v>
      </c>
      <c r="Y260" s="3">
        <v>0.54513888888888895</v>
      </c>
      <c r="Z260" s="1" t="s">
        <v>108</v>
      </c>
      <c r="AB260" s="1" t="s">
        <v>84</v>
      </c>
      <c r="AE260" s="1">
        <v>3</v>
      </c>
      <c r="AF260" s="1">
        <v>3</v>
      </c>
      <c r="AJ260" s="1">
        <v>1</v>
      </c>
      <c r="AK260" s="1">
        <v>106</v>
      </c>
      <c r="AN260" s="1">
        <v>2</v>
      </c>
      <c r="AO260" s="1">
        <v>493</v>
      </c>
      <c r="AV260" s="1">
        <v>1</v>
      </c>
      <c r="BT260" s="1">
        <v>1</v>
      </c>
      <c r="BU260" s="1">
        <v>6</v>
      </c>
      <c r="BV260" s="1">
        <v>3</v>
      </c>
      <c r="BW260" s="1">
        <v>322</v>
      </c>
      <c r="BX260" s="1">
        <v>4</v>
      </c>
    </row>
    <row r="261" spans="1:79" s="14" customFormat="1" x14ac:dyDescent="0.25">
      <c r="C261" s="14" t="s">
        <v>113</v>
      </c>
      <c r="D261" s="13" t="s">
        <v>148</v>
      </c>
      <c r="E261" s="14">
        <v>3</v>
      </c>
      <c r="F261" s="14">
        <v>21</v>
      </c>
      <c r="G261" s="14">
        <v>3</v>
      </c>
      <c r="H261" s="14">
        <v>5</v>
      </c>
      <c r="I261" s="14" t="s">
        <v>86</v>
      </c>
      <c r="J261" s="14" t="s">
        <v>78</v>
      </c>
      <c r="K261" s="14" t="s">
        <v>92</v>
      </c>
      <c r="L261" s="14">
        <v>2</v>
      </c>
      <c r="M261" s="14" t="s">
        <v>93</v>
      </c>
      <c r="N261" s="14" t="s">
        <v>81</v>
      </c>
      <c r="O261" s="14" t="s">
        <v>81</v>
      </c>
      <c r="P261" s="14" t="s">
        <v>94</v>
      </c>
      <c r="R261" s="15">
        <v>0.57291666666666663</v>
      </c>
      <c r="S261" s="15">
        <v>0.58680555555555558</v>
      </c>
      <c r="T261" s="14" t="s">
        <v>117</v>
      </c>
      <c r="U261" s="15">
        <v>0.67083333333333339</v>
      </c>
      <c r="V261" s="14" t="s">
        <v>83</v>
      </c>
      <c r="W261" s="15">
        <v>0.3888888888888889</v>
      </c>
      <c r="X261" s="14" t="s">
        <v>108</v>
      </c>
      <c r="Y261" s="15">
        <v>0.54513888888888895</v>
      </c>
      <c r="Z261" s="14" t="s">
        <v>108</v>
      </c>
      <c r="AB261" s="14" t="s">
        <v>84</v>
      </c>
      <c r="AE261" s="14">
        <v>3</v>
      </c>
      <c r="AF261" s="14">
        <v>2</v>
      </c>
      <c r="AJ261" s="14">
        <v>1</v>
      </c>
      <c r="AK261" s="14">
        <v>92</v>
      </c>
      <c r="AN261" s="14">
        <v>2</v>
      </c>
      <c r="AO261" s="14">
        <v>488</v>
      </c>
      <c r="AV261" s="14">
        <v>1</v>
      </c>
      <c r="BT261" s="14">
        <v>0</v>
      </c>
      <c r="BU261" s="14">
        <v>0</v>
      </c>
      <c r="BV261" s="14">
        <v>3</v>
      </c>
      <c r="BW261" s="14">
        <v>312</v>
      </c>
      <c r="BX261" s="14">
        <v>3</v>
      </c>
    </row>
    <row r="262" spans="1:79" x14ac:dyDescent="0.25">
      <c r="B262" s="7" t="s">
        <v>87</v>
      </c>
      <c r="AE262">
        <v>3</v>
      </c>
      <c r="AF262">
        <v>2</v>
      </c>
      <c r="AJ262">
        <v>1</v>
      </c>
      <c r="AN262">
        <v>2</v>
      </c>
      <c r="AV262">
        <v>1</v>
      </c>
      <c r="BT262">
        <v>0</v>
      </c>
      <c r="BV262">
        <v>3</v>
      </c>
      <c r="BX262">
        <v>3</v>
      </c>
      <c r="CA262">
        <f>BX262+BV262+BT262+AV262+AN262+AJ262+AF262+AE262</f>
        <v>15</v>
      </c>
    </row>
    <row r="263" spans="1:79" x14ac:dyDescent="0.25">
      <c r="B263" s="7" t="s">
        <v>88</v>
      </c>
      <c r="AE263">
        <v>3</v>
      </c>
      <c r="AF263">
        <v>3</v>
      </c>
      <c r="AJ263">
        <v>1</v>
      </c>
      <c r="AN263">
        <v>2</v>
      </c>
      <c r="AV263">
        <v>1</v>
      </c>
      <c r="BT263">
        <v>1</v>
      </c>
      <c r="BV263">
        <v>3</v>
      </c>
      <c r="BX263">
        <v>4</v>
      </c>
      <c r="CA263">
        <f>BX263+BV263+BT263+AV263+AN263+AJ263+AF263+AE263</f>
        <v>18</v>
      </c>
    </row>
    <row r="264" spans="1:79" x14ac:dyDescent="0.25">
      <c r="B264" s="8" t="s">
        <v>89</v>
      </c>
      <c r="CA264" s="16">
        <f>CA262/CA263*100</f>
        <v>83.333333333333343</v>
      </c>
    </row>
    <row r="266" spans="1:79" s="1" customFormat="1" x14ac:dyDescent="0.25">
      <c r="A266" s="1">
        <v>44</v>
      </c>
      <c r="C266" s="17" t="s">
        <v>76</v>
      </c>
      <c r="D266" s="2" t="s">
        <v>127</v>
      </c>
      <c r="E266" s="1">
        <v>1</v>
      </c>
      <c r="F266" s="1">
        <v>22</v>
      </c>
      <c r="G266" s="1">
        <v>2</v>
      </c>
      <c r="H266" s="1">
        <v>5</v>
      </c>
      <c r="I266" s="1" t="s">
        <v>86</v>
      </c>
      <c r="J266" s="1" t="s">
        <v>78</v>
      </c>
      <c r="K266" s="1" t="s">
        <v>118</v>
      </c>
      <c r="L266" s="1">
        <v>2</v>
      </c>
      <c r="M266" s="1" t="s">
        <v>119</v>
      </c>
      <c r="N266" s="1" t="s">
        <v>81</v>
      </c>
      <c r="O266" s="1" t="s">
        <v>81</v>
      </c>
      <c r="R266" s="3">
        <v>0.36249999999999999</v>
      </c>
      <c r="S266" s="3">
        <v>0.37638888888888888</v>
      </c>
      <c r="T266" s="1" t="s">
        <v>128</v>
      </c>
      <c r="U266" s="3">
        <v>0.54999999999999993</v>
      </c>
      <c r="V266" s="1" t="s">
        <v>83</v>
      </c>
      <c r="W266" s="3">
        <v>0.56736111111111109</v>
      </c>
      <c r="X266" s="3" t="s">
        <v>83</v>
      </c>
      <c r="AD266" s="1">
        <v>2</v>
      </c>
      <c r="AE266" s="1">
        <v>4</v>
      </c>
      <c r="AY266" s="1">
        <v>1</v>
      </c>
      <c r="BT266" s="1">
        <v>3</v>
      </c>
      <c r="BU266" s="1">
        <v>63</v>
      </c>
      <c r="BV266" s="1">
        <v>1</v>
      </c>
      <c r="BW266" s="1">
        <v>1089</v>
      </c>
      <c r="BX266" s="1">
        <v>1</v>
      </c>
    </row>
    <row r="267" spans="1:79" s="14" customFormat="1" x14ac:dyDescent="0.25">
      <c r="C267" s="14" t="s">
        <v>76</v>
      </c>
      <c r="D267" s="13" t="s">
        <v>127</v>
      </c>
      <c r="E267" s="14">
        <v>1</v>
      </c>
      <c r="F267" s="14">
        <v>22</v>
      </c>
      <c r="G267" s="14">
        <v>2</v>
      </c>
      <c r="H267" s="14">
        <v>5</v>
      </c>
      <c r="I267" s="14" t="s">
        <v>86</v>
      </c>
      <c r="J267" s="14" t="s">
        <v>78</v>
      </c>
      <c r="K267" s="14" t="s">
        <v>118</v>
      </c>
      <c r="L267" s="14">
        <v>2</v>
      </c>
      <c r="M267" s="14" t="s">
        <v>119</v>
      </c>
      <c r="N267" s="14" t="s">
        <v>81</v>
      </c>
      <c r="O267" s="14" t="s">
        <v>81</v>
      </c>
      <c r="R267" s="15">
        <v>0.36249999999999999</v>
      </c>
      <c r="S267" s="15">
        <v>0.37638888888888888</v>
      </c>
      <c r="T267" s="14" t="s">
        <v>128</v>
      </c>
      <c r="U267" s="15">
        <v>0.54999999999999993</v>
      </c>
      <c r="V267" s="14" t="s">
        <v>83</v>
      </c>
      <c r="W267" s="15">
        <v>0.56736111111111109</v>
      </c>
      <c r="X267" s="14" t="s">
        <v>83</v>
      </c>
      <c r="AD267" s="14">
        <v>2</v>
      </c>
      <c r="AE267" s="14">
        <v>4</v>
      </c>
      <c r="AY267" s="14">
        <v>0</v>
      </c>
      <c r="BT267" s="14">
        <v>3</v>
      </c>
      <c r="BU267" s="14">
        <v>67</v>
      </c>
      <c r="BV267" s="14">
        <v>1</v>
      </c>
      <c r="BW267" s="14">
        <v>909</v>
      </c>
      <c r="BX267" s="14">
        <v>1</v>
      </c>
    </row>
    <row r="268" spans="1:79" x14ac:dyDescent="0.25">
      <c r="B268" s="7" t="s">
        <v>87</v>
      </c>
      <c r="AD268">
        <v>2</v>
      </c>
      <c r="AE268">
        <v>4</v>
      </c>
      <c r="AY268">
        <v>0</v>
      </c>
      <c r="BT268">
        <v>3</v>
      </c>
      <c r="BV268">
        <v>1</v>
      </c>
      <c r="BX268">
        <v>1</v>
      </c>
      <c r="CA268">
        <f>BX268+BV268+BT268+AY268+AE268+AD268</f>
        <v>11</v>
      </c>
    </row>
    <row r="269" spans="1:79" x14ac:dyDescent="0.25">
      <c r="B269" s="7" t="s">
        <v>88</v>
      </c>
      <c r="AD269">
        <v>2</v>
      </c>
      <c r="AE269">
        <v>4</v>
      </c>
      <c r="AY269">
        <v>1</v>
      </c>
      <c r="BT269">
        <v>3</v>
      </c>
      <c r="BV269">
        <v>1</v>
      </c>
      <c r="BX269">
        <v>1</v>
      </c>
      <c r="CA269">
        <f>BX269+BV269+BT269+AY269+AE269+AD269</f>
        <v>12</v>
      </c>
    </row>
    <row r="270" spans="1:79" x14ac:dyDescent="0.25">
      <c r="B270" s="8" t="s">
        <v>89</v>
      </c>
      <c r="CA270" s="16">
        <f>CA268/CA269*100</f>
        <v>91.666666666666657</v>
      </c>
    </row>
    <row r="272" spans="1:79" s="1" customFormat="1" x14ac:dyDescent="0.25">
      <c r="A272" s="1">
        <v>45</v>
      </c>
      <c r="C272" s="17" t="s">
        <v>76</v>
      </c>
      <c r="D272" s="2" t="s">
        <v>142</v>
      </c>
      <c r="E272" s="1">
        <v>1</v>
      </c>
      <c r="F272" s="1">
        <v>23</v>
      </c>
      <c r="G272" s="1">
        <v>4</v>
      </c>
      <c r="H272" s="1">
        <v>6</v>
      </c>
      <c r="I272" s="1" t="s">
        <v>86</v>
      </c>
      <c r="J272" s="1" t="s">
        <v>143</v>
      </c>
      <c r="K272" s="1" t="s">
        <v>130</v>
      </c>
      <c r="L272" s="1">
        <v>3</v>
      </c>
      <c r="M272" s="1" t="s">
        <v>131</v>
      </c>
      <c r="N272" s="1" t="s">
        <v>81</v>
      </c>
      <c r="O272" s="1" t="s">
        <v>81</v>
      </c>
      <c r="Q272" s="1" t="s">
        <v>98</v>
      </c>
      <c r="R272" s="3">
        <v>0.34236111111111112</v>
      </c>
      <c r="S272" s="3">
        <v>0.35625000000000001</v>
      </c>
      <c r="T272" s="1" t="s">
        <v>117</v>
      </c>
      <c r="U272" s="3">
        <v>0.50972222222222219</v>
      </c>
      <c r="V272" s="1" t="s">
        <v>83</v>
      </c>
      <c r="W272" s="3">
        <v>0.62638888888888888</v>
      </c>
      <c r="X272" s="3" t="s">
        <v>83</v>
      </c>
      <c r="AD272" s="1">
        <v>5</v>
      </c>
      <c r="AE272" s="1">
        <v>6</v>
      </c>
      <c r="AG272" s="1">
        <v>2</v>
      </c>
      <c r="AS272" s="1">
        <v>0</v>
      </c>
      <c r="AV272" s="1">
        <v>1</v>
      </c>
      <c r="AY272" s="1">
        <v>1</v>
      </c>
      <c r="BO272" s="1">
        <v>9</v>
      </c>
      <c r="BP272" s="1">
        <v>563</v>
      </c>
      <c r="BT272" s="1">
        <v>12</v>
      </c>
      <c r="BU272" s="1">
        <v>335</v>
      </c>
      <c r="BV272" s="1">
        <v>5</v>
      </c>
      <c r="BW272" s="1">
        <v>242</v>
      </c>
      <c r="BX272" s="1">
        <v>15</v>
      </c>
      <c r="BZ272" s="1" t="s">
        <v>150</v>
      </c>
    </row>
    <row r="273" spans="1:79" s="14" customFormat="1" x14ac:dyDescent="0.25">
      <c r="C273" s="14" t="s">
        <v>76</v>
      </c>
      <c r="D273" s="13" t="s">
        <v>142</v>
      </c>
      <c r="E273" s="14">
        <v>1</v>
      </c>
      <c r="F273" s="14">
        <v>23</v>
      </c>
      <c r="G273" s="14">
        <v>4</v>
      </c>
      <c r="H273" s="14">
        <v>6</v>
      </c>
      <c r="I273" s="14" t="s">
        <v>86</v>
      </c>
      <c r="J273" s="14" t="s">
        <v>143</v>
      </c>
      <c r="K273" s="14" t="s">
        <v>130</v>
      </c>
      <c r="L273" s="14">
        <v>3</v>
      </c>
      <c r="M273" s="14" t="s">
        <v>131</v>
      </c>
      <c r="N273" s="14" t="s">
        <v>81</v>
      </c>
      <c r="O273" s="14" t="s">
        <v>81</v>
      </c>
      <c r="Q273" s="14" t="s">
        <v>98</v>
      </c>
      <c r="R273" s="15">
        <v>0.34236111111111112</v>
      </c>
      <c r="S273" s="15">
        <v>0.35625000000000001</v>
      </c>
      <c r="T273" s="14" t="s">
        <v>117</v>
      </c>
      <c r="U273" s="15">
        <v>0.50972222222222219</v>
      </c>
      <c r="V273" s="14" t="s">
        <v>83</v>
      </c>
      <c r="W273" s="15">
        <v>0.62638888888888888</v>
      </c>
      <c r="X273" s="14" t="s">
        <v>83</v>
      </c>
      <c r="AD273" s="14">
        <v>3</v>
      </c>
      <c r="AE273" s="14">
        <v>6</v>
      </c>
      <c r="AG273" s="14">
        <v>3</v>
      </c>
      <c r="AS273" s="14">
        <v>1</v>
      </c>
      <c r="AV273" s="14">
        <v>1</v>
      </c>
      <c r="AY273" s="14">
        <v>0</v>
      </c>
      <c r="BO273" s="14">
        <v>7</v>
      </c>
      <c r="BP273" s="14">
        <v>434</v>
      </c>
      <c r="BT273" s="14">
        <v>10</v>
      </c>
      <c r="BU273" s="14">
        <v>334</v>
      </c>
      <c r="BV273" s="14">
        <v>5</v>
      </c>
      <c r="BW273" s="14">
        <v>233</v>
      </c>
      <c r="BX273" s="14">
        <v>14</v>
      </c>
    </row>
    <row r="274" spans="1:79" x14ac:dyDescent="0.25">
      <c r="B274" s="7" t="s">
        <v>87</v>
      </c>
      <c r="AD274">
        <v>3</v>
      </c>
      <c r="AE274">
        <v>6</v>
      </c>
      <c r="AG274">
        <v>2</v>
      </c>
      <c r="AS274">
        <v>0</v>
      </c>
      <c r="AV274">
        <v>1</v>
      </c>
      <c r="AY274">
        <v>0</v>
      </c>
      <c r="BO274">
        <v>7</v>
      </c>
      <c r="BT274">
        <v>10</v>
      </c>
      <c r="BV274">
        <v>5</v>
      </c>
      <c r="BX274">
        <v>14</v>
      </c>
      <c r="CA274">
        <f>BX274+BV274+BT274+BO274+AY274+AV274+AS274+AG274+AE274+AD274</f>
        <v>48</v>
      </c>
    </row>
    <row r="275" spans="1:79" x14ac:dyDescent="0.25">
      <c r="B275" s="7" t="s">
        <v>88</v>
      </c>
      <c r="AD275">
        <v>5</v>
      </c>
      <c r="AE275">
        <v>6</v>
      </c>
      <c r="AG275">
        <v>3</v>
      </c>
      <c r="AS275">
        <v>1</v>
      </c>
      <c r="AV275">
        <v>1</v>
      </c>
      <c r="AY275">
        <v>1</v>
      </c>
      <c r="BO275">
        <v>9</v>
      </c>
      <c r="BT275">
        <v>12</v>
      </c>
      <c r="BV275">
        <v>5</v>
      </c>
      <c r="BX275">
        <v>15</v>
      </c>
      <c r="CA275">
        <f>BX275+BV275+BT275+BO275+AY275+AV275+AS275+AG275+AE275+AD275</f>
        <v>58</v>
      </c>
    </row>
    <row r="276" spans="1:79" x14ac:dyDescent="0.25">
      <c r="B276" s="8" t="s">
        <v>89</v>
      </c>
      <c r="CA276" s="16">
        <f>CA274/CA275*100</f>
        <v>82.758620689655174</v>
      </c>
    </row>
    <row r="278" spans="1:79" s="1" customFormat="1" x14ac:dyDescent="0.25">
      <c r="A278" s="1">
        <v>46</v>
      </c>
      <c r="C278" s="17" t="s">
        <v>76</v>
      </c>
      <c r="D278" s="2" t="s">
        <v>151</v>
      </c>
      <c r="E278" s="1">
        <v>2</v>
      </c>
      <c r="F278" s="1">
        <v>25</v>
      </c>
      <c r="G278" s="1">
        <v>4</v>
      </c>
      <c r="H278" s="1">
        <v>7</v>
      </c>
      <c r="I278" s="1" t="s">
        <v>86</v>
      </c>
      <c r="J278" s="1" t="s">
        <v>78</v>
      </c>
      <c r="K278" s="1" t="s">
        <v>115</v>
      </c>
      <c r="L278" s="1">
        <v>4</v>
      </c>
      <c r="M278" s="1" t="s">
        <v>116</v>
      </c>
      <c r="N278" s="1" t="s">
        <v>81</v>
      </c>
      <c r="O278" s="1" t="s">
        <v>81</v>
      </c>
      <c r="P278" s="1" t="s">
        <v>152</v>
      </c>
      <c r="Q278" s="1" t="s">
        <v>98</v>
      </c>
      <c r="R278" s="3">
        <v>0.59652777777777777</v>
      </c>
      <c r="S278" s="3">
        <v>0.61041666666666672</v>
      </c>
      <c r="T278" s="1" t="s">
        <v>153</v>
      </c>
      <c r="U278" s="3">
        <v>0.52569444444444446</v>
      </c>
      <c r="V278" s="1" t="s">
        <v>108</v>
      </c>
      <c r="W278" s="3">
        <v>0.65</v>
      </c>
      <c r="X278" s="3" t="s">
        <v>83</v>
      </c>
      <c r="Y278" s="3">
        <v>0.59513888888888888</v>
      </c>
      <c r="Z278" s="1" t="s">
        <v>149</v>
      </c>
      <c r="AE278" s="1">
        <v>1</v>
      </c>
      <c r="AW278" s="1">
        <v>2</v>
      </c>
      <c r="BA278" s="1">
        <v>1</v>
      </c>
      <c r="BE278" s="1">
        <v>1</v>
      </c>
      <c r="BV278" s="1">
        <v>6</v>
      </c>
      <c r="BW278" s="1">
        <v>1083</v>
      </c>
      <c r="BX278" s="1">
        <v>7</v>
      </c>
      <c r="BZ278" s="1" t="s">
        <v>154</v>
      </c>
    </row>
    <row r="279" spans="1:79" s="14" customFormat="1" x14ac:dyDescent="0.25">
      <c r="C279" s="14" t="s">
        <v>76</v>
      </c>
      <c r="D279" s="13" t="s">
        <v>151</v>
      </c>
      <c r="E279" s="14">
        <v>2</v>
      </c>
      <c r="F279" s="14">
        <v>25</v>
      </c>
      <c r="G279" s="14">
        <v>4</v>
      </c>
      <c r="H279" s="14">
        <v>7</v>
      </c>
      <c r="I279" s="14" t="s">
        <v>86</v>
      </c>
      <c r="J279" s="14" t="s">
        <v>78</v>
      </c>
      <c r="K279" s="14" t="s">
        <v>115</v>
      </c>
      <c r="L279" s="14">
        <v>4</v>
      </c>
      <c r="M279" s="14" t="s">
        <v>116</v>
      </c>
      <c r="N279" s="14" t="s">
        <v>81</v>
      </c>
      <c r="O279" s="14" t="s">
        <v>81</v>
      </c>
      <c r="P279" s="14" t="s">
        <v>152</v>
      </c>
      <c r="Q279" s="14" t="s">
        <v>98</v>
      </c>
      <c r="R279" s="15">
        <v>0.59652777777777777</v>
      </c>
      <c r="S279" s="15">
        <v>0.61041666666666672</v>
      </c>
      <c r="T279" s="14" t="s">
        <v>153</v>
      </c>
      <c r="U279" s="15">
        <v>0.52569444444444446</v>
      </c>
      <c r="V279" s="14" t="s">
        <v>108</v>
      </c>
      <c r="W279" s="15">
        <v>0.65</v>
      </c>
      <c r="X279" s="14" t="s">
        <v>83</v>
      </c>
      <c r="Y279" s="15">
        <v>0.59513888888888888</v>
      </c>
      <c r="Z279" s="14" t="s">
        <v>149</v>
      </c>
      <c r="AE279" s="14">
        <v>1</v>
      </c>
      <c r="AW279" s="14">
        <v>2</v>
      </c>
      <c r="BA279" s="14">
        <v>1</v>
      </c>
      <c r="BE279" s="14">
        <v>0</v>
      </c>
      <c r="BV279" s="14">
        <v>6</v>
      </c>
      <c r="BW279" s="14">
        <v>1125</v>
      </c>
      <c r="BX279" s="14">
        <v>6</v>
      </c>
    </row>
    <row r="280" spans="1:79" x14ac:dyDescent="0.25">
      <c r="B280" s="7" t="s">
        <v>87</v>
      </c>
      <c r="AE280">
        <v>1</v>
      </c>
      <c r="AW280">
        <v>2</v>
      </c>
      <c r="BA280">
        <v>1</v>
      </c>
      <c r="BE280">
        <v>0</v>
      </c>
      <c r="BV280">
        <v>6</v>
      </c>
      <c r="BX280">
        <v>6</v>
      </c>
      <c r="CA280">
        <f>BX280+BV280+BE280+BA280+AW280+AE280</f>
        <v>16</v>
      </c>
    </row>
    <row r="281" spans="1:79" x14ac:dyDescent="0.25">
      <c r="B281" s="7" t="s">
        <v>88</v>
      </c>
      <c r="AE281">
        <v>1</v>
      </c>
      <c r="AW281">
        <v>2</v>
      </c>
      <c r="BA281">
        <v>1</v>
      </c>
      <c r="BE281">
        <v>1</v>
      </c>
      <c r="BV281">
        <v>6</v>
      </c>
      <c r="BX281">
        <v>7</v>
      </c>
      <c r="CA281">
        <f>BX281+BV281+BE281+BA281+AW281+AE281</f>
        <v>18</v>
      </c>
    </row>
    <row r="282" spans="1:79" x14ac:dyDescent="0.25">
      <c r="B282" s="8" t="s">
        <v>89</v>
      </c>
      <c r="CA282" s="16">
        <f>CA280/CA281*100</f>
        <v>88.888888888888886</v>
      </c>
    </row>
    <row r="284" spans="1:79" s="1" customFormat="1" x14ac:dyDescent="0.25">
      <c r="A284" s="1">
        <v>47</v>
      </c>
      <c r="C284" s="17" t="s">
        <v>76</v>
      </c>
      <c r="D284" s="2" t="s">
        <v>151</v>
      </c>
      <c r="E284" s="1">
        <v>3</v>
      </c>
      <c r="F284" s="1">
        <v>25</v>
      </c>
      <c r="G284" s="1">
        <v>4</v>
      </c>
      <c r="H284" s="1">
        <v>7</v>
      </c>
      <c r="I284" s="1" t="s">
        <v>86</v>
      </c>
      <c r="J284" s="1" t="s">
        <v>78</v>
      </c>
      <c r="K284" s="1" t="s">
        <v>115</v>
      </c>
      <c r="L284" s="1">
        <v>4</v>
      </c>
      <c r="M284" s="1" t="s">
        <v>116</v>
      </c>
      <c r="N284" s="1" t="s">
        <v>81</v>
      </c>
      <c r="O284" s="1" t="s">
        <v>81</v>
      </c>
      <c r="P284" s="1" t="s">
        <v>152</v>
      </c>
      <c r="Q284" s="1" t="s">
        <v>98</v>
      </c>
      <c r="R284" s="3">
        <v>0.61388888888888882</v>
      </c>
      <c r="S284" s="3">
        <v>0.62777777777777777</v>
      </c>
      <c r="T284" s="1" t="s">
        <v>153</v>
      </c>
      <c r="U284" s="3">
        <v>0.52569444444444446</v>
      </c>
      <c r="V284" s="1" t="s">
        <v>108</v>
      </c>
      <c r="W284" s="3">
        <v>0.65</v>
      </c>
      <c r="X284" s="3" t="s">
        <v>83</v>
      </c>
      <c r="Y284" s="3">
        <v>0.59513888888888888</v>
      </c>
      <c r="Z284" s="1" t="s">
        <v>149</v>
      </c>
      <c r="AG284" s="1">
        <v>2</v>
      </c>
      <c r="AH284" s="1">
        <v>2</v>
      </c>
      <c r="AI284" s="1">
        <v>89</v>
      </c>
      <c r="AW284" s="1">
        <v>0</v>
      </c>
      <c r="BE284" s="1">
        <v>0</v>
      </c>
      <c r="BV284" s="1">
        <v>8</v>
      </c>
      <c r="BW284" s="1">
        <v>663</v>
      </c>
      <c r="BX284" s="1">
        <v>6</v>
      </c>
    </row>
    <row r="285" spans="1:79" s="14" customFormat="1" x14ac:dyDescent="0.25">
      <c r="C285" s="14" t="s">
        <v>76</v>
      </c>
      <c r="D285" s="13" t="s">
        <v>151</v>
      </c>
      <c r="E285" s="14">
        <v>3</v>
      </c>
      <c r="F285" s="14">
        <v>25</v>
      </c>
      <c r="G285" s="14">
        <v>4</v>
      </c>
      <c r="H285" s="14">
        <v>7</v>
      </c>
      <c r="I285" s="14" t="s">
        <v>86</v>
      </c>
      <c r="J285" s="14" t="s">
        <v>78</v>
      </c>
      <c r="K285" s="14" t="s">
        <v>115</v>
      </c>
      <c r="L285" s="14">
        <v>4</v>
      </c>
      <c r="M285" s="14" t="s">
        <v>116</v>
      </c>
      <c r="N285" s="14" t="s">
        <v>81</v>
      </c>
      <c r="O285" s="14" t="s">
        <v>81</v>
      </c>
      <c r="P285" s="14" t="s">
        <v>152</v>
      </c>
      <c r="Q285" s="14" t="s">
        <v>98</v>
      </c>
      <c r="R285" s="15">
        <v>0.61388888888888882</v>
      </c>
      <c r="S285" s="15">
        <v>0.62777777777777777</v>
      </c>
      <c r="T285" s="14" t="s">
        <v>153</v>
      </c>
      <c r="U285" s="15">
        <v>0.52569444444444446</v>
      </c>
      <c r="V285" s="14" t="s">
        <v>108</v>
      </c>
      <c r="W285" s="15">
        <v>0.65</v>
      </c>
      <c r="X285" s="14" t="s">
        <v>83</v>
      </c>
      <c r="Y285" s="15">
        <v>0.59513888888888888</v>
      </c>
      <c r="Z285" s="14" t="s">
        <v>149</v>
      </c>
      <c r="AG285" s="14">
        <v>2</v>
      </c>
      <c r="AH285" s="14">
        <v>2</v>
      </c>
      <c r="AI285" s="14">
        <v>92</v>
      </c>
      <c r="AW285" s="14">
        <v>1</v>
      </c>
      <c r="BE285" s="14">
        <v>1</v>
      </c>
      <c r="BV285" s="14">
        <v>8</v>
      </c>
      <c r="BW285" s="14">
        <v>651</v>
      </c>
      <c r="BX285" s="14">
        <v>5</v>
      </c>
    </row>
    <row r="286" spans="1:79" x14ac:dyDescent="0.25">
      <c r="B286" s="7" t="s">
        <v>87</v>
      </c>
      <c r="AG286">
        <v>2</v>
      </c>
      <c r="AH286">
        <v>2</v>
      </c>
      <c r="AW286">
        <v>0</v>
      </c>
      <c r="BE286">
        <v>0</v>
      </c>
      <c r="BV286">
        <v>8</v>
      </c>
      <c r="BX286">
        <v>5</v>
      </c>
      <c r="CA286">
        <f>BX286+BV286+BE286+AW286+AH286+AG286</f>
        <v>17</v>
      </c>
    </row>
    <row r="287" spans="1:79" x14ac:dyDescent="0.25">
      <c r="B287" s="7" t="s">
        <v>88</v>
      </c>
      <c r="AG287">
        <v>2</v>
      </c>
      <c r="AH287">
        <v>2</v>
      </c>
      <c r="AW287">
        <v>1</v>
      </c>
      <c r="BE287">
        <v>1</v>
      </c>
      <c r="BV287">
        <v>8</v>
      </c>
      <c r="BX287">
        <v>6</v>
      </c>
      <c r="CA287">
        <f>BX287+BV287+BE287+AW287+AH287+AG287</f>
        <v>20</v>
      </c>
    </row>
    <row r="288" spans="1:79" x14ac:dyDescent="0.25">
      <c r="B288" s="8" t="s">
        <v>89</v>
      </c>
      <c r="CA288" s="16">
        <f>CA286/CA287*100</f>
        <v>85</v>
      </c>
    </row>
    <row r="290" spans="1:79" s="1" customFormat="1" x14ac:dyDescent="0.25">
      <c r="A290" s="1">
        <v>48</v>
      </c>
      <c r="C290" s="17" t="s">
        <v>104</v>
      </c>
      <c r="D290" s="2" t="s">
        <v>148</v>
      </c>
      <c r="E290" s="1">
        <v>2</v>
      </c>
      <c r="F290" s="1">
        <v>21</v>
      </c>
      <c r="G290" s="1">
        <v>3</v>
      </c>
      <c r="H290" s="1">
        <v>5</v>
      </c>
      <c r="I290" s="1" t="s">
        <v>86</v>
      </c>
      <c r="J290" s="1" t="s">
        <v>78</v>
      </c>
      <c r="K290" s="1" t="s">
        <v>92</v>
      </c>
      <c r="L290" s="1">
        <v>2</v>
      </c>
      <c r="M290" s="1" t="s">
        <v>93</v>
      </c>
      <c r="N290" s="1" t="s">
        <v>81</v>
      </c>
      <c r="O290" s="1" t="s">
        <v>81</v>
      </c>
      <c r="P290" s="1" t="s">
        <v>94</v>
      </c>
      <c r="R290" s="3">
        <v>0.5444444444444444</v>
      </c>
      <c r="S290" s="3">
        <v>0.55833333333333335</v>
      </c>
      <c r="T290" s="1" t="s">
        <v>117</v>
      </c>
      <c r="U290" s="3">
        <v>0.67152777777777783</v>
      </c>
      <c r="V290" s="1" t="s">
        <v>83</v>
      </c>
      <c r="W290" s="3">
        <v>0.39166666666666666</v>
      </c>
      <c r="X290" s="3" t="s">
        <v>108</v>
      </c>
      <c r="Y290" s="3">
        <v>0.54513888888888895</v>
      </c>
      <c r="Z290" s="1" t="s">
        <v>149</v>
      </c>
      <c r="AB290" s="1" t="s">
        <v>84</v>
      </c>
      <c r="AD290" s="1">
        <v>1</v>
      </c>
      <c r="AJ290" s="1">
        <v>1</v>
      </c>
      <c r="AK290" s="1">
        <v>37</v>
      </c>
      <c r="AW290" s="1">
        <v>1</v>
      </c>
      <c r="BA290" s="1">
        <v>4</v>
      </c>
      <c r="BQ290" s="1">
        <v>12</v>
      </c>
      <c r="BR290" s="1">
        <v>505</v>
      </c>
      <c r="BT290" s="1">
        <v>9</v>
      </c>
      <c r="BU290" s="1">
        <v>139</v>
      </c>
      <c r="BV290" s="1">
        <v>4</v>
      </c>
      <c r="BW290" s="1">
        <v>95</v>
      </c>
    </row>
    <row r="291" spans="1:79" s="14" customFormat="1" x14ac:dyDescent="0.25">
      <c r="C291" s="14" t="s">
        <v>104</v>
      </c>
      <c r="D291" s="13" t="s">
        <v>148</v>
      </c>
      <c r="E291" s="14">
        <v>2</v>
      </c>
      <c r="F291" s="14">
        <v>21</v>
      </c>
      <c r="G291" s="14">
        <v>3</v>
      </c>
      <c r="H291" s="14">
        <v>5</v>
      </c>
      <c r="I291" s="14" t="s">
        <v>86</v>
      </c>
      <c r="J291" s="14" t="s">
        <v>78</v>
      </c>
      <c r="K291" s="14" t="s">
        <v>92</v>
      </c>
      <c r="L291" s="14">
        <v>2</v>
      </c>
      <c r="M291" s="14" t="s">
        <v>93</v>
      </c>
      <c r="N291" s="14" t="s">
        <v>81</v>
      </c>
      <c r="O291" s="14" t="s">
        <v>81</v>
      </c>
      <c r="P291" s="14" t="s">
        <v>94</v>
      </c>
      <c r="R291" s="15">
        <v>0.5444444444444444</v>
      </c>
      <c r="S291" s="15">
        <v>0.55833333333333335</v>
      </c>
      <c r="T291" s="14" t="s">
        <v>117</v>
      </c>
      <c r="U291" s="15">
        <v>0.67152777777777783</v>
      </c>
      <c r="V291" s="14" t="s">
        <v>83</v>
      </c>
      <c r="W291" s="15">
        <v>0.39166666666666666</v>
      </c>
      <c r="X291" s="14" t="s">
        <v>108</v>
      </c>
      <c r="Y291" s="15">
        <v>0.54513888888888895</v>
      </c>
      <c r="Z291" s="14" t="s">
        <v>149</v>
      </c>
      <c r="AB291" s="14" t="s">
        <v>84</v>
      </c>
      <c r="AD291" s="14">
        <v>0</v>
      </c>
      <c r="AJ291" s="14">
        <v>1</v>
      </c>
      <c r="AK291" s="14">
        <v>62</v>
      </c>
      <c r="AW291" s="14">
        <v>1</v>
      </c>
      <c r="BA291" s="14">
        <v>4</v>
      </c>
      <c r="BQ291" s="14">
        <v>13</v>
      </c>
      <c r="BR291" s="14">
        <v>455</v>
      </c>
      <c r="BT291" s="14">
        <v>7</v>
      </c>
      <c r="BU291" s="14">
        <v>102</v>
      </c>
      <c r="BV291" s="14">
        <v>3</v>
      </c>
      <c r="BW291" s="14">
        <v>78</v>
      </c>
    </row>
    <row r="292" spans="1:79" x14ac:dyDescent="0.25">
      <c r="B292" s="7" t="s">
        <v>87</v>
      </c>
      <c r="AD292">
        <v>0</v>
      </c>
      <c r="AJ292">
        <v>1</v>
      </c>
      <c r="AW292">
        <v>1</v>
      </c>
      <c r="BA292">
        <v>4</v>
      </c>
      <c r="BQ292">
        <v>12</v>
      </c>
      <c r="BT292">
        <v>7</v>
      </c>
      <c r="BV292">
        <v>3</v>
      </c>
      <c r="CA292">
        <f>BV292+BT292+BQ292+BA292+AW292+AJ292+AD292</f>
        <v>28</v>
      </c>
    </row>
    <row r="293" spans="1:79" x14ac:dyDescent="0.25">
      <c r="B293" s="7" t="s">
        <v>88</v>
      </c>
      <c r="AD293">
        <v>1</v>
      </c>
      <c r="AJ293">
        <v>1</v>
      </c>
      <c r="AW293">
        <v>1</v>
      </c>
      <c r="BA293">
        <v>4</v>
      </c>
      <c r="BQ293">
        <v>13</v>
      </c>
      <c r="BT293">
        <v>9</v>
      </c>
      <c r="BV293">
        <v>4</v>
      </c>
      <c r="CA293">
        <f>BV293+BT293+BQ293+BA293+AW293+AJ293+AD293</f>
        <v>33</v>
      </c>
    </row>
    <row r="294" spans="1:79" x14ac:dyDescent="0.25">
      <c r="B294" s="8" t="s">
        <v>89</v>
      </c>
      <c r="CA294" s="16">
        <f>CA292/CA293*100</f>
        <v>84.848484848484844</v>
      </c>
    </row>
    <row r="296" spans="1:79" s="1" customFormat="1" x14ac:dyDescent="0.25">
      <c r="A296" s="1">
        <v>49</v>
      </c>
      <c r="C296" s="17" t="s">
        <v>104</v>
      </c>
      <c r="D296" s="2" t="s">
        <v>127</v>
      </c>
      <c r="E296" s="1">
        <v>1</v>
      </c>
      <c r="F296" s="1">
        <v>22</v>
      </c>
      <c r="G296" s="1">
        <v>2</v>
      </c>
      <c r="H296" s="1">
        <v>6</v>
      </c>
      <c r="I296" s="1" t="s">
        <v>86</v>
      </c>
      <c r="J296" s="1" t="s">
        <v>78</v>
      </c>
      <c r="K296" s="1" t="s">
        <v>118</v>
      </c>
      <c r="L296" s="1">
        <v>2</v>
      </c>
      <c r="M296" s="1" t="s">
        <v>119</v>
      </c>
      <c r="N296" s="1" t="s">
        <v>81</v>
      </c>
      <c r="O296" s="1" t="s">
        <v>81</v>
      </c>
      <c r="R296" s="3">
        <v>0.34652777777777777</v>
      </c>
      <c r="S296" s="3">
        <v>0.36041666666666666</v>
      </c>
      <c r="T296" s="1" t="s">
        <v>128</v>
      </c>
      <c r="U296" s="3">
        <v>0.54791666666666672</v>
      </c>
      <c r="V296" s="1" t="s">
        <v>83</v>
      </c>
      <c r="W296" s="3">
        <v>0.57013888888888886</v>
      </c>
      <c r="X296" s="3" t="s">
        <v>83</v>
      </c>
      <c r="AB296" s="1" t="s">
        <v>84</v>
      </c>
      <c r="AJ296" s="1">
        <v>3</v>
      </c>
      <c r="AK296" s="1">
        <v>1145</v>
      </c>
      <c r="AN296" s="1">
        <v>1</v>
      </c>
      <c r="AO296" s="1">
        <v>8</v>
      </c>
      <c r="BA296" s="1">
        <v>0</v>
      </c>
      <c r="BV296" s="1">
        <v>1</v>
      </c>
      <c r="BW296" s="1">
        <v>19</v>
      </c>
      <c r="BX296" s="1">
        <v>1</v>
      </c>
      <c r="BZ296" s="1" t="s">
        <v>155</v>
      </c>
    </row>
    <row r="297" spans="1:79" s="14" customFormat="1" x14ac:dyDescent="0.25">
      <c r="C297" s="14" t="s">
        <v>104</v>
      </c>
      <c r="D297" s="13" t="s">
        <v>127</v>
      </c>
      <c r="E297" s="14">
        <v>1</v>
      </c>
      <c r="F297" s="14">
        <v>22</v>
      </c>
      <c r="G297" s="14">
        <v>2</v>
      </c>
      <c r="H297" s="14">
        <v>6</v>
      </c>
      <c r="I297" s="14" t="s">
        <v>86</v>
      </c>
      <c r="J297" s="14" t="s">
        <v>78</v>
      </c>
      <c r="K297" s="14" t="s">
        <v>118</v>
      </c>
      <c r="L297" s="14">
        <v>2</v>
      </c>
      <c r="M297" s="14" t="s">
        <v>119</v>
      </c>
      <c r="N297" s="14" t="s">
        <v>81</v>
      </c>
      <c r="O297" s="14" t="s">
        <v>81</v>
      </c>
      <c r="R297" s="15">
        <v>0.34652777777777777</v>
      </c>
      <c r="S297" s="15">
        <v>0.36041666666666666</v>
      </c>
      <c r="T297" s="14" t="s">
        <v>128</v>
      </c>
      <c r="U297" s="15">
        <v>0.54791666666666672</v>
      </c>
      <c r="V297" s="14" t="s">
        <v>83</v>
      </c>
      <c r="W297" s="15">
        <v>0.57013888888888886</v>
      </c>
      <c r="X297" s="14" t="s">
        <v>83</v>
      </c>
      <c r="AB297" s="14" t="s">
        <v>84</v>
      </c>
      <c r="AJ297" s="14">
        <v>3</v>
      </c>
      <c r="AK297" s="14">
        <v>1135</v>
      </c>
      <c r="AN297" s="14">
        <v>1</v>
      </c>
      <c r="AO297" s="14">
        <v>7</v>
      </c>
      <c r="BA297" s="14">
        <v>1</v>
      </c>
      <c r="BV297" s="14">
        <v>1</v>
      </c>
      <c r="BW297" s="14">
        <v>10</v>
      </c>
      <c r="BX297" s="14">
        <v>0</v>
      </c>
    </row>
    <row r="298" spans="1:79" x14ac:dyDescent="0.25">
      <c r="B298" s="7" t="s">
        <v>87</v>
      </c>
      <c r="AJ298">
        <v>3</v>
      </c>
      <c r="AN298">
        <v>1</v>
      </c>
      <c r="BA298">
        <v>0</v>
      </c>
      <c r="BV298">
        <v>1</v>
      </c>
      <c r="BX298">
        <v>0</v>
      </c>
      <c r="CA298">
        <f>BX298+BV298+BA298+AN298+AJ298</f>
        <v>5</v>
      </c>
    </row>
    <row r="299" spans="1:79" x14ac:dyDescent="0.25">
      <c r="B299" s="7" t="s">
        <v>88</v>
      </c>
      <c r="AJ299">
        <v>3</v>
      </c>
      <c r="AN299">
        <v>1</v>
      </c>
      <c r="BA299">
        <v>1</v>
      </c>
      <c r="BV299">
        <v>1</v>
      </c>
      <c r="BX299">
        <v>1</v>
      </c>
      <c r="CA299">
        <f>BX299+BV299+BA299+AN299+AJ299</f>
        <v>7</v>
      </c>
    </row>
    <row r="300" spans="1:79" x14ac:dyDescent="0.25">
      <c r="B300" s="8" t="s">
        <v>89</v>
      </c>
      <c r="CA300" s="16">
        <f>CA298/CA299*100</f>
        <v>71.428571428571431</v>
      </c>
    </row>
    <row r="302" spans="1:79" s="1" customFormat="1" x14ac:dyDescent="0.25">
      <c r="A302" s="1">
        <v>50</v>
      </c>
      <c r="C302" s="17" t="s">
        <v>104</v>
      </c>
      <c r="D302" s="2" t="s">
        <v>151</v>
      </c>
      <c r="E302" s="1">
        <v>3</v>
      </c>
      <c r="F302" s="1">
        <v>25</v>
      </c>
      <c r="G302" s="1">
        <v>2</v>
      </c>
      <c r="H302" s="1">
        <v>7</v>
      </c>
      <c r="I302" s="1" t="s">
        <v>86</v>
      </c>
      <c r="J302" s="1" t="s">
        <v>78</v>
      </c>
      <c r="K302" s="1" t="s">
        <v>156</v>
      </c>
      <c r="L302" s="1">
        <v>5</v>
      </c>
      <c r="M302" s="1" t="s">
        <v>157</v>
      </c>
      <c r="N302" s="1" t="s">
        <v>81</v>
      </c>
      <c r="O302" s="1" t="s">
        <v>81</v>
      </c>
      <c r="P302" s="1" t="s">
        <v>158</v>
      </c>
      <c r="R302" s="3">
        <v>0.67083333333333339</v>
      </c>
      <c r="S302" s="3">
        <v>0.68472222222222223</v>
      </c>
      <c r="T302" s="1" t="s">
        <v>153</v>
      </c>
      <c r="U302" s="3">
        <v>0.5180555555555556</v>
      </c>
      <c r="V302" s="1" t="s">
        <v>108</v>
      </c>
      <c r="W302" s="3">
        <v>0.64652777777777781</v>
      </c>
      <c r="X302" s="3" t="s">
        <v>108</v>
      </c>
      <c r="Y302" s="3">
        <v>0.58680555555555558</v>
      </c>
      <c r="Z302" s="1" t="s">
        <v>108</v>
      </c>
      <c r="AB302" s="1" t="s">
        <v>109</v>
      </c>
      <c r="AD302" s="1">
        <v>20</v>
      </c>
      <c r="AE302" s="1">
        <v>2</v>
      </c>
      <c r="AF302" s="1">
        <v>2</v>
      </c>
      <c r="BQ302" s="1">
        <v>19</v>
      </c>
      <c r="BR302" s="1">
        <v>795</v>
      </c>
      <c r="BT302" s="1">
        <v>13</v>
      </c>
      <c r="BU302" s="1">
        <v>235</v>
      </c>
      <c r="BV302" s="1">
        <v>1</v>
      </c>
      <c r="BW302" s="1">
        <v>29</v>
      </c>
      <c r="BX302" s="1">
        <v>3</v>
      </c>
    </row>
    <row r="303" spans="1:79" s="14" customFormat="1" x14ac:dyDescent="0.25">
      <c r="C303" s="14" t="s">
        <v>104</v>
      </c>
      <c r="D303" s="13" t="s">
        <v>151</v>
      </c>
      <c r="E303" s="14">
        <v>3</v>
      </c>
      <c r="F303" s="14">
        <v>25</v>
      </c>
      <c r="G303" s="14">
        <v>2</v>
      </c>
      <c r="H303" s="14">
        <v>7</v>
      </c>
      <c r="I303" s="14" t="s">
        <v>86</v>
      </c>
      <c r="J303" s="14" t="s">
        <v>78</v>
      </c>
      <c r="K303" s="14" t="s">
        <v>156</v>
      </c>
      <c r="L303" s="14">
        <v>5</v>
      </c>
      <c r="M303" s="14" t="s">
        <v>157</v>
      </c>
      <c r="N303" s="14" t="s">
        <v>81</v>
      </c>
      <c r="O303" s="14" t="s">
        <v>81</v>
      </c>
      <c r="P303" s="14" t="s">
        <v>158</v>
      </c>
      <c r="R303" s="15">
        <v>0.67083333333333339</v>
      </c>
      <c r="S303" s="15">
        <v>0.68472222222222223</v>
      </c>
      <c r="T303" s="14" t="s">
        <v>153</v>
      </c>
      <c r="U303" s="15">
        <v>0.5180555555555556</v>
      </c>
      <c r="V303" s="14" t="s">
        <v>108</v>
      </c>
      <c r="W303" s="15">
        <v>0.64652777777777781</v>
      </c>
      <c r="X303" s="14" t="s">
        <v>108</v>
      </c>
      <c r="Y303" s="15">
        <v>0.58680555555555558</v>
      </c>
      <c r="Z303" s="14" t="s">
        <v>108</v>
      </c>
      <c r="AB303" s="14" t="s">
        <v>109</v>
      </c>
      <c r="AD303" s="14">
        <v>22</v>
      </c>
      <c r="AE303" s="14">
        <v>1</v>
      </c>
      <c r="AF303" s="14">
        <v>2</v>
      </c>
      <c r="BQ303" s="14">
        <v>20</v>
      </c>
      <c r="BR303" s="14">
        <v>768</v>
      </c>
      <c r="BT303" s="14">
        <v>13</v>
      </c>
      <c r="BU303" s="14">
        <v>186</v>
      </c>
      <c r="BV303" s="14">
        <v>1</v>
      </c>
      <c r="BW303" s="14">
        <v>70</v>
      </c>
      <c r="BX303" s="14">
        <v>3</v>
      </c>
    </row>
    <row r="304" spans="1:79" x14ac:dyDescent="0.25">
      <c r="B304" s="7" t="s">
        <v>87</v>
      </c>
      <c r="AD304">
        <v>20</v>
      </c>
      <c r="AE304">
        <v>1</v>
      </c>
      <c r="AF304">
        <v>2</v>
      </c>
      <c r="BQ304">
        <v>19</v>
      </c>
      <c r="BT304">
        <v>13</v>
      </c>
      <c r="BV304">
        <v>1</v>
      </c>
      <c r="BX304">
        <v>3</v>
      </c>
      <c r="CA304">
        <f>BX304+BV304+BT304+BQ304+AF304+AE304+AD304</f>
        <v>59</v>
      </c>
    </row>
    <row r="305" spans="1:79" x14ac:dyDescent="0.25">
      <c r="B305" s="7" t="s">
        <v>88</v>
      </c>
      <c r="AD305">
        <v>22</v>
      </c>
      <c r="AE305">
        <v>2</v>
      </c>
      <c r="AF305">
        <v>2</v>
      </c>
      <c r="BQ305">
        <v>20</v>
      </c>
      <c r="BT305">
        <v>13</v>
      </c>
      <c r="BV305">
        <v>1</v>
      </c>
      <c r="BX305">
        <v>3</v>
      </c>
      <c r="CA305">
        <f>BX305+BV305+BT305+BQ305+AF305+AE305+AD305</f>
        <v>63</v>
      </c>
    </row>
    <row r="306" spans="1:79" x14ac:dyDescent="0.25">
      <c r="B306" s="8" t="s">
        <v>89</v>
      </c>
      <c r="CA306" s="16">
        <f>CA304/CA305*100</f>
        <v>93.650793650793645</v>
      </c>
    </row>
    <row r="308" spans="1:79" s="1" customFormat="1" x14ac:dyDescent="0.25">
      <c r="A308" s="1">
        <v>51</v>
      </c>
      <c r="C308" s="17" t="s">
        <v>110</v>
      </c>
      <c r="D308" s="2" t="s">
        <v>151</v>
      </c>
      <c r="E308" s="1">
        <v>1</v>
      </c>
      <c r="F308" s="1">
        <v>25</v>
      </c>
      <c r="G308" s="1">
        <v>3</v>
      </c>
      <c r="H308" s="1">
        <v>7</v>
      </c>
      <c r="I308" s="1" t="s">
        <v>86</v>
      </c>
      <c r="J308" s="1" t="s">
        <v>78</v>
      </c>
      <c r="K308" s="1" t="s">
        <v>115</v>
      </c>
      <c r="L308" s="1">
        <v>4</v>
      </c>
      <c r="M308" s="1" t="s">
        <v>116</v>
      </c>
      <c r="N308" s="1" t="s">
        <v>81</v>
      </c>
      <c r="O308" s="1" t="s">
        <v>81</v>
      </c>
      <c r="P308" s="1" t="s">
        <v>152</v>
      </c>
      <c r="R308" s="3">
        <v>0.45902777777777781</v>
      </c>
      <c r="S308" s="3">
        <v>0.47291666666666665</v>
      </c>
      <c r="T308" s="1" t="s">
        <v>159</v>
      </c>
      <c r="U308" s="3">
        <v>0.52222222222222225</v>
      </c>
      <c r="V308" s="1" t="s">
        <v>83</v>
      </c>
      <c r="W308" s="3">
        <v>0.65</v>
      </c>
      <c r="X308" s="3" t="s">
        <v>83</v>
      </c>
      <c r="Y308" s="3">
        <v>0.62847222222222221</v>
      </c>
      <c r="Z308" s="1" t="s">
        <v>83</v>
      </c>
      <c r="AE308" s="1">
        <v>1</v>
      </c>
      <c r="AJ308" s="1">
        <v>2</v>
      </c>
      <c r="AK308" s="1">
        <v>189</v>
      </c>
      <c r="AS308" s="1">
        <v>2</v>
      </c>
      <c r="AT308" s="1">
        <v>281</v>
      </c>
      <c r="BV308" s="1">
        <v>4</v>
      </c>
      <c r="BW308" s="1">
        <v>648</v>
      </c>
      <c r="BX308" s="1">
        <v>7</v>
      </c>
    </row>
    <row r="309" spans="1:79" s="14" customFormat="1" x14ac:dyDescent="0.25">
      <c r="C309" s="14" t="s">
        <v>110</v>
      </c>
      <c r="D309" s="13" t="s">
        <v>151</v>
      </c>
      <c r="E309" s="14">
        <v>1</v>
      </c>
      <c r="F309" s="14">
        <v>25</v>
      </c>
      <c r="G309" s="14">
        <v>3</v>
      </c>
      <c r="H309" s="14">
        <v>7</v>
      </c>
      <c r="I309" s="14" t="s">
        <v>86</v>
      </c>
      <c r="J309" s="14" t="s">
        <v>78</v>
      </c>
      <c r="K309" s="14" t="s">
        <v>115</v>
      </c>
      <c r="L309" s="14">
        <v>4</v>
      </c>
      <c r="M309" s="14" t="s">
        <v>116</v>
      </c>
      <c r="N309" s="14" t="s">
        <v>81</v>
      </c>
      <c r="O309" s="14" t="s">
        <v>81</v>
      </c>
      <c r="P309" s="14" t="s">
        <v>152</v>
      </c>
      <c r="R309" s="15">
        <v>0.45902777777777781</v>
      </c>
      <c r="S309" s="15">
        <v>0.47291666666666665</v>
      </c>
      <c r="T309" s="14" t="s">
        <v>159</v>
      </c>
      <c r="U309" s="15">
        <v>0.52222222222222225</v>
      </c>
      <c r="V309" s="14" t="s">
        <v>83</v>
      </c>
      <c r="W309" s="15">
        <v>0.65</v>
      </c>
      <c r="X309" s="14" t="s">
        <v>83</v>
      </c>
      <c r="Y309" s="15">
        <v>0.62847222222222221</v>
      </c>
      <c r="Z309" s="14" t="s">
        <v>83</v>
      </c>
      <c r="AE309" s="14">
        <v>1</v>
      </c>
      <c r="AJ309" s="14">
        <v>2</v>
      </c>
      <c r="AK309" s="14">
        <v>227</v>
      </c>
      <c r="AS309" s="14">
        <v>2</v>
      </c>
      <c r="AT309" s="14">
        <v>280</v>
      </c>
      <c r="BV309" s="14">
        <v>3</v>
      </c>
      <c r="BW309" s="14">
        <v>644</v>
      </c>
      <c r="BX309" s="14">
        <v>7</v>
      </c>
    </row>
    <row r="310" spans="1:79" x14ac:dyDescent="0.25">
      <c r="B310" s="7" t="s">
        <v>87</v>
      </c>
      <c r="AE310">
        <v>1</v>
      </c>
      <c r="AJ310">
        <v>2</v>
      </c>
      <c r="AS310">
        <v>2</v>
      </c>
      <c r="BV310">
        <v>3</v>
      </c>
      <c r="BX310">
        <v>7</v>
      </c>
      <c r="CA310">
        <f>BX310+BV310+AS310+AJ310+AE310</f>
        <v>15</v>
      </c>
    </row>
    <row r="311" spans="1:79" x14ac:dyDescent="0.25">
      <c r="B311" s="7" t="s">
        <v>88</v>
      </c>
      <c r="AE311">
        <v>1</v>
      </c>
      <c r="AJ311">
        <v>2</v>
      </c>
      <c r="AS311">
        <v>2</v>
      </c>
      <c r="BV311">
        <v>4</v>
      </c>
      <c r="BX311">
        <v>7</v>
      </c>
      <c r="CA311">
        <f>BX311+BV311+AS311+AJ311+AE311</f>
        <v>16</v>
      </c>
    </row>
    <row r="312" spans="1:79" x14ac:dyDescent="0.25">
      <c r="B312" s="8" t="s">
        <v>89</v>
      </c>
      <c r="CA312" s="16">
        <f>CA310/CA311*100</f>
        <v>93.75</v>
      </c>
    </row>
    <row r="314" spans="1:79" s="1" customFormat="1" x14ac:dyDescent="0.25">
      <c r="A314" s="1">
        <v>52</v>
      </c>
      <c r="C314" s="17" t="s">
        <v>110</v>
      </c>
      <c r="D314" s="2" t="s">
        <v>151</v>
      </c>
      <c r="E314" s="1">
        <v>3</v>
      </c>
      <c r="F314" s="1">
        <v>25</v>
      </c>
      <c r="G314" s="1">
        <v>3</v>
      </c>
      <c r="H314" s="1">
        <v>7</v>
      </c>
      <c r="I314" s="1" t="s">
        <v>86</v>
      </c>
      <c r="J314" s="1" t="s">
        <v>78</v>
      </c>
      <c r="K314" s="1" t="s">
        <v>115</v>
      </c>
      <c r="L314" s="1">
        <v>4</v>
      </c>
      <c r="M314" s="1" t="s">
        <v>116</v>
      </c>
      <c r="N314" s="1" t="s">
        <v>81</v>
      </c>
      <c r="O314" s="1" t="s">
        <v>81</v>
      </c>
      <c r="P314" s="1" t="s">
        <v>152</v>
      </c>
      <c r="R314" s="3">
        <v>0.65555555555555556</v>
      </c>
      <c r="S314" s="3">
        <v>0.6694444444444444</v>
      </c>
      <c r="T314" s="1" t="s">
        <v>159</v>
      </c>
      <c r="U314" s="3">
        <v>0.52222222222222225</v>
      </c>
      <c r="V314" s="1" t="s">
        <v>108</v>
      </c>
      <c r="W314" s="3">
        <v>0.65</v>
      </c>
      <c r="X314" s="3" t="s">
        <v>108</v>
      </c>
      <c r="Y314" s="3">
        <v>0.62847222222222221</v>
      </c>
      <c r="Z314" s="1" t="s">
        <v>149</v>
      </c>
      <c r="BQ314" s="1">
        <v>9</v>
      </c>
      <c r="BR314" s="1">
        <v>379</v>
      </c>
      <c r="BT314" s="1">
        <v>7</v>
      </c>
      <c r="BU314" s="1">
        <v>804</v>
      </c>
    </row>
    <row r="315" spans="1:79" s="14" customFormat="1" x14ac:dyDescent="0.25">
      <c r="C315" s="14" t="s">
        <v>110</v>
      </c>
      <c r="D315" s="13" t="s">
        <v>151</v>
      </c>
      <c r="E315" s="14">
        <v>3</v>
      </c>
      <c r="F315" s="14">
        <v>25</v>
      </c>
      <c r="G315" s="14">
        <v>3</v>
      </c>
      <c r="H315" s="14">
        <v>7</v>
      </c>
      <c r="I315" s="14" t="s">
        <v>86</v>
      </c>
      <c r="J315" s="14" t="s">
        <v>78</v>
      </c>
      <c r="K315" s="14" t="s">
        <v>115</v>
      </c>
      <c r="L315" s="14">
        <v>4</v>
      </c>
      <c r="M315" s="14" t="s">
        <v>116</v>
      </c>
      <c r="N315" s="14" t="s">
        <v>81</v>
      </c>
      <c r="O315" s="14" t="s">
        <v>81</v>
      </c>
      <c r="P315" s="14" t="s">
        <v>152</v>
      </c>
      <c r="R315" s="15">
        <v>0.65555555555555556</v>
      </c>
      <c r="S315" s="15">
        <v>0.6694444444444444</v>
      </c>
      <c r="T315" s="14" t="s">
        <v>159</v>
      </c>
      <c r="U315" s="15">
        <v>0.52222222222222225</v>
      </c>
      <c r="V315" s="14" t="s">
        <v>108</v>
      </c>
      <c r="W315" s="15">
        <v>0.65</v>
      </c>
      <c r="X315" s="14" t="s">
        <v>108</v>
      </c>
      <c r="Y315" s="15">
        <v>0.62847222222222221</v>
      </c>
      <c r="Z315" s="14" t="s">
        <v>149</v>
      </c>
      <c r="BQ315" s="14">
        <v>8</v>
      </c>
      <c r="BR315" s="14">
        <v>341</v>
      </c>
      <c r="BT315" s="14">
        <v>7</v>
      </c>
      <c r="BU315" s="14">
        <v>812</v>
      </c>
    </row>
    <row r="316" spans="1:79" x14ac:dyDescent="0.25">
      <c r="B316" s="7" t="s">
        <v>87</v>
      </c>
      <c r="BQ316">
        <v>8</v>
      </c>
      <c r="BT316">
        <v>7</v>
      </c>
      <c r="CA316">
        <f>BT316+BQ316</f>
        <v>15</v>
      </c>
    </row>
    <row r="317" spans="1:79" x14ac:dyDescent="0.25">
      <c r="B317" s="7" t="s">
        <v>88</v>
      </c>
      <c r="BQ317">
        <v>9</v>
      </c>
      <c r="BT317">
        <v>7</v>
      </c>
      <c r="CA317">
        <f>BT317+BQ317</f>
        <v>16</v>
      </c>
    </row>
    <row r="318" spans="1:79" x14ac:dyDescent="0.25">
      <c r="B318" s="8" t="s">
        <v>89</v>
      </c>
      <c r="CA318" s="16">
        <f>CA316/CA317*100</f>
        <v>93.75</v>
      </c>
    </row>
    <row r="320" spans="1:79" s="1" customFormat="1" x14ac:dyDescent="0.25">
      <c r="A320" s="1">
        <v>53</v>
      </c>
      <c r="C320" s="17" t="s">
        <v>110</v>
      </c>
      <c r="D320" s="2" t="s">
        <v>151</v>
      </c>
      <c r="E320" s="1">
        <v>2</v>
      </c>
      <c r="F320" s="1">
        <v>25</v>
      </c>
      <c r="G320" s="1">
        <v>3</v>
      </c>
      <c r="H320" s="1">
        <v>7</v>
      </c>
      <c r="I320" s="1" t="s">
        <v>86</v>
      </c>
      <c r="J320" s="1" t="s">
        <v>78</v>
      </c>
      <c r="K320" s="1" t="s">
        <v>115</v>
      </c>
      <c r="L320" s="1">
        <v>4</v>
      </c>
      <c r="M320" s="1" t="s">
        <v>116</v>
      </c>
      <c r="N320" s="1" t="s">
        <v>81</v>
      </c>
      <c r="O320" s="1" t="s">
        <v>81</v>
      </c>
      <c r="P320" s="1" t="s">
        <v>152</v>
      </c>
      <c r="R320" s="3">
        <v>0.63541666666666663</v>
      </c>
      <c r="S320" s="3">
        <v>0.64930555555555558</v>
      </c>
      <c r="T320" s="1" t="s">
        <v>159</v>
      </c>
      <c r="U320" s="3">
        <v>0.52222222222222225</v>
      </c>
      <c r="V320" s="1" t="s">
        <v>108</v>
      </c>
      <c r="W320" s="3">
        <v>0.65</v>
      </c>
      <c r="X320" s="3" t="s">
        <v>108</v>
      </c>
      <c r="Y320" s="3">
        <v>0.62847222222222221</v>
      </c>
      <c r="Z320" s="1" t="s">
        <v>149</v>
      </c>
      <c r="AC320" s="1">
        <v>2</v>
      </c>
      <c r="AD320" s="1">
        <v>14</v>
      </c>
      <c r="AE320" s="1">
        <v>1</v>
      </c>
      <c r="BF320" s="1">
        <v>2</v>
      </c>
      <c r="BH320" s="1">
        <v>1</v>
      </c>
      <c r="BT320" s="1">
        <v>1</v>
      </c>
      <c r="BU320" s="1">
        <v>6</v>
      </c>
      <c r="BV320" s="1">
        <v>6</v>
      </c>
      <c r="BW320" s="1">
        <v>541</v>
      </c>
      <c r="BX320" s="1">
        <v>6</v>
      </c>
    </row>
    <row r="321" spans="1:79" s="14" customFormat="1" x14ac:dyDescent="0.25">
      <c r="C321" s="14" t="s">
        <v>110</v>
      </c>
      <c r="D321" s="13" t="s">
        <v>151</v>
      </c>
      <c r="E321" s="14">
        <v>2</v>
      </c>
      <c r="F321" s="14">
        <v>25</v>
      </c>
      <c r="G321" s="14">
        <v>3</v>
      </c>
      <c r="H321" s="14">
        <v>7</v>
      </c>
      <c r="I321" s="14" t="s">
        <v>86</v>
      </c>
      <c r="J321" s="14" t="s">
        <v>78</v>
      </c>
      <c r="K321" s="14" t="s">
        <v>115</v>
      </c>
      <c r="L321" s="14">
        <v>4</v>
      </c>
      <c r="M321" s="14" t="s">
        <v>116</v>
      </c>
      <c r="N321" s="14" t="s">
        <v>81</v>
      </c>
      <c r="O321" s="14" t="s">
        <v>81</v>
      </c>
      <c r="P321" s="14" t="s">
        <v>152</v>
      </c>
      <c r="R321" s="15">
        <v>0.63541666666666663</v>
      </c>
      <c r="S321" s="15">
        <v>0.64930555555555558</v>
      </c>
      <c r="T321" s="14" t="s">
        <v>159</v>
      </c>
      <c r="U321" s="15">
        <v>0.52222222222222225</v>
      </c>
      <c r="V321" s="14" t="s">
        <v>108</v>
      </c>
      <c r="W321" s="15">
        <v>0.65</v>
      </c>
      <c r="X321" s="14" t="s">
        <v>108</v>
      </c>
      <c r="Y321" s="15">
        <v>0.62847222222222221</v>
      </c>
      <c r="Z321" s="14" t="s">
        <v>149</v>
      </c>
      <c r="AC321" s="14">
        <v>2</v>
      </c>
      <c r="AD321" s="14">
        <v>13</v>
      </c>
      <c r="AE321" s="14">
        <v>1</v>
      </c>
      <c r="BF321" s="14">
        <v>2</v>
      </c>
      <c r="BH321" s="14">
        <v>1</v>
      </c>
      <c r="BT321" s="14">
        <v>1</v>
      </c>
      <c r="BU321" s="14">
        <v>6</v>
      </c>
      <c r="BV321" s="14">
        <v>6</v>
      </c>
      <c r="BW321" s="14">
        <v>395</v>
      </c>
      <c r="BX321" s="14">
        <v>5</v>
      </c>
    </row>
    <row r="322" spans="1:79" x14ac:dyDescent="0.25">
      <c r="B322" s="7" t="s">
        <v>87</v>
      </c>
      <c r="AC322">
        <v>2</v>
      </c>
      <c r="AD322">
        <v>13</v>
      </c>
      <c r="AE322">
        <v>1</v>
      </c>
      <c r="BF322">
        <v>2</v>
      </c>
      <c r="BH322">
        <v>1</v>
      </c>
      <c r="BT322">
        <v>1</v>
      </c>
      <c r="BV322">
        <v>6</v>
      </c>
      <c r="BX322">
        <v>5</v>
      </c>
      <c r="CA322">
        <f>BX322+BV322+BT322+BH322+BF322+AE322+AD322+AC322</f>
        <v>31</v>
      </c>
    </row>
    <row r="323" spans="1:79" x14ac:dyDescent="0.25">
      <c r="B323" s="7" t="s">
        <v>88</v>
      </c>
      <c r="AC323">
        <v>2</v>
      </c>
      <c r="AD323">
        <v>14</v>
      </c>
      <c r="AE323">
        <v>1</v>
      </c>
      <c r="BF323">
        <v>2</v>
      </c>
      <c r="BH323">
        <v>1</v>
      </c>
      <c r="BT323">
        <v>1</v>
      </c>
      <c r="BV323">
        <v>6</v>
      </c>
      <c r="BX323">
        <v>6</v>
      </c>
      <c r="CA323">
        <f>BX323+BV323+BT323+BH323+BF323+AE323+AD323+AC323</f>
        <v>33</v>
      </c>
    </row>
    <row r="324" spans="1:79" x14ac:dyDescent="0.25">
      <c r="B324" s="8" t="s">
        <v>89</v>
      </c>
      <c r="CA324" s="16">
        <f>CA322/CA323*100</f>
        <v>93.939393939393938</v>
      </c>
    </row>
    <row r="326" spans="1:79" s="1" customFormat="1" x14ac:dyDescent="0.25">
      <c r="A326" s="1">
        <v>54</v>
      </c>
      <c r="C326" s="17" t="s">
        <v>110</v>
      </c>
      <c r="D326" s="2" t="s">
        <v>160</v>
      </c>
      <c r="E326" s="1">
        <v>3</v>
      </c>
      <c r="F326" s="1">
        <v>26</v>
      </c>
      <c r="G326" s="1">
        <v>3</v>
      </c>
      <c r="H326" s="1">
        <v>8</v>
      </c>
      <c r="I326" s="1" t="s">
        <v>86</v>
      </c>
      <c r="J326" s="1" t="s">
        <v>111</v>
      </c>
      <c r="K326" s="1" t="s">
        <v>79</v>
      </c>
      <c r="L326" s="1">
        <v>1</v>
      </c>
      <c r="M326" s="1" t="s">
        <v>80</v>
      </c>
      <c r="N326" s="1" t="s">
        <v>81</v>
      </c>
      <c r="O326" s="1" t="s">
        <v>81</v>
      </c>
      <c r="R326" s="3">
        <v>0.6958333333333333</v>
      </c>
      <c r="S326" s="3">
        <v>0.70972222222222225</v>
      </c>
      <c r="T326" s="1" t="s">
        <v>102</v>
      </c>
      <c r="U326" s="3">
        <v>0.62916666666666665</v>
      </c>
      <c r="V326" s="1" t="s">
        <v>108</v>
      </c>
      <c r="W326" s="3">
        <v>0.62916666666666665</v>
      </c>
      <c r="X326" s="3" t="s">
        <v>108</v>
      </c>
      <c r="AJ326" s="1">
        <v>1</v>
      </c>
      <c r="AK326" s="1">
        <v>512</v>
      </c>
      <c r="AS326" s="1">
        <v>1</v>
      </c>
      <c r="AT326" s="1">
        <v>9</v>
      </c>
      <c r="AV326" s="1">
        <v>1</v>
      </c>
      <c r="BQ326" s="1">
        <v>2</v>
      </c>
      <c r="BR326" s="1">
        <v>214</v>
      </c>
      <c r="BT326" s="1">
        <v>2</v>
      </c>
      <c r="BU326" s="1">
        <v>403</v>
      </c>
      <c r="BX326" s="1">
        <v>2</v>
      </c>
      <c r="BZ326" s="1" t="s">
        <v>161</v>
      </c>
    </row>
    <row r="327" spans="1:79" s="14" customFormat="1" x14ac:dyDescent="0.25">
      <c r="C327" s="14" t="s">
        <v>110</v>
      </c>
      <c r="D327" s="13" t="s">
        <v>160</v>
      </c>
      <c r="E327" s="14">
        <v>3</v>
      </c>
      <c r="F327" s="14">
        <v>26</v>
      </c>
      <c r="G327" s="14">
        <v>3</v>
      </c>
      <c r="H327" s="14">
        <v>8</v>
      </c>
      <c r="I327" s="14" t="s">
        <v>86</v>
      </c>
      <c r="J327" s="14" t="s">
        <v>111</v>
      </c>
      <c r="K327" s="14" t="s">
        <v>79</v>
      </c>
      <c r="L327" s="14">
        <v>1</v>
      </c>
      <c r="M327" s="14" t="s">
        <v>80</v>
      </c>
      <c r="N327" s="14" t="s">
        <v>81</v>
      </c>
      <c r="O327" s="14" t="s">
        <v>81</v>
      </c>
      <c r="R327" s="15">
        <v>0.6958333333333333</v>
      </c>
      <c r="S327" s="15">
        <v>0.70972222222222225</v>
      </c>
      <c r="T327" s="14" t="s">
        <v>102</v>
      </c>
      <c r="U327" s="15">
        <v>0.62916666666666665</v>
      </c>
      <c r="V327" s="14" t="s">
        <v>108</v>
      </c>
      <c r="W327" s="15">
        <v>0.62916666666666665</v>
      </c>
      <c r="X327" s="14" t="s">
        <v>108</v>
      </c>
      <c r="AJ327" s="14">
        <v>1</v>
      </c>
      <c r="AK327" s="14">
        <v>507</v>
      </c>
      <c r="AS327" s="14">
        <v>1</v>
      </c>
      <c r="AT327" s="14">
        <v>9</v>
      </c>
      <c r="AV327" s="14">
        <v>1</v>
      </c>
      <c r="BQ327" s="14">
        <v>1</v>
      </c>
      <c r="BR327" s="14">
        <v>216</v>
      </c>
      <c r="BT327" s="14">
        <v>2</v>
      </c>
      <c r="BU327" s="14">
        <v>399</v>
      </c>
      <c r="BX327" s="14">
        <v>1</v>
      </c>
    </row>
    <row r="328" spans="1:79" x14ac:dyDescent="0.25">
      <c r="B328" s="7" t="s">
        <v>87</v>
      </c>
      <c r="AJ328">
        <v>1</v>
      </c>
      <c r="AS328">
        <v>1</v>
      </c>
      <c r="AV328">
        <v>1</v>
      </c>
      <c r="BQ328">
        <v>1</v>
      </c>
      <c r="BT328">
        <v>2</v>
      </c>
      <c r="BX328">
        <v>1</v>
      </c>
      <c r="CA328">
        <f>BX328+BT328+BQ328+AV328+AS328+AJ328</f>
        <v>7</v>
      </c>
    </row>
    <row r="329" spans="1:79" x14ac:dyDescent="0.25">
      <c r="B329" s="7" t="s">
        <v>88</v>
      </c>
      <c r="AJ329">
        <v>1</v>
      </c>
      <c r="AS329">
        <v>1</v>
      </c>
      <c r="AV329">
        <v>1</v>
      </c>
      <c r="BQ329">
        <v>2</v>
      </c>
      <c r="BT329">
        <v>2</v>
      </c>
      <c r="BX329">
        <v>2</v>
      </c>
      <c r="CA329">
        <f>BX329+BT329+BQ329+AV329+AS329+AJ329</f>
        <v>9</v>
      </c>
    </row>
    <row r="330" spans="1:79" x14ac:dyDescent="0.25">
      <c r="B330" s="8" t="s">
        <v>89</v>
      </c>
      <c r="CA330" s="16">
        <f>CA328/CA329*100</f>
        <v>77.777777777777786</v>
      </c>
    </row>
    <row r="332" spans="1:79" s="1" customFormat="1" x14ac:dyDescent="0.25">
      <c r="A332" s="1">
        <v>55</v>
      </c>
      <c r="C332" s="17" t="s">
        <v>113</v>
      </c>
      <c r="D332" s="2" t="s">
        <v>151</v>
      </c>
      <c r="E332" s="1">
        <v>2</v>
      </c>
      <c r="F332" s="1">
        <v>25</v>
      </c>
      <c r="G332" s="1">
        <v>2</v>
      </c>
      <c r="H332" s="1">
        <v>7</v>
      </c>
      <c r="I332" s="1" t="s">
        <v>86</v>
      </c>
      <c r="J332" s="1" t="s">
        <v>78</v>
      </c>
      <c r="K332" s="1" t="s">
        <v>156</v>
      </c>
      <c r="L332" s="1">
        <v>5</v>
      </c>
      <c r="M332" s="1" t="s">
        <v>157</v>
      </c>
      <c r="N332" s="1" t="s">
        <v>81</v>
      </c>
      <c r="O332" s="1" t="s">
        <v>81</v>
      </c>
      <c r="P332" s="1" t="s">
        <v>158</v>
      </c>
      <c r="R332" s="3">
        <v>0.47569444444444442</v>
      </c>
      <c r="S332" s="3">
        <v>0.48958333333333331</v>
      </c>
      <c r="T332" s="1" t="s">
        <v>153</v>
      </c>
      <c r="U332" s="3">
        <v>0.51736111111111105</v>
      </c>
      <c r="V332" s="1" t="s">
        <v>83</v>
      </c>
      <c r="W332" s="3">
        <v>0.64583333333333337</v>
      </c>
      <c r="X332" s="3" t="s">
        <v>83</v>
      </c>
      <c r="Y332" s="3">
        <v>0.58680555555555558</v>
      </c>
      <c r="Z332" s="1" t="s">
        <v>83</v>
      </c>
      <c r="AB332" s="1" t="s">
        <v>84</v>
      </c>
      <c r="AD332" s="1">
        <v>21</v>
      </c>
      <c r="AE332" s="1">
        <v>3</v>
      </c>
      <c r="BF332" s="1">
        <v>1</v>
      </c>
      <c r="BO332" s="1">
        <v>4</v>
      </c>
      <c r="BP332" s="1">
        <v>36</v>
      </c>
      <c r="BT332" s="1">
        <v>2</v>
      </c>
      <c r="BU332" s="1">
        <v>55</v>
      </c>
      <c r="BV332" s="1">
        <v>8</v>
      </c>
      <c r="BW332" s="1">
        <v>1025</v>
      </c>
      <c r="BX332" s="1">
        <v>3</v>
      </c>
    </row>
    <row r="333" spans="1:79" s="14" customFormat="1" x14ac:dyDescent="0.25">
      <c r="C333" s="14" t="s">
        <v>113</v>
      </c>
      <c r="D333" s="13" t="s">
        <v>151</v>
      </c>
      <c r="E333" s="14">
        <v>2</v>
      </c>
      <c r="F333" s="14">
        <v>25</v>
      </c>
      <c r="G333" s="14">
        <v>2</v>
      </c>
      <c r="H333" s="14">
        <v>7</v>
      </c>
      <c r="I333" s="14" t="s">
        <v>86</v>
      </c>
      <c r="J333" s="14" t="s">
        <v>78</v>
      </c>
      <c r="K333" s="14" t="s">
        <v>156</v>
      </c>
      <c r="L333" s="14">
        <v>5</v>
      </c>
      <c r="M333" s="14" t="s">
        <v>157</v>
      </c>
      <c r="N333" s="14" t="s">
        <v>81</v>
      </c>
      <c r="O333" s="14" t="s">
        <v>81</v>
      </c>
      <c r="P333" s="14" t="s">
        <v>158</v>
      </c>
      <c r="R333" s="15">
        <v>0.47569444444444442</v>
      </c>
      <c r="S333" s="15">
        <v>0.48958333333333331</v>
      </c>
      <c r="T333" s="14" t="s">
        <v>153</v>
      </c>
      <c r="U333" s="15">
        <v>0.51736111111111105</v>
      </c>
      <c r="V333" s="14" t="s">
        <v>83</v>
      </c>
      <c r="W333" s="15">
        <v>0.64583333333333337</v>
      </c>
      <c r="X333" s="14" t="s">
        <v>83</v>
      </c>
      <c r="Y333" s="15">
        <v>0.58680555555555558</v>
      </c>
      <c r="Z333" s="14" t="s">
        <v>83</v>
      </c>
      <c r="AB333" s="14" t="s">
        <v>84</v>
      </c>
      <c r="AD333" s="14">
        <v>14</v>
      </c>
      <c r="AE333" s="14">
        <v>3</v>
      </c>
      <c r="BF333" s="14">
        <v>0</v>
      </c>
      <c r="BO333" s="14">
        <v>4</v>
      </c>
      <c r="BP333" s="14">
        <v>30</v>
      </c>
      <c r="BT333" s="14">
        <v>2</v>
      </c>
      <c r="BU333" s="14">
        <v>56</v>
      </c>
      <c r="BV333" s="14">
        <v>8</v>
      </c>
      <c r="BW333" s="14">
        <v>1029</v>
      </c>
      <c r="BX333" s="14">
        <v>2</v>
      </c>
    </row>
    <row r="334" spans="1:79" x14ac:dyDescent="0.25">
      <c r="B334" s="7" t="s">
        <v>87</v>
      </c>
      <c r="AD334">
        <v>14</v>
      </c>
      <c r="AE334">
        <v>3</v>
      </c>
      <c r="BF334">
        <v>0</v>
      </c>
      <c r="BO334">
        <v>4</v>
      </c>
      <c r="BT334">
        <v>2</v>
      </c>
      <c r="BV334">
        <v>8</v>
      </c>
      <c r="BX334">
        <v>2</v>
      </c>
      <c r="CA334">
        <f>BX334+BV334+BT334+BO334+BF334+AE334+AD334</f>
        <v>33</v>
      </c>
    </row>
    <row r="335" spans="1:79" x14ac:dyDescent="0.25">
      <c r="B335" s="7" t="s">
        <v>88</v>
      </c>
      <c r="AD335">
        <v>21</v>
      </c>
      <c r="AE335">
        <v>3</v>
      </c>
      <c r="BF335">
        <v>1</v>
      </c>
      <c r="BO335">
        <v>4</v>
      </c>
      <c r="BT335">
        <v>2</v>
      </c>
      <c r="BV335">
        <v>8</v>
      </c>
      <c r="BX335">
        <v>3</v>
      </c>
      <c r="CA335">
        <f>BX335+BV335+BT335+BO335+BF335+AE335+AD335</f>
        <v>42</v>
      </c>
    </row>
    <row r="336" spans="1:79" x14ac:dyDescent="0.25">
      <c r="B336" s="8" t="s">
        <v>89</v>
      </c>
      <c r="CA336" s="16">
        <f>CA334/CA335*100</f>
        <v>78.571428571428569</v>
      </c>
    </row>
    <row r="338" spans="1:79" s="1" customFormat="1" x14ac:dyDescent="0.25">
      <c r="A338" s="1">
        <v>56</v>
      </c>
      <c r="C338" s="17" t="s">
        <v>113</v>
      </c>
      <c r="D338" s="2" t="s">
        <v>160</v>
      </c>
      <c r="E338" s="1">
        <v>2</v>
      </c>
      <c r="F338" s="1">
        <v>26</v>
      </c>
      <c r="G338" s="1">
        <v>3</v>
      </c>
      <c r="H338" s="1">
        <v>7</v>
      </c>
      <c r="I338" s="1" t="s">
        <v>86</v>
      </c>
      <c r="J338" s="1" t="s">
        <v>105</v>
      </c>
      <c r="K338" s="1" t="s">
        <v>79</v>
      </c>
      <c r="L338" s="1">
        <v>1</v>
      </c>
      <c r="M338" s="1" t="s">
        <v>80</v>
      </c>
      <c r="N338" s="1" t="s">
        <v>81</v>
      </c>
      <c r="O338" s="1" t="s">
        <v>81</v>
      </c>
      <c r="R338" s="3">
        <v>0.63541666666666663</v>
      </c>
      <c r="S338" s="3">
        <v>0.64930555555555558</v>
      </c>
      <c r="T338" s="1" t="s">
        <v>162</v>
      </c>
      <c r="U338" s="3">
        <v>0.5756944444444444</v>
      </c>
      <c r="V338" s="1" t="s">
        <v>108</v>
      </c>
      <c r="W338" s="3">
        <v>0.625</v>
      </c>
      <c r="X338" s="3" t="s">
        <v>108</v>
      </c>
      <c r="AB338" s="1" t="s">
        <v>109</v>
      </c>
      <c r="AD338" s="1">
        <v>15</v>
      </c>
      <c r="AE338" s="1">
        <v>1</v>
      </c>
      <c r="AF338" s="1">
        <v>1</v>
      </c>
      <c r="BQ338" s="1">
        <v>12</v>
      </c>
      <c r="BR338" s="1">
        <v>458</v>
      </c>
      <c r="BS338" s="1">
        <v>1</v>
      </c>
      <c r="BT338" s="1">
        <v>12</v>
      </c>
      <c r="BU338" s="1">
        <v>268</v>
      </c>
      <c r="BV338" s="1">
        <v>1</v>
      </c>
      <c r="BW338" s="1">
        <v>13</v>
      </c>
    </row>
    <row r="339" spans="1:79" s="14" customFormat="1" x14ac:dyDescent="0.25">
      <c r="C339" s="14" t="s">
        <v>113</v>
      </c>
      <c r="D339" s="13" t="s">
        <v>160</v>
      </c>
      <c r="E339" s="14">
        <v>2</v>
      </c>
      <c r="F339" s="14">
        <v>26</v>
      </c>
      <c r="G339" s="14">
        <v>3</v>
      </c>
      <c r="H339" s="14">
        <v>7</v>
      </c>
      <c r="I339" s="14" t="s">
        <v>86</v>
      </c>
      <c r="J339" s="14" t="s">
        <v>105</v>
      </c>
      <c r="K339" s="14" t="s">
        <v>79</v>
      </c>
      <c r="L339" s="14">
        <v>1</v>
      </c>
      <c r="M339" s="14" t="s">
        <v>80</v>
      </c>
      <c r="N339" s="14" t="s">
        <v>81</v>
      </c>
      <c r="O339" s="14" t="s">
        <v>81</v>
      </c>
      <c r="R339" s="15">
        <v>0.63541666666666663</v>
      </c>
      <c r="S339" s="15">
        <v>0.64930555555555558</v>
      </c>
      <c r="T339" s="14" t="s">
        <v>162</v>
      </c>
      <c r="U339" s="15">
        <v>0.5756944444444444</v>
      </c>
      <c r="V339" s="14" t="s">
        <v>108</v>
      </c>
      <c r="W339" s="15">
        <v>0.625</v>
      </c>
      <c r="X339" s="14" t="s">
        <v>108</v>
      </c>
      <c r="AB339" s="14" t="s">
        <v>109</v>
      </c>
      <c r="AD339" s="14">
        <v>15</v>
      </c>
      <c r="AE339" s="14">
        <v>1</v>
      </c>
      <c r="AF339" s="14">
        <v>1</v>
      </c>
      <c r="BQ339" s="14">
        <v>11</v>
      </c>
      <c r="BR339" s="14">
        <v>333</v>
      </c>
      <c r="BS339" s="14">
        <v>1</v>
      </c>
      <c r="BT339" s="14">
        <v>13</v>
      </c>
      <c r="BU339" s="14">
        <v>559</v>
      </c>
      <c r="BV339" s="14">
        <v>1</v>
      </c>
      <c r="BW339" s="14">
        <v>11</v>
      </c>
    </row>
    <row r="340" spans="1:79" x14ac:dyDescent="0.25">
      <c r="B340" s="7" t="s">
        <v>87</v>
      </c>
      <c r="AD340">
        <v>15</v>
      </c>
      <c r="AE340">
        <v>1</v>
      </c>
      <c r="AF340">
        <v>1</v>
      </c>
      <c r="BQ340">
        <v>11</v>
      </c>
      <c r="BS340">
        <v>1</v>
      </c>
      <c r="BT340">
        <v>12</v>
      </c>
      <c r="BV340">
        <v>1</v>
      </c>
      <c r="CA340">
        <f>BV340+BT340+BS340+BQ340+AF340+AE340+AD340</f>
        <v>42</v>
      </c>
    </row>
    <row r="341" spans="1:79" x14ac:dyDescent="0.25">
      <c r="B341" s="7" t="s">
        <v>88</v>
      </c>
      <c r="AD341">
        <v>15</v>
      </c>
      <c r="AE341">
        <v>1</v>
      </c>
      <c r="AF341">
        <v>1</v>
      </c>
      <c r="BQ341">
        <v>12</v>
      </c>
      <c r="BS341">
        <v>1</v>
      </c>
      <c r="BT341">
        <v>13</v>
      </c>
      <c r="BV341">
        <v>1</v>
      </c>
      <c r="CA341">
        <f>BV341+BT341+BS341+BQ341+AF341+AE341+AD341</f>
        <v>44</v>
      </c>
    </row>
    <row r="342" spans="1:79" x14ac:dyDescent="0.25">
      <c r="B342" s="8" t="s">
        <v>89</v>
      </c>
      <c r="CA342" s="16">
        <f>CA340/CA341*100</f>
        <v>95.454545454545453</v>
      </c>
    </row>
    <row r="344" spans="1:79" s="1" customFormat="1" x14ac:dyDescent="0.25">
      <c r="A344" s="1">
        <v>57</v>
      </c>
      <c r="C344" s="17" t="s">
        <v>113</v>
      </c>
      <c r="D344" s="2" t="s">
        <v>160</v>
      </c>
      <c r="E344" s="1">
        <v>3</v>
      </c>
      <c r="F344" s="1">
        <v>26</v>
      </c>
      <c r="G344" s="1">
        <v>3</v>
      </c>
      <c r="H344" s="1">
        <v>7</v>
      </c>
      <c r="I344" s="1" t="s">
        <v>86</v>
      </c>
      <c r="J344" s="1" t="s">
        <v>143</v>
      </c>
      <c r="K344" s="1" t="s">
        <v>79</v>
      </c>
      <c r="L344" s="1">
        <v>1</v>
      </c>
      <c r="M344" s="1" t="s">
        <v>80</v>
      </c>
      <c r="N344" s="1" t="s">
        <v>81</v>
      </c>
      <c r="O344" s="1" t="s">
        <v>81</v>
      </c>
      <c r="R344" s="3">
        <v>0.6645833333333333</v>
      </c>
      <c r="S344" s="3">
        <v>0.63680555555555551</v>
      </c>
      <c r="T344" s="1" t="s">
        <v>162</v>
      </c>
      <c r="U344" s="3">
        <v>0.5756944444444444</v>
      </c>
      <c r="V344" s="1" t="s">
        <v>108</v>
      </c>
      <c r="W344" s="3">
        <v>0.625</v>
      </c>
      <c r="X344" s="3" t="s">
        <v>108</v>
      </c>
      <c r="AB344" s="1" t="s">
        <v>109</v>
      </c>
      <c r="AD344" s="1">
        <v>18</v>
      </c>
      <c r="AE344" s="1">
        <v>2</v>
      </c>
      <c r="AF344" s="1">
        <v>1</v>
      </c>
      <c r="AN344" s="1">
        <v>1</v>
      </c>
      <c r="AO344" s="1">
        <v>121</v>
      </c>
      <c r="AV344" s="1">
        <v>1</v>
      </c>
      <c r="BC344" s="1">
        <v>6</v>
      </c>
      <c r="BQ344" s="1">
        <v>2</v>
      </c>
      <c r="BR344" s="1">
        <v>157</v>
      </c>
      <c r="BT344" s="1">
        <v>3</v>
      </c>
      <c r="BU344" s="1">
        <v>30</v>
      </c>
      <c r="BV344" s="1">
        <v>6</v>
      </c>
      <c r="BW344" s="1">
        <v>531</v>
      </c>
      <c r="BX344" s="1">
        <v>3</v>
      </c>
    </row>
    <row r="345" spans="1:79" s="14" customFormat="1" x14ac:dyDescent="0.25">
      <c r="C345" s="14" t="s">
        <v>113</v>
      </c>
      <c r="D345" s="13" t="s">
        <v>160</v>
      </c>
      <c r="E345" s="14">
        <v>3</v>
      </c>
      <c r="F345" s="14">
        <v>26</v>
      </c>
      <c r="G345" s="14">
        <v>3</v>
      </c>
      <c r="H345" s="14">
        <v>7</v>
      </c>
      <c r="I345" s="14" t="s">
        <v>86</v>
      </c>
      <c r="J345" s="14" t="s">
        <v>134</v>
      </c>
      <c r="K345" s="14" t="s">
        <v>79</v>
      </c>
      <c r="L345" s="14">
        <v>1</v>
      </c>
      <c r="M345" s="14" t="s">
        <v>80</v>
      </c>
      <c r="N345" s="14" t="s">
        <v>81</v>
      </c>
      <c r="O345" s="14" t="s">
        <v>81</v>
      </c>
      <c r="R345" s="15">
        <v>0.6645833333333333</v>
      </c>
      <c r="S345" s="15">
        <v>0.63680555555555551</v>
      </c>
      <c r="T345" s="14" t="s">
        <v>162</v>
      </c>
      <c r="U345" s="15">
        <v>0.5756944444444444</v>
      </c>
      <c r="V345" s="14" t="s">
        <v>108</v>
      </c>
      <c r="W345" s="15">
        <v>0.625</v>
      </c>
      <c r="X345" s="14" t="s">
        <v>108</v>
      </c>
      <c r="AB345" s="14" t="s">
        <v>109</v>
      </c>
      <c r="AD345" s="14">
        <v>18</v>
      </c>
      <c r="AE345" s="14">
        <v>2</v>
      </c>
      <c r="AF345" s="14">
        <v>1</v>
      </c>
      <c r="AN345" s="14">
        <v>1</v>
      </c>
      <c r="AO345" s="14">
        <v>121</v>
      </c>
      <c r="AV345" s="14">
        <v>1</v>
      </c>
      <c r="BC345" s="14">
        <v>6</v>
      </c>
      <c r="BQ345" s="14">
        <v>2</v>
      </c>
      <c r="BR345" s="14">
        <v>158</v>
      </c>
      <c r="BT345" s="14">
        <v>4</v>
      </c>
      <c r="BU345" s="14">
        <v>47</v>
      </c>
      <c r="BV345" s="14">
        <v>6</v>
      </c>
      <c r="BW345" s="14">
        <v>525</v>
      </c>
      <c r="BX345" s="14">
        <v>4</v>
      </c>
    </row>
    <row r="346" spans="1:79" x14ac:dyDescent="0.25">
      <c r="B346" s="7" t="s">
        <v>87</v>
      </c>
      <c r="AD346">
        <v>18</v>
      </c>
      <c r="AE346">
        <v>2</v>
      </c>
      <c r="AF346">
        <v>1</v>
      </c>
      <c r="AN346">
        <v>1</v>
      </c>
      <c r="AV346">
        <v>1</v>
      </c>
      <c r="BC346">
        <v>6</v>
      </c>
      <c r="BQ346">
        <v>2</v>
      </c>
      <c r="BT346">
        <v>3</v>
      </c>
      <c r="BV346">
        <v>6</v>
      </c>
      <c r="BX346">
        <v>3</v>
      </c>
      <c r="CA346">
        <f>BX346+BV346+BT346+BQ346+BC346+AV346+AN346+AF346+AE346+AD346</f>
        <v>43</v>
      </c>
    </row>
    <row r="347" spans="1:79" x14ac:dyDescent="0.25">
      <c r="B347" s="7" t="s">
        <v>88</v>
      </c>
      <c r="AD347">
        <v>18</v>
      </c>
      <c r="AE347">
        <v>2</v>
      </c>
      <c r="AF347">
        <v>1</v>
      </c>
      <c r="AN347">
        <v>1</v>
      </c>
      <c r="AV347">
        <v>1</v>
      </c>
      <c r="BC347">
        <v>6</v>
      </c>
      <c r="BQ347">
        <v>2</v>
      </c>
      <c r="BT347">
        <v>4</v>
      </c>
      <c r="BV347">
        <v>6</v>
      </c>
      <c r="BX347">
        <v>4</v>
      </c>
      <c r="CA347">
        <f>BX347+BV347+BT347+BQ347+BC347+AV347+AN347+AF347+AE347+AD347</f>
        <v>45</v>
      </c>
    </row>
    <row r="348" spans="1:79" x14ac:dyDescent="0.25">
      <c r="B348" s="8" t="s">
        <v>89</v>
      </c>
      <c r="CA348" s="16">
        <f>CA346/CA347*100</f>
        <v>95.555555555555557</v>
      </c>
    </row>
    <row r="350" spans="1:79" s="1" customFormat="1" x14ac:dyDescent="0.25">
      <c r="A350" s="1">
        <v>58</v>
      </c>
      <c r="C350" s="17" t="s">
        <v>76</v>
      </c>
      <c r="D350" s="2" t="s">
        <v>160</v>
      </c>
      <c r="E350" s="1">
        <v>2</v>
      </c>
      <c r="F350" s="1">
        <v>26</v>
      </c>
      <c r="G350" s="1">
        <v>2</v>
      </c>
      <c r="H350" s="1">
        <v>5</v>
      </c>
      <c r="I350" s="1" t="s">
        <v>86</v>
      </c>
      <c r="J350" s="1" t="s">
        <v>143</v>
      </c>
      <c r="K350" s="1" t="s">
        <v>79</v>
      </c>
      <c r="L350" s="1">
        <v>1</v>
      </c>
      <c r="M350" s="1" t="s">
        <v>80</v>
      </c>
      <c r="N350" s="1" t="s">
        <v>81</v>
      </c>
      <c r="O350" s="1" t="s">
        <v>81</v>
      </c>
      <c r="R350" s="3">
        <v>0.60763888888888895</v>
      </c>
      <c r="S350" s="3">
        <v>0.62152777777777779</v>
      </c>
      <c r="T350" s="1" t="s">
        <v>162</v>
      </c>
      <c r="U350" s="3">
        <v>0.57847222222222217</v>
      </c>
      <c r="V350" s="1" t="s">
        <v>108</v>
      </c>
      <c r="W350" s="3">
        <v>0.63263888888888886</v>
      </c>
      <c r="X350" s="3" t="s">
        <v>108</v>
      </c>
      <c r="AE350" s="1">
        <v>0</v>
      </c>
      <c r="AJ350" s="1">
        <v>6</v>
      </c>
      <c r="AK350" s="1">
        <v>195</v>
      </c>
      <c r="AN350" s="1">
        <v>4</v>
      </c>
      <c r="AO350" s="1">
        <v>286</v>
      </c>
      <c r="AS350" s="1">
        <v>3</v>
      </c>
      <c r="AT350" s="1">
        <v>64</v>
      </c>
      <c r="AY350" s="1">
        <v>3</v>
      </c>
      <c r="BE350" s="1">
        <v>1</v>
      </c>
      <c r="BS350" s="1">
        <v>1</v>
      </c>
      <c r="BT350" s="1">
        <v>9</v>
      </c>
      <c r="BU350" s="1">
        <v>414</v>
      </c>
      <c r="BV350" s="1">
        <v>1</v>
      </c>
      <c r="BW350" s="1">
        <v>12</v>
      </c>
      <c r="BX350" s="1">
        <v>8</v>
      </c>
      <c r="BZ350" s="1" t="s">
        <v>163</v>
      </c>
    </row>
    <row r="351" spans="1:79" s="14" customFormat="1" x14ac:dyDescent="0.25">
      <c r="C351" s="14" t="s">
        <v>76</v>
      </c>
      <c r="D351" s="13" t="s">
        <v>160</v>
      </c>
      <c r="E351" s="14">
        <v>2</v>
      </c>
      <c r="F351" s="14">
        <v>26</v>
      </c>
      <c r="G351" s="14">
        <v>2</v>
      </c>
      <c r="H351" s="14">
        <v>5</v>
      </c>
      <c r="I351" s="14" t="s">
        <v>86</v>
      </c>
      <c r="J351" s="14" t="s">
        <v>105</v>
      </c>
      <c r="K351" s="14" t="s">
        <v>79</v>
      </c>
      <c r="L351" s="14">
        <v>1</v>
      </c>
      <c r="M351" s="14" t="s">
        <v>80</v>
      </c>
      <c r="N351" s="14" t="s">
        <v>81</v>
      </c>
      <c r="O351" s="14" t="s">
        <v>81</v>
      </c>
      <c r="R351" s="15">
        <v>0.60763888888888895</v>
      </c>
      <c r="S351" s="15">
        <v>0.62152777777777779</v>
      </c>
      <c r="T351" s="14" t="s">
        <v>162</v>
      </c>
      <c r="U351" s="15">
        <v>0.57847222222222217</v>
      </c>
      <c r="V351" s="14" t="s">
        <v>108</v>
      </c>
      <c r="W351" s="15">
        <v>0.63263888888888886</v>
      </c>
      <c r="X351" s="14" t="s">
        <v>108</v>
      </c>
      <c r="AE351" s="14">
        <v>1</v>
      </c>
      <c r="AJ351" s="14">
        <v>6</v>
      </c>
      <c r="AK351" s="14">
        <v>222</v>
      </c>
      <c r="AN351" s="14">
        <v>4</v>
      </c>
      <c r="AO351" s="14">
        <v>271</v>
      </c>
      <c r="AS351" s="14">
        <v>3</v>
      </c>
      <c r="AT351" s="14">
        <v>62</v>
      </c>
      <c r="AY351" s="14">
        <v>3</v>
      </c>
      <c r="BE351" s="14">
        <v>1</v>
      </c>
      <c r="BS351" s="14">
        <v>0</v>
      </c>
      <c r="BT351" s="14">
        <v>7</v>
      </c>
      <c r="BU351" s="14">
        <v>392</v>
      </c>
      <c r="BV351" s="14">
        <v>0</v>
      </c>
      <c r="BW351" s="14">
        <v>0</v>
      </c>
      <c r="BX351" s="14">
        <v>7</v>
      </c>
    </row>
    <row r="352" spans="1:79" x14ac:dyDescent="0.25">
      <c r="B352" s="7" t="s">
        <v>87</v>
      </c>
      <c r="AE352">
        <v>0</v>
      </c>
      <c r="AJ352">
        <v>6</v>
      </c>
      <c r="AN352">
        <v>4</v>
      </c>
      <c r="AS352">
        <v>3</v>
      </c>
      <c r="AY352">
        <v>3</v>
      </c>
      <c r="BE352">
        <v>1</v>
      </c>
      <c r="BS352">
        <v>0</v>
      </c>
      <c r="BT352">
        <v>7</v>
      </c>
      <c r="BV352">
        <v>0</v>
      </c>
      <c r="BX352">
        <v>7</v>
      </c>
      <c r="CA352">
        <f>BX352+BV352+BT352+BS352+BE352+AY352+AS352+AN352+AJ352+AE352</f>
        <v>31</v>
      </c>
    </row>
    <row r="353" spans="1:79" x14ac:dyDescent="0.25">
      <c r="B353" s="7" t="s">
        <v>88</v>
      </c>
      <c r="AE353">
        <v>1</v>
      </c>
      <c r="AJ353">
        <v>6</v>
      </c>
      <c r="AN353">
        <v>4</v>
      </c>
      <c r="AS353">
        <v>3</v>
      </c>
      <c r="AY353">
        <v>3</v>
      </c>
      <c r="BE353">
        <v>1</v>
      </c>
      <c r="BS353">
        <v>1</v>
      </c>
      <c r="BT353">
        <v>9</v>
      </c>
      <c r="BV353">
        <v>1</v>
      </c>
      <c r="BX353">
        <v>8</v>
      </c>
      <c r="CA353">
        <f>BX353+BV353+BT353+BS353+BE353+AY353+AS353+AN353+AJ353+AE353</f>
        <v>37</v>
      </c>
    </row>
    <row r="354" spans="1:79" x14ac:dyDescent="0.25">
      <c r="B354" s="8" t="s">
        <v>89</v>
      </c>
      <c r="CA354" s="16">
        <f>CA352/CA353*100</f>
        <v>83.78378378378379</v>
      </c>
    </row>
    <row r="356" spans="1:79" s="1" customFormat="1" x14ac:dyDescent="0.25">
      <c r="A356" s="1">
        <v>59</v>
      </c>
      <c r="C356" s="17" t="s">
        <v>76</v>
      </c>
      <c r="D356" s="2" t="s">
        <v>160</v>
      </c>
      <c r="E356" s="1">
        <v>3</v>
      </c>
      <c r="F356" s="1">
        <v>26</v>
      </c>
      <c r="G356" s="1">
        <v>2</v>
      </c>
      <c r="H356" s="1">
        <v>5</v>
      </c>
      <c r="I356" s="1" t="s">
        <v>86</v>
      </c>
      <c r="J356" s="1" t="s">
        <v>111</v>
      </c>
      <c r="K356" s="1" t="s">
        <v>79</v>
      </c>
      <c r="L356" s="1">
        <v>1</v>
      </c>
      <c r="M356" s="1" t="s">
        <v>80</v>
      </c>
      <c r="N356" s="1" t="s">
        <v>81</v>
      </c>
      <c r="O356" s="1" t="s">
        <v>81</v>
      </c>
      <c r="R356" s="3">
        <v>0.68125000000000002</v>
      </c>
      <c r="S356" s="3">
        <v>0.69513888888888886</v>
      </c>
      <c r="T356" s="1" t="s">
        <v>162</v>
      </c>
      <c r="U356" s="3">
        <v>0.57847222222222217</v>
      </c>
      <c r="V356" s="1" t="s">
        <v>108</v>
      </c>
      <c r="W356" s="3">
        <v>0.63263888888888886</v>
      </c>
      <c r="X356" s="3" t="s">
        <v>108</v>
      </c>
      <c r="AD356" s="1">
        <v>12</v>
      </c>
      <c r="AE356" s="1">
        <v>6</v>
      </c>
      <c r="BO356" s="1">
        <v>8</v>
      </c>
      <c r="BP356" s="1">
        <v>818</v>
      </c>
      <c r="BV356" s="1">
        <v>6</v>
      </c>
      <c r="BW356" s="1">
        <v>284</v>
      </c>
      <c r="BX356" s="1">
        <v>5</v>
      </c>
      <c r="BZ356" s="1" t="s">
        <v>163</v>
      </c>
    </row>
    <row r="357" spans="1:79" s="14" customFormat="1" x14ac:dyDescent="0.25">
      <c r="C357" s="14" t="s">
        <v>76</v>
      </c>
      <c r="D357" s="13" t="s">
        <v>160</v>
      </c>
      <c r="E357" s="14">
        <v>3</v>
      </c>
      <c r="F357" s="14">
        <v>26</v>
      </c>
      <c r="G357" s="14">
        <v>2</v>
      </c>
      <c r="H357" s="14">
        <v>5</v>
      </c>
      <c r="I357" s="14" t="s">
        <v>86</v>
      </c>
      <c r="J357" s="14" t="s">
        <v>111</v>
      </c>
      <c r="K357" s="14" t="s">
        <v>79</v>
      </c>
      <c r="L357" s="14">
        <v>1</v>
      </c>
      <c r="M357" s="14" t="s">
        <v>80</v>
      </c>
      <c r="N357" s="14" t="s">
        <v>81</v>
      </c>
      <c r="O357" s="14" t="s">
        <v>81</v>
      </c>
      <c r="R357" s="15">
        <v>0.68125000000000002</v>
      </c>
      <c r="S357" s="15">
        <v>0.69513888888888886</v>
      </c>
      <c r="T357" s="14" t="s">
        <v>162</v>
      </c>
      <c r="U357" s="15">
        <v>0.57847222222222217</v>
      </c>
      <c r="V357" s="14" t="s">
        <v>108</v>
      </c>
      <c r="W357" s="15">
        <v>0.63263888888888886</v>
      </c>
      <c r="X357" s="14" t="s">
        <v>108</v>
      </c>
      <c r="AD357" s="14">
        <v>13</v>
      </c>
      <c r="AE357" s="14">
        <v>9</v>
      </c>
      <c r="BO357" s="14">
        <v>8</v>
      </c>
      <c r="BP357" s="14">
        <v>676</v>
      </c>
      <c r="BV357" s="14">
        <v>6</v>
      </c>
      <c r="BW357" s="14">
        <v>395</v>
      </c>
      <c r="BX357" s="14">
        <v>4</v>
      </c>
    </row>
    <row r="358" spans="1:79" x14ac:dyDescent="0.25">
      <c r="B358" s="7" t="s">
        <v>87</v>
      </c>
      <c r="AD358">
        <v>12</v>
      </c>
      <c r="AE358">
        <v>6</v>
      </c>
      <c r="BO358">
        <v>8</v>
      </c>
      <c r="BV358">
        <v>6</v>
      </c>
      <c r="BX358">
        <v>4</v>
      </c>
      <c r="CA358">
        <f>BX358+BV358+BO358+AE358+AD358</f>
        <v>36</v>
      </c>
    </row>
    <row r="359" spans="1:79" x14ac:dyDescent="0.25">
      <c r="B359" s="7" t="s">
        <v>88</v>
      </c>
      <c r="AD359">
        <v>13</v>
      </c>
      <c r="AE359">
        <v>9</v>
      </c>
      <c r="BO359">
        <v>8</v>
      </c>
      <c r="BV359">
        <v>6</v>
      </c>
      <c r="BX359">
        <v>5</v>
      </c>
      <c r="CA359">
        <f>BX359+BV359+BO359+AE359+AD359</f>
        <v>41</v>
      </c>
    </row>
    <row r="360" spans="1:79" x14ac:dyDescent="0.25">
      <c r="B360" s="8" t="s">
        <v>89</v>
      </c>
      <c r="CA360" s="16">
        <f>CA358/CA359*100</f>
        <v>87.804878048780495</v>
      </c>
    </row>
    <row r="362" spans="1:79" s="1" customFormat="1" x14ac:dyDescent="0.25">
      <c r="A362" s="1">
        <v>60</v>
      </c>
      <c r="C362" s="17" t="s">
        <v>104</v>
      </c>
      <c r="D362" s="2" t="s">
        <v>151</v>
      </c>
      <c r="E362" s="1">
        <v>2</v>
      </c>
      <c r="F362" s="1">
        <v>25</v>
      </c>
      <c r="G362" s="1">
        <v>2</v>
      </c>
      <c r="H362" s="1">
        <v>7</v>
      </c>
      <c r="I362" s="1" t="s">
        <v>86</v>
      </c>
      <c r="J362" s="1" t="s">
        <v>78</v>
      </c>
      <c r="K362" s="1" t="s">
        <v>156</v>
      </c>
      <c r="L362" s="1">
        <v>5</v>
      </c>
      <c r="M362" s="1" t="s">
        <v>157</v>
      </c>
      <c r="N362" s="1" t="s">
        <v>81</v>
      </c>
      <c r="O362" s="1" t="s">
        <v>81</v>
      </c>
      <c r="P362" s="1" t="s">
        <v>158</v>
      </c>
      <c r="R362" s="3">
        <v>0.49027777777777781</v>
      </c>
      <c r="S362" s="3">
        <v>0.50416666666666665</v>
      </c>
      <c r="T362" s="1" t="s">
        <v>153</v>
      </c>
      <c r="U362" s="3">
        <v>0.5180555555555556</v>
      </c>
      <c r="V362" s="1" t="s">
        <v>83</v>
      </c>
      <c r="W362" s="3">
        <v>0.64652777777777781</v>
      </c>
      <c r="X362" s="3" t="s">
        <v>83</v>
      </c>
      <c r="Y362" s="3">
        <v>0.58680555555555558</v>
      </c>
      <c r="Z362" s="1" t="s">
        <v>83</v>
      </c>
      <c r="AB362" s="1" t="s">
        <v>84</v>
      </c>
      <c r="AD362" s="1">
        <v>33</v>
      </c>
      <c r="AE362" s="1">
        <v>4</v>
      </c>
      <c r="BS362" s="1">
        <v>1</v>
      </c>
      <c r="BT362" s="1">
        <v>2</v>
      </c>
      <c r="BU362" s="1">
        <v>26</v>
      </c>
      <c r="BV362" s="1">
        <v>4</v>
      </c>
      <c r="BW362" s="1">
        <v>1058</v>
      </c>
      <c r="BX362" s="1">
        <v>2</v>
      </c>
    </row>
    <row r="363" spans="1:79" s="14" customFormat="1" x14ac:dyDescent="0.25">
      <c r="C363" s="14" t="s">
        <v>104</v>
      </c>
      <c r="D363" s="13" t="s">
        <v>151</v>
      </c>
      <c r="E363" s="14">
        <v>2</v>
      </c>
      <c r="F363" s="14">
        <v>25</v>
      </c>
      <c r="G363" s="14">
        <v>2</v>
      </c>
      <c r="H363" s="14">
        <v>7</v>
      </c>
      <c r="I363" s="14" t="s">
        <v>86</v>
      </c>
      <c r="J363" s="14" t="s">
        <v>78</v>
      </c>
      <c r="K363" s="14" t="s">
        <v>156</v>
      </c>
      <c r="L363" s="14">
        <v>5</v>
      </c>
      <c r="M363" s="14" t="s">
        <v>157</v>
      </c>
      <c r="N363" s="14" t="s">
        <v>81</v>
      </c>
      <c r="O363" s="14" t="s">
        <v>81</v>
      </c>
      <c r="P363" s="14" t="s">
        <v>158</v>
      </c>
      <c r="R363" s="15">
        <v>0.49027777777777781</v>
      </c>
      <c r="S363" s="15">
        <v>0.50416666666666665</v>
      </c>
      <c r="T363" s="14" t="s">
        <v>153</v>
      </c>
      <c r="U363" s="15">
        <v>0.5180555555555556</v>
      </c>
      <c r="V363" s="14" t="s">
        <v>83</v>
      </c>
      <c r="W363" s="15">
        <v>0.64652777777777781</v>
      </c>
      <c r="X363" s="14" t="s">
        <v>83</v>
      </c>
      <c r="Y363" s="15">
        <v>0.58680555555555558</v>
      </c>
      <c r="Z363" s="14" t="s">
        <v>83</v>
      </c>
      <c r="AB363" s="14" t="s">
        <v>84</v>
      </c>
      <c r="AD363" s="14">
        <v>43</v>
      </c>
      <c r="AE363" s="14">
        <v>7</v>
      </c>
      <c r="BS363" s="14">
        <v>1</v>
      </c>
      <c r="BT363" s="14">
        <v>2</v>
      </c>
      <c r="BU363" s="14">
        <v>17</v>
      </c>
      <c r="BV363" s="14">
        <v>4</v>
      </c>
      <c r="BW363" s="14">
        <v>1059</v>
      </c>
      <c r="BX363" s="14">
        <v>2</v>
      </c>
    </row>
    <row r="364" spans="1:79" x14ac:dyDescent="0.25">
      <c r="B364" s="7" t="s">
        <v>87</v>
      </c>
      <c r="AD364">
        <v>33</v>
      </c>
      <c r="AE364">
        <v>4</v>
      </c>
      <c r="BS364">
        <v>1</v>
      </c>
      <c r="BT364">
        <v>2</v>
      </c>
      <c r="BV364">
        <v>4</v>
      </c>
      <c r="BX364">
        <v>2</v>
      </c>
      <c r="CA364">
        <f>BX364+BV364+BT364+BS364+AE364+AD364</f>
        <v>46</v>
      </c>
    </row>
    <row r="365" spans="1:79" x14ac:dyDescent="0.25">
      <c r="B365" s="7" t="s">
        <v>88</v>
      </c>
      <c r="AD365">
        <v>43</v>
      </c>
      <c r="AE365">
        <v>7</v>
      </c>
      <c r="BS365">
        <v>1</v>
      </c>
      <c r="BT365">
        <v>2</v>
      </c>
      <c r="BV365">
        <v>4</v>
      </c>
      <c r="BX365">
        <v>2</v>
      </c>
      <c r="CA365">
        <f>BX365+BV365+BT365+BS365+AE365+AD365</f>
        <v>59</v>
      </c>
    </row>
    <row r="366" spans="1:79" x14ac:dyDescent="0.25">
      <c r="B366" s="8" t="s">
        <v>89</v>
      </c>
      <c r="CA366" s="16">
        <f>CA364/CA365*100</f>
        <v>77.966101694915253</v>
      </c>
    </row>
    <row r="368" spans="1:79" s="1" customFormat="1" x14ac:dyDescent="0.25">
      <c r="A368" s="1">
        <v>61</v>
      </c>
      <c r="C368" s="17" t="s">
        <v>104</v>
      </c>
      <c r="D368" s="2" t="s">
        <v>160</v>
      </c>
      <c r="E368" s="1">
        <v>3</v>
      </c>
      <c r="F368" s="1">
        <v>26</v>
      </c>
      <c r="G368" s="1">
        <v>3</v>
      </c>
      <c r="H368" s="1">
        <v>7</v>
      </c>
      <c r="I368" s="1" t="s">
        <v>86</v>
      </c>
      <c r="J368" s="1" t="s">
        <v>164</v>
      </c>
      <c r="K368" s="1" t="s">
        <v>79</v>
      </c>
      <c r="L368" s="1">
        <v>1</v>
      </c>
      <c r="M368" s="1" t="s">
        <v>80</v>
      </c>
      <c r="N368" s="1" t="s">
        <v>81</v>
      </c>
      <c r="O368" s="1" t="s">
        <v>81</v>
      </c>
      <c r="R368" s="3">
        <v>0.56666666666666665</v>
      </c>
      <c r="S368" s="3">
        <v>0.5805555555555556</v>
      </c>
      <c r="T368" s="1" t="s">
        <v>162</v>
      </c>
      <c r="U368" s="3">
        <v>0.57638888888888895</v>
      </c>
      <c r="V368" s="1" t="s">
        <v>149</v>
      </c>
      <c r="W368" s="3">
        <v>0.62569444444444444</v>
      </c>
      <c r="X368" s="3" t="s">
        <v>83</v>
      </c>
      <c r="AB368" s="1" t="s">
        <v>109</v>
      </c>
      <c r="BE368" s="1">
        <v>1</v>
      </c>
      <c r="BQ368" s="1">
        <v>5</v>
      </c>
      <c r="BR368" s="1">
        <v>408</v>
      </c>
      <c r="BV368" s="1">
        <v>3</v>
      </c>
      <c r="BW368" s="1">
        <v>515</v>
      </c>
      <c r="BX368" s="1">
        <v>2</v>
      </c>
      <c r="BY368" s="1" t="s">
        <v>165</v>
      </c>
    </row>
    <row r="369" spans="1:79" s="14" customFormat="1" x14ac:dyDescent="0.25">
      <c r="C369" s="14" t="s">
        <v>104</v>
      </c>
      <c r="D369" s="13" t="s">
        <v>160</v>
      </c>
      <c r="E369" s="14">
        <v>3</v>
      </c>
      <c r="F369" s="14">
        <v>26</v>
      </c>
      <c r="G369" s="14">
        <v>3</v>
      </c>
      <c r="H369" s="14">
        <v>7</v>
      </c>
      <c r="I369" s="14" t="s">
        <v>86</v>
      </c>
      <c r="J369" s="14" t="s">
        <v>164</v>
      </c>
      <c r="K369" s="14" t="s">
        <v>79</v>
      </c>
      <c r="L369" s="14">
        <v>1</v>
      </c>
      <c r="M369" s="14" t="s">
        <v>80</v>
      </c>
      <c r="N369" s="14" t="s">
        <v>81</v>
      </c>
      <c r="O369" s="14" t="s">
        <v>81</v>
      </c>
      <c r="R369" s="15">
        <v>0.56666666666666665</v>
      </c>
      <c r="S369" s="15">
        <v>0.5805555555555556</v>
      </c>
      <c r="T369" s="14" t="s">
        <v>162</v>
      </c>
      <c r="U369" s="15">
        <v>0.57638888888888895</v>
      </c>
      <c r="V369" s="14" t="s">
        <v>149</v>
      </c>
      <c r="W369" s="15">
        <v>0.62569444444444444</v>
      </c>
      <c r="X369" s="14" t="s">
        <v>83</v>
      </c>
      <c r="AB369" s="14" t="s">
        <v>109</v>
      </c>
      <c r="BE369" s="14">
        <v>1</v>
      </c>
      <c r="BQ369" s="14">
        <v>7</v>
      </c>
      <c r="BR369" s="14">
        <v>487</v>
      </c>
      <c r="BV369" s="14">
        <v>2</v>
      </c>
      <c r="BW369" s="14">
        <v>408</v>
      </c>
      <c r="BX369" s="14">
        <v>2</v>
      </c>
      <c r="BY369" s="14" t="s">
        <v>165</v>
      </c>
    </row>
    <row r="370" spans="1:79" x14ac:dyDescent="0.25">
      <c r="B370" s="7" t="s">
        <v>87</v>
      </c>
      <c r="BE370">
        <v>1</v>
      </c>
      <c r="BQ370">
        <v>5</v>
      </c>
      <c r="BV370">
        <v>2</v>
      </c>
      <c r="BX370">
        <v>2</v>
      </c>
      <c r="CA370">
        <f>BX370+BV370+BQ370+BE370</f>
        <v>10</v>
      </c>
    </row>
    <row r="371" spans="1:79" x14ac:dyDescent="0.25">
      <c r="B371" s="7" t="s">
        <v>88</v>
      </c>
      <c r="BE371">
        <v>1</v>
      </c>
      <c r="BQ371">
        <v>7</v>
      </c>
      <c r="BV371">
        <v>3</v>
      </c>
      <c r="BX371">
        <v>2</v>
      </c>
      <c r="CA371">
        <f>BX371+BV371+BQ371+BE371</f>
        <v>13</v>
      </c>
    </row>
    <row r="372" spans="1:79" x14ac:dyDescent="0.25">
      <c r="B372" s="8" t="s">
        <v>89</v>
      </c>
      <c r="CA372" s="16">
        <f>CA370/CA371*100</f>
        <v>76.923076923076934</v>
      </c>
    </row>
    <row r="374" spans="1:79" s="1" customFormat="1" x14ac:dyDescent="0.25">
      <c r="A374" s="1">
        <v>62</v>
      </c>
      <c r="C374" s="17" t="s">
        <v>76</v>
      </c>
      <c r="D374" s="2" t="s">
        <v>137</v>
      </c>
      <c r="E374" s="1">
        <v>2</v>
      </c>
      <c r="F374" s="1">
        <v>19</v>
      </c>
      <c r="G374" s="1">
        <v>3</v>
      </c>
      <c r="H374" s="1">
        <v>5</v>
      </c>
      <c r="I374" s="14" t="s">
        <v>86</v>
      </c>
      <c r="J374" s="1" t="s">
        <v>78</v>
      </c>
      <c r="K374" s="1" t="s">
        <v>118</v>
      </c>
      <c r="L374" s="1">
        <v>2</v>
      </c>
      <c r="M374" s="1" t="s">
        <v>119</v>
      </c>
      <c r="N374" s="1" t="s">
        <v>81</v>
      </c>
      <c r="O374" s="1" t="s">
        <v>81</v>
      </c>
      <c r="R374" s="3">
        <v>0.4826388888888889</v>
      </c>
      <c r="S374" s="3">
        <v>0.49652777777777773</v>
      </c>
      <c r="T374" s="1" t="s">
        <v>138</v>
      </c>
      <c r="U374" s="3">
        <v>0.55347222222222225</v>
      </c>
      <c r="V374" s="1" t="s">
        <v>83</v>
      </c>
      <c r="W374" s="3">
        <v>0.46666666666666662</v>
      </c>
      <c r="X374" s="3" t="s">
        <v>83</v>
      </c>
      <c r="AD374" s="1">
        <v>35</v>
      </c>
      <c r="AY374" s="1">
        <v>4</v>
      </c>
      <c r="BC374" s="1">
        <v>1</v>
      </c>
      <c r="BE374" s="1">
        <v>1</v>
      </c>
      <c r="BG374" s="1">
        <v>1</v>
      </c>
      <c r="BQ374" s="1">
        <v>5</v>
      </c>
      <c r="BR374" s="1">
        <v>498</v>
      </c>
      <c r="BT374" s="1">
        <v>9</v>
      </c>
      <c r="BU374" s="1">
        <v>530</v>
      </c>
      <c r="BX374" s="1">
        <v>5</v>
      </c>
    </row>
    <row r="375" spans="1:79" s="14" customFormat="1" x14ac:dyDescent="0.25">
      <c r="C375" s="14" t="s">
        <v>76</v>
      </c>
      <c r="D375" s="13" t="s">
        <v>137</v>
      </c>
      <c r="E375" s="14">
        <v>2</v>
      </c>
      <c r="F375" s="14">
        <v>19</v>
      </c>
      <c r="G375" s="14">
        <v>3</v>
      </c>
      <c r="H375" s="14">
        <v>5</v>
      </c>
      <c r="I375" s="14" t="s">
        <v>86</v>
      </c>
      <c r="J375" s="14" t="s">
        <v>78</v>
      </c>
      <c r="K375" s="14" t="s">
        <v>118</v>
      </c>
      <c r="L375" s="14">
        <v>2</v>
      </c>
      <c r="M375" s="14" t="s">
        <v>119</v>
      </c>
      <c r="N375" s="14" t="s">
        <v>81</v>
      </c>
      <c r="O375" s="14" t="s">
        <v>81</v>
      </c>
      <c r="R375" s="15">
        <v>0.4826388888888889</v>
      </c>
      <c r="S375" s="15">
        <v>0.49652777777777773</v>
      </c>
      <c r="T375" s="14" t="s">
        <v>138</v>
      </c>
      <c r="U375" s="15">
        <v>0.55347222222222225</v>
      </c>
      <c r="V375" s="14" t="s">
        <v>83</v>
      </c>
      <c r="W375" s="15">
        <v>0.46666666666666662</v>
      </c>
      <c r="X375" s="14" t="s">
        <v>83</v>
      </c>
      <c r="AD375" s="14">
        <v>37</v>
      </c>
      <c r="AY375" s="14">
        <v>4</v>
      </c>
      <c r="BC375" s="14">
        <v>1</v>
      </c>
      <c r="BE375" s="14">
        <v>1</v>
      </c>
      <c r="BG375" s="14">
        <v>1</v>
      </c>
      <c r="BQ375" s="14">
        <v>5</v>
      </c>
      <c r="BR375" s="14">
        <v>485</v>
      </c>
      <c r="BT375" s="14">
        <v>10</v>
      </c>
      <c r="BU375" s="14">
        <v>505</v>
      </c>
      <c r="BX375" s="14">
        <v>6</v>
      </c>
    </row>
    <row r="376" spans="1:79" x14ac:dyDescent="0.25">
      <c r="B376" s="7" t="s">
        <v>87</v>
      </c>
      <c r="AD376">
        <v>35</v>
      </c>
      <c r="AY376">
        <v>4</v>
      </c>
      <c r="BC376">
        <v>1</v>
      </c>
      <c r="BE376">
        <v>1</v>
      </c>
      <c r="BG376">
        <v>1</v>
      </c>
      <c r="BQ376">
        <v>5</v>
      </c>
      <c r="BT376">
        <v>9</v>
      </c>
      <c r="BX376">
        <v>5</v>
      </c>
      <c r="CA376">
        <f>BX376+BT376+BQ376+BG376+BE376+BC376+AY376+AD376</f>
        <v>61</v>
      </c>
    </row>
    <row r="377" spans="1:79" x14ac:dyDescent="0.25">
      <c r="B377" s="7" t="s">
        <v>88</v>
      </c>
      <c r="AD377">
        <v>37</v>
      </c>
      <c r="AY377">
        <v>4</v>
      </c>
      <c r="BC377">
        <v>1</v>
      </c>
      <c r="BE377">
        <v>1</v>
      </c>
      <c r="BG377">
        <v>1</v>
      </c>
      <c r="BQ377">
        <v>5</v>
      </c>
      <c r="BT377">
        <v>10</v>
      </c>
      <c r="BX377">
        <v>6</v>
      </c>
      <c r="CA377">
        <f>BX377+BT377+BQ377+BG377+BE377+BC377+AY377+AD377</f>
        <v>65</v>
      </c>
    </row>
    <row r="378" spans="1:79" x14ac:dyDescent="0.25">
      <c r="B378" s="8" t="s">
        <v>89</v>
      </c>
      <c r="CA378" s="16">
        <f>CA376/CA377*100</f>
        <v>93.84615384615384</v>
      </c>
    </row>
    <row r="380" spans="1:79" s="1" customFormat="1" x14ac:dyDescent="0.25">
      <c r="A380" s="1">
        <v>63</v>
      </c>
      <c r="C380" s="17" t="s">
        <v>113</v>
      </c>
      <c r="D380" s="2" t="s">
        <v>101</v>
      </c>
      <c r="E380" s="1">
        <v>1</v>
      </c>
      <c r="F380" s="1">
        <v>10</v>
      </c>
      <c r="G380" s="1">
        <v>3</v>
      </c>
      <c r="H380" s="1">
        <v>2</v>
      </c>
      <c r="I380" s="1" t="s">
        <v>86</v>
      </c>
      <c r="J380" s="1" t="s">
        <v>78</v>
      </c>
      <c r="K380" s="1" t="s">
        <v>79</v>
      </c>
      <c r="L380" s="1">
        <v>1</v>
      </c>
      <c r="M380" s="1" t="s">
        <v>80</v>
      </c>
      <c r="N380" s="1" t="s">
        <v>81</v>
      </c>
      <c r="O380" s="1" t="s">
        <v>81</v>
      </c>
      <c r="R380" s="3">
        <v>0.34722222222222227</v>
      </c>
      <c r="S380" s="3">
        <v>0.3611111111111111</v>
      </c>
      <c r="T380" s="1" t="s">
        <v>102</v>
      </c>
      <c r="U380" s="3">
        <v>0.65833333333333333</v>
      </c>
      <c r="V380" s="3" t="s">
        <v>83</v>
      </c>
      <c r="W380" s="3">
        <v>0.5541666666666667</v>
      </c>
      <c r="X380" s="3" t="s">
        <v>83</v>
      </c>
      <c r="AB380" s="1" t="s">
        <v>84</v>
      </c>
      <c r="AD380" s="1">
        <v>2</v>
      </c>
      <c r="BO380" s="1">
        <v>3</v>
      </c>
      <c r="BP380" s="1">
        <v>33</v>
      </c>
      <c r="BV380" s="1">
        <v>7</v>
      </c>
      <c r="BW380" s="1">
        <v>1064</v>
      </c>
      <c r="BX380" s="1">
        <v>7</v>
      </c>
      <c r="BZ380" s="1" t="s">
        <v>106</v>
      </c>
    </row>
    <row r="381" spans="1:79" s="14" customFormat="1" x14ac:dyDescent="0.25">
      <c r="C381" s="14" t="s">
        <v>113</v>
      </c>
      <c r="D381" s="13" t="s">
        <v>101</v>
      </c>
      <c r="E381" s="14">
        <v>1</v>
      </c>
      <c r="F381" s="14">
        <v>10</v>
      </c>
      <c r="G381" s="14">
        <v>3</v>
      </c>
      <c r="H381" s="14">
        <v>2</v>
      </c>
      <c r="I381" s="14" t="s">
        <v>86</v>
      </c>
      <c r="J381" s="14" t="s">
        <v>78</v>
      </c>
      <c r="K381" s="14" t="s">
        <v>79</v>
      </c>
      <c r="L381" s="14">
        <v>1</v>
      </c>
      <c r="M381" s="14" t="s">
        <v>80</v>
      </c>
      <c r="N381" s="14" t="s">
        <v>81</v>
      </c>
      <c r="O381" s="14" t="s">
        <v>81</v>
      </c>
      <c r="R381" s="15">
        <v>0.34722222222222227</v>
      </c>
      <c r="S381" s="15">
        <v>0.3611111111111111</v>
      </c>
      <c r="T381" s="14" t="s">
        <v>102</v>
      </c>
      <c r="U381" s="15">
        <v>0.65833333333333333</v>
      </c>
      <c r="V381" s="14" t="s">
        <v>83</v>
      </c>
      <c r="W381" s="15">
        <v>0.5541666666666667</v>
      </c>
      <c r="X381" s="14" t="s">
        <v>83</v>
      </c>
      <c r="AB381" s="14" t="s">
        <v>84</v>
      </c>
      <c r="AD381" s="14">
        <v>2</v>
      </c>
      <c r="BO381" s="14">
        <v>3</v>
      </c>
      <c r="BP381" s="14">
        <v>32</v>
      </c>
      <c r="BV381" s="14">
        <v>7</v>
      </c>
      <c r="BW381" s="14">
        <v>1058</v>
      </c>
      <c r="BX381" s="14">
        <v>6</v>
      </c>
    </row>
    <row r="382" spans="1:79" x14ac:dyDescent="0.25">
      <c r="B382" s="7" t="s">
        <v>87</v>
      </c>
      <c r="AD382">
        <v>2</v>
      </c>
      <c r="BO382">
        <v>3</v>
      </c>
      <c r="BV382">
        <v>7</v>
      </c>
      <c r="BX382">
        <v>6</v>
      </c>
      <c r="CA382">
        <f>BX382+BV382+BO382+AD382</f>
        <v>18</v>
      </c>
    </row>
    <row r="383" spans="1:79" x14ac:dyDescent="0.25">
      <c r="B383" s="7" t="s">
        <v>88</v>
      </c>
      <c r="AD383">
        <v>2</v>
      </c>
      <c r="BO383">
        <v>3</v>
      </c>
      <c r="BV383">
        <v>7</v>
      </c>
      <c r="BX383">
        <v>7</v>
      </c>
      <c r="CA383">
        <f>BX383+BV383+BO383+AD383</f>
        <v>19</v>
      </c>
    </row>
    <row r="384" spans="1:79" x14ac:dyDescent="0.25">
      <c r="B384" s="8" t="s">
        <v>89</v>
      </c>
      <c r="CA384" s="16">
        <f>CA382/CA383*100</f>
        <v>94.73684210526315</v>
      </c>
    </row>
    <row r="387" spans="1:2" x14ac:dyDescent="0.25">
      <c r="A387" s="16" t="s">
        <v>166</v>
      </c>
      <c r="B387" s="22">
        <f>(CA6+CA12+CA18+CA24+CA30+CA36+CA42+CA48+CA54+CA60+CA66+CA72+CA78+CA84+CA90+CA96+CA102+CA108+CA114+CA120+CA132+CA138+CA144+CA150+CA156+CA162+CA168+CA174+CA180+CA186+CA192+CA198+CA204+CA210+CA216+CA222+CA228+CA234+CA240+CA246+CA252+CA258+CA264+CA270+CA276+CA282+CA288+CA294+CA300+CA306+CA312+CA318+CA324+CA330+CA336+CA342+CA348+CA354+CA360+CA366+CA372+CA378+CA384)/(A380)</f>
        <v>87.379558143002683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Jose´</dc:creator>
  <cp:lastModifiedBy>Jose´</cp:lastModifiedBy>
  <dcterms:created xsi:type="dcterms:W3CDTF">2017-09-14T18:28:44Z</dcterms:created>
  <dcterms:modified xsi:type="dcterms:W3CDTF">2017-09-17T01:39:44Z</dcterms:modified>
</cp:coreProperties>
</file>