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djdj\Documents\GitHub\Passion_lecture_Mobile\Documentation\"/>
    </mc:Choice>
  </mc:AlternateContent>
  <xr:revisionPtr revIDLastSave="0" documentId="13_ncr:1_{32ABB677-2DF0-450F-941B-3F35FF4FA7C5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1950" yWindow="1950" windowWidth="21600" windowHeight="11295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<sst xmlns="http://schemas.openxmlformats.org/spreadsheetml/2006/main" count="121" uniqueCount="77">
  <si>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</si>
  <si>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</si>
  <si>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</si>
  <si>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</si>
  <si>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</si>
  <si>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</si>
  <si>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</si>
  <si>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</si>
  <si>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</si>
  <si>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</si>
  <si>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</si>
  <si>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</si>
  <si>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</si>
  <si>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</si>
  <si>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</si>
  <si>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</si>
  <si>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</si>
  <si>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</si>
  <si>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</si>
  <si>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</si>
  <si>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</si>
  <si>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</si>
  <si>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</si>
  <si>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</si>
  <si>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</si>
  <si>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</si>
  <si>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</si>
  <si>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21.03.2025  au 30.05.2025</t>
  </si>
  <si>
    <t>Discussion,explication de CDC</t>
  </si>
  <si>
    <t>preparation des documents,telechargement des documents nécessaires</t>
  </si>
  <si>
    <t>Ajouter des taches(effectuées-planifiées) dans Journal de travail</t>
  </si>
  <si>
    <t>Création des modeles d'application mobile, les ecrans necessaires</t>
  </si>
  <si>
    <t>Rendre le travail effectue sur Github, et faire une release</t>
  </si>
  <si>
    <t>Discussion, des taches du projet</t>
  </si>
  <si>
    <t>Created maquette(design + prototype)</t>
  </si>
  <si>
    <t>tous les écrans, j'ai écrit la logique, que j'implémenterai plus tard ; j'ai créé la logique pour le bouton retour, je l'ai implémentée ; j'ai fait des routes pour les écrans ; [AU TOTAL] j'ai fait une bonne base de projet et j'ai implémenté la logique retour.</t>
  </si>
  <si>
    <t>JDT GitHub(Commits + release)</t>
  </si>
  <si>
    <t>… discution avec classe et professeur</t>
  </si>
  <si>
    <t>Modiffication des modeles d'application mobile, ajout des labels + export de nouvelle maquette</t>
  </si>
  <si>
    <t>devlopement du code pour navigation,redirection avec des bouttons, Creation des styles:Label les buttons plus aproche au figma maquette(main)</t>
  </si>
  <si>
    <t>devlopement du code pour navigation,redirection avec des bouttons, Creation des styles:Label les buttons plus aproche au figma maquette. Faire ca pour chaque ecran(Tags,Importation), création des Styles pour Import et Tags. Modification des XAML pour Tags et Import</t>
  </si>
  <si>
    <t>Nademo Yosef</t>
  </si>
  <si>
    <t>debuggin , le projet n'était pas lançable même après le débogage et la reconstruction de l'ensemble du projet, il ne s'est pas lancé normalement, ce n'est pas de ma faute, mais il y avait des erreurs de compilation</t>
  </si>
  <si>
    <t>rebuilding du projet</t>
  </si>
  <si>
    <t>implementation du backend + connexion avec DB + appmobile(en utilisant le guide)</t>
  </si>
  <si>
    <t>deckerization (creation des containers pour backend, DB); configuration de init.sql (creatino de DB , creation d'une table, commandes d'insertion)</t>
  </si>
  <si>
    <t>implementation du backend + connexion avec DB + appmobile(en utilisant le guide)+ debugging; Methode pour importer des livres app-api-db</t>
  </si>
  <si>
    <t>creation de model + modifictaion ; modification + Combiner l'initialisation de la base de données avec le démarrage de l'application dans une fonction asynchrone (app)</t>
  </si>
  <si>
    <t>Methode pour importer des livres app-api-db      [chez-moi]</t>
  </si>
  <si>
    <t>.yml .deckerfile init.sql   [chez-moi]</t>
  </si>
  <si>
    <t xml:space="preserve">app.listen(port, async () =&gt; {}    [chez-moi] </t>
  </si>
  <si>
    <t>Library</t>
  </si>
  <si>
    <t>Testing  routes,application dans insomnia+ correction des erreurs + Read book +  create Tag +get Tag</t>
  </si>
  <si>
    <t>Backend(app.get/books; app.post/tags; app.get/tags  );Backend(TagModel)</t>
  </si>
  <si>
    <t>insomnia, VS, xaml</t>
  </si>
  <si>
    <t>MVVM application des routes dans les ecrans d'application mobile</t>
  </si>
  <si>
    <t>Manual Test Scenarios for EPUB Reader Application</t>
  </si>
  <si>
    <t>test_scenarios.md</t>
  </si>
  <si>
    <t>J'ai passé 10 minutes à travailler sur JDT, marqué tous les points de mon proccesus d'Implémentation</t>
  </si>
  <si>
    <t>Models, ViewModels; Code-behind; debugging; ecrans ALL</t>
  </si>
  <si>
    <t>insomnia</t>
  </si>
  <si>
    <t>Backend(toutes les routes) ; insomnia modification des routes (Export)</t>
  </si>
  <si>
    <t>docker script SQL</t>
  </si>
  <si>
    <t>MAUI MVVM</t>
  </si>
  <si>
    <t>configuration service that will handle the API endpoint configuration; A…
…piConfiguration.cs ; ApiPage.xaml; tags works✅</t>
  </si>
  <si>
    <t xml:space="preserve">When you're developing/testing on an Android emulator:
10.0.2.2 is a special IP address that Android emulator uses to connect to your computer's localhost
So when your app runs in the emulator and tries to reach 10.0.2.2:3000, it actually connects to localhost:3000 on your development machine where Docker is runnings
</t>
  </si>
  <si>
    <t>ApiPageVM; triage par tags; triage par dates ;tags xaml ; tags model; li…
…braryPage.xaml ;libraryPageVM;  BooksModel.cs;  HttpClient</t>
  </si>
  <si>
    <t>librarypage, filter(year, tags), research, importpage; readPage; api
readpage[inprgress]</t>
  </si>
  <si>
    <t>Instructions ! Update README.md</t>
  </si>
  <si>
    <t>ReadPage; ReadPageViewModel; LibraryPage ; app.js(image cover)
required adm-zip package for handling EPUB files:
 npm install adm-zip</t>
  </si>
  <si>
    <t>Insomnia</t>
  </si>
  <si>
    <t>general routes</t>
  </si>
  <si>
    <t>api(BLOB✅ corrected); ApiService(right path and debuuging + console.log)…
…; Covers ✅</t>
  </si>
  <si>
    <t>ReadnigPage(UI,apiPaths,buttons,lecture)</t>
  </si>
  <si>
    <t>Import</t>
  </si>
  <si>
    <t xml:space="preserve"> tests manuel</t>
  </si>
  <si>
    <t>BookTagsPage; BookTagsViewModel; TagItemViewModel; ApiService; LibraryPageViewModel; Insomnia; assosiation between books and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</si>
</sst>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1.1736111111111112</c:v>
                </c:pt>
                <c:pt idx="2">
                  <c:v>2.7777777777777776E-2</c:v>
                </c:pt>
                <c:pt idx="3">
                  <c:v>7.9861111111111105E-2</c:v>
                </c:pt>
                <c:pt idx="4">
                  <c:v>6.9444444444444448E-2</c:v>
                </c:pt>
                <c:pt idx="5">
                  <c:v>0</c:v>
                </c:pt>
                <c:pt idx="6">
                  <c:v>0.18402777777777779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6" tableBorderDxfId="15">
  <autoFilter ref="A6:G532" xr:uid="{F2213DF1-F6B1-174C-AC17-4E96BE96C00D}"/>
  <tableColumns count="7">
    <tableColumn id="1" xr3:uid="{315BA4B4-9BD9-AB4E-8D40-FABFA0BB2AEA}" name="Semaine" dataDxfId="14">
      <calculatedColumnFormula>IF(ISBLANK(B7),"",_xlfn.ISOWEEKNUM('Journal de travail'!$B7))</calculatedColumnFormula>
    </tableColumn>
    <tableColumn id="2" xr3:uid="{503C31E9-854D-BF42-85AC-8DFA1376C4D8}" name="Jour" dataDxfId="13"/>
    <tableColumn id="3" xr3:uid="{B35A0B98-71A0-BA4F-BFAB-00A05EA1F23A}" name="heure" dataDxfId="12"/>
    <tableColumn id="4" xr3:uid="{BE4D837D-FC99-BA48-A82F-B8C8E4CE5BF8}" name="min." dataDxfId="11"/>
    <tableColumn id="5" xr3:uid="{A2DCC539-6D2A-B04A-BF8E-6FACE6268D1F}" name="Activité" dataDxfId="10"/>
    <tableColumn id="6" xr3:uid="{4EA406B9-7EF7-D547-AF98-5AD11BE168E9}" name="Description" dataDxfId="9"/>
    <tableColumn id="7" xr3:uid="{1735360B-2647-6D42-A0E3-3425EE302FFD}" name="Remarque / problème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85" zoomScaleNormal="85" workbookViewId="0">
      <pane ySplit="6" topLeftCell="A42" activePane="bottomLeft" state="frozen"/>
      <selection pane="bottomLeft" activeCell="F52" sqref="F52"/>
    </sheetView>
  </sheetViews>
  <sheetFormatPr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41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1 jours 13 heurs 4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1560</v>
      </c>
      <c r="D4" s="22">
        <f>SUBTOTAL(9,$D$7:$D$531)</f>
        <v>665</v>
      </c>
      <c r="E4" s="40">
        <f>SUM(C4:D4)</f>
        <v>2225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/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6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10</v>
      </c>
      <c r="E9" s="53" t="s">
        <v>6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12</v>
      </c>
      <c r="B10" s="46">
        <v>45737</v>
      </c>
      <c r="C10" s="47"/>
      <c r="D10" s="48">
        <v>30</v>
      </c>
      <c r="E10" s="49" t="s">
        <v>21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12</v>
      </c>
      <c r="B11" s="50">
        <v>45737</v>
      </c>
      <c r="C11" s="51"/>
      <c r="D11" s="52">
        <v>5</v>
      </c>
      <c r="E11" s="53" t="s">
        <v>6</v>
      </c>
      <c r="F11" s="36" t="s">
        <v>32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/>
      <c r="D12" s="48">
        <v>20</v>
      </c>
      <c r="E12" s="49" t="s">
        <v>7</v>
      </c>
      <c r="F12" s="36" t="s">
        <v>33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13</v>
      </c>
      <c r="B13" s="50">
        <v>45744</v>
      </c>
      <c r="C13" s="51">
        <v>2</v>
      </c>
      <c r="D13" s="52">
        <v>45</v>
      </c>
      <c r="E13" s="53" t="s">
        <v>21</v>
      </c>
      <c r="F13" s="36" t="s">
        <v>31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>
        <v>1</v>
      </c>
      <c r="D14" s="48"/>
      <c r="E14" s="49" t="s">
        <v>21</v>
      </c>
      <c r="F14" s="36" t="s">
        <v>34</v>
      </c>
      <c r="G14" s="55"/>
      <c r="M14" t="s">
        <v>21</v>
      </c>
      <c r="N14">
        <v>7</v>
      </c>
      <c r="O14">
        <v>30</v>
      </c>
    </row>
    <row r="15" spans="1:15" ht="47.2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20</v>
      </c>
      <c r="E15" s="53" t="s">
        <v>4</v>
      </c>
      <c r="F15" s="36" t="s">
        <v>35</v>
      </c>
      <c r="G15" s="56"/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14</v>
      </c>
      <c r="B16" s="46">
        <v>45751</v>
      </c>
      <c r="C16" s="47"/>
      <c r="D16" s="48">
        <v>15</v>
      </c>
      <c r="E16" s="49" t="s">
        <v>22</v>
      </c>
      <c r="F16" s="36" t="s">
        <v>36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20</v>
      </c>
      <c r="E17" s="53" t="s">
        <v>7</v>
      </c>
      <c r="F17" s="36" t="s">
        <v>37</v>
      </c>
      <c r="G17" s="56"/>
      <c r="O17">
        <v>45</v>
      </c>
    </row>
    <row r="18" spans="1:15" ht="31.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/>
      <c r="E18" s="49" t="s">
        <v>4</v>
      </c>
      <c r="F18" s="36" t="s">
        <v>39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10</v>
      </c>
      <c r="E19" s="53" t="s">
        <v>21</v>
      </c>
      <c r="F19" s="36" t="s">
        <v>38</v>
      </c>
      <c r="G19" s="56"/>
      <c r="O19">
        <v>55</v>
      </c>
    </row>
    <row r="20" spans="1:15" ht="47.25" x14ac:dyDescent="0.25">
      <c r="A20" s="8">
        <f>IF(ISBLANK(B20),"",_xlfn.ISOWEEKNUM('Journal de travail'!$B20))</f>
        <v>15</v>
      </c>
      <c r="B20" s="46">
        <v>45758</v>
      </c>
      <c r="C20" s="47">
        <v>1</v>
      </c>
      <c r="D20" s="48"/>
      <c r="E20" s="49" t="s">
        <v>4</v>
      </c>
      <c r="F20" s="36" t="s">
        <v>40</v>
      </c>
      <c r="G20" s="55"/>
    </row>
    <row r="21" spans="1:15" ht="47.25" x14ac:dyDescent="0.25">
      <c r="A21" s="16">
        <f>IF(ISBLANK(B21),"",_xlfn.ISOWEEKNUM('Journal de travail'!$B21))</f>
        <v>18</v>
      </c>
      <c r="B21" s="50">
        <v>45779</v>
      </c>
      <c r="C21" s="51"/>
      <c r="D21" s="52">
        <v>30</v>
      </c>
      <c r="E21" s="53" t="s">
        <v>4</v>
      </c>
      <c r="F21" s="36" t="s">
        <v>42</v>
      </c>
      <c r="G21" s="56" t="s">
        <v>43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>
        <v>1</v>
      </c>
      <c r="D22" s="48">
        <v>30</v>
      </c>
      <c r="E22" s="49" t="s">
        <v>4</v>
      </c>
      <c r="F22" s="36" t="s">
        <v>44</v>
      </c>
      <c r="G22" s="55"/>
    </row>
    <row r="23" spans="1:15" ht="31.5" x14ac:dyDescent="0.25">
      <c r="A23" s="16">
        <f>IF(ISBLANK(B23),"",_xlfn.ISOWEEKNUM('Journal de travail'!$B23))</f>
        <v>19</v>
      </c>
      <c r="B23" s="50">
        <v>45786</v>
      </c>
      <c r="C23" s="51">
        <v>1</v>
      </c>
      <c r="D23" s="52">
        <v>30</v>
      </c>
      <c r="E23" s="53" t="s">
        <v>4</v>
      </c>
      <c r="F23" s="36" t="s">
        <v>46</v>
      </c>
      <c r="G23" s="56" t="s">
        <v>48</v>
      </c>
    </row>
    <row r="24" spans="1:15" ht="31.5" x14ac:dyDescent="0.25">
      <c r="A24" s="8">
        <f>IF(ISBLANK(B24),"",_xlfn.ISOWEEKNUM('Journal de travail'!$B24))</f>
        <v>19</v>
      </c>
      <c r="B24" s="46">
        <v>45786</v>
      </c>
      <c r="C24" s="47"/>
      <c r="D24" s="48">
        <v>50</v>
      </c>
      <c r="E24" s="49" t="s">
        <v>4</v>
      </c>
      <c r="F24" s="36" t="s">
        <v>45</v>
      </c>
      <c r="G24" s="55" t="s">
        <v>49</v>
      </c>
    </row>
    <row r="25" spans="1:15" ht="31.5" x14ac:dyDescent="0.25">
      <c r="A25" s="16">
        <f>IF(ISBLANK(B25),"",_xlfn.ISOWEEKNUM('Journal de travail'!$B25))</f>
        <v>19</v>
      </c>
      <c r="B25" s="50">
        <v>45786</v>
      </c>
      <c r="C25" s="51"/>
      <c r="D25" s="52">
        <v>40</v>
      </c>
      <c r="E25" s="53" t="s">
        <v>4</v>
      </c>
      <c r="F25" s="36" t="s">
        <v>47</v>
      </c>
      <c r="G25" s="56" t="s">
        <v>50</v>
      </c>
    </row>
    <row r="26" spans="1:15" x14ac:dyDescent="0.25">
      <c r="A26" s="8">
        <f>IF(ISBLANK(B26),"",_xlfn.ISOWEEKNUM('Journal de travail'!$B26))</f>
        <v>20</v>
      </c>
      <c r="B26" s="46">
        <v>45793</v>
      </c>
      <c r="C26" s="47"/>
      <c r="D26" s="48">
        <v>40</v>
      </c>
      <c r="E26" s="49" t="s">
        <v>4</v>
      </c>
      <c r="F26" s="36" t="s">
        <v>51</v>
      </c>
      <c r="G26" s="55"/>
    </row>
    <row r="27" spans="1:15" ht="31.5" x14ac:dyDescent="0.25">
      <c r="A27" s="16">
        <f>IF(ISBLANK(B27),"",_xlfn.ISOWEEKNUM('Journal de travail'!$B27))</f>
        <v>20</v>
      </c>
      <c r="B27" s="50">
        <v>45793</v>
      </c>
      <c r="C27" s="51"/>
      <c r="D27" s="52">
        <v>50</v>
      </c>
      <c r="E27" s="53" t="s">
        <v>4</v>
      </c>
      <c r="F27" s="36" t="s">
        <v>52</v>
      </c>
      <c r="G27" s="56" t="s">
        <v>54</v>
      </c>
    </row>
    <row r="28" spans="1:15" x14ac:dyDescent="0.25">
      <c r="A28" s="8">
        <f>IF(ISBLANK(B28),"",_xlfn.ISOWEEKNUM('Journal de travail'!$B28))</f>
        <v>20</v>
      </c>
      <c r="B28" s="46">
        <v>45793</v>
      </c>
      <c r="C28" s="47"/>
      <c r="D28" s="48">
        <v>30</v>
      </c>
      <c r="E28" s="49" t="s">
        <v>4</v>
      </c>
      <c r="F28" s="35" t="s">
        <v>53</v>
      </c>
      <c r="G28" s="55"/>
    </row>
    <row r="29" spans="1:15" x14ac:dyDescent="0.25">
      <c r="A29" s="16">
        <f>IF(ISBLANK(B29),"",_xlfn.ISOWEEKNUM('Journal de travail'!$B29))</f>
        <v>21</v>
      </c>
      <c r="B29" s="50">
        <v>45800</v>
      </c>
      <c r="C29" s="51">
        <v>1</v>
      </c>
      <c r="D29" s="52"/>
      <c r="E29" s="53" t="s">
        <v>4</v>
      </c>
      <c r="F29" s="35" t="s">
        <v>61</v>
      </c>
      <c r="G29" s="56" t="s">
        <v>60</v>
      </c>
    </row>
    <row r="30" spans="1:15" x14ac:dyDescent="0.25">
      <c r="A30" s="8">
        <f>IF(ISBLANK(B30),"",_xlfn.ISOWEEKNUM('Journal de travail'!$B30))</f>
        <v>21</v>
      </c>
      <c r="B30" s="46">
        <v>45800</v>
      </c>
      <c r="C30" s="47">
        <v>1</v>
      </c>
      <c r="D30" s="48"/>
      <c r="E30" s="49" t="s">
        <v>4</v>
      </c>
      <c r="F30" s="36" t="s">
        <v>55</v>
      </c>
      <c r="G30" s="55" t="s">
        <v>59</v>
      </c>
    </row>
    <row r="31" spans="1:15" x14ac:dyDescent="0.25">
      <c r="A31" s="16">
        <f>IF(ISBLANK(B31),"",_xlfn.ISOWEEKNUM('Journal de travail'!$B31))</f>
        <v>21</v>
      </c>
      <c r="B31" s="50">
        <v>45800</v>
      </c>
      <c r="C31" s="51"/>
      <c r="D31" s="52">
        <v>30</v>
      </c>
      <c r="E31" s="53" t="s">
        <v>5</v>
      </c>
      <c r="F31" s="35" t="s">
        <v>56</v>
      </c>
      <c r="G31" s="56" t="s">
        <v>57</v>
      </c>
    </row>
    <row r="32" spans="1:15" x14ac:dyDescent="0.25">
      <c r="A32" s="8">
        <f>IF(ISBLANK(B32),"",_xlfn.ISOWEEKNUM('Journal de travail'!$B32))</f>
        <v>21</v>
      </c>
      <c r="B32" s="46">
        <v>45800</v>
      </c>
      <c r="C32" s="47"/>
      <c r="D32" s="52">
        <v>10</v>
      </c>
      <c r="E32" s="53" t="s">
        <v>6</v>
      </c>
      <c r="F32" s="35" t="s">
        <v>58</v>
      </c>
      <c r="G32" s="55"/>
    </row>
    <row r="33" spans="1:7" x14ac:dyDescent="0.25">
      <c r="A33" s="16" t="str">
        <f>IF(ISBLANK(B33),"",_xlfn.ISOWEEKNUM('Journal de travail'!$B33))</f>
        <v/>
      </c>
      <c r="B33" s="50"/>
      <c r="C33" s="51"/>
      <c r="D33" s="48"/>
      <c r="E33" s="49"/>
      <c r="F33" s="55"/>
      <c r="G33" s="56"/>
    </row>
    <row r="34" spans="1:7" x14ac:dyDescent="0.25">
      <c r="A34" s="8">
        <f>IF(ISBLANK(B34),"",_xlfn.ISOWEEKNUM('Journal de travail'!$B34))</f>
        <v>21</v>
      </c>
      <c r="B34" s="46">
        <v>45800</v>
      </c>
      <c r="C34" s="47"/>
      <c r="D34" s="48">
        <v>30</v>
      </c>
      <c r="E34" s="49" t="s">
        <v>4</v>
      </c>
      <c r="F34" s="35" t="s">
        <v>62</v>
      </c>
      <c r="G34" s="55"/>
    </row>
    <row r="35" spans="1:7" x14ac:dyDescent="0.25">
      <c r="A35" s="16">
        <f>IF(ISBLANK(B35),"",_xlfn.ISOWEEKNUM('Journal de travail'!$B35))</f>
        <v>22</v>
      </c>
      <c r="B35" s="50">
        <v>45805</v>
      </c>
      <c r="C35" s="51">
        <v>1</v>
      </c>
      <c r="D35" s="52"/>
      <c r="E35" s="53" t="s">
        <v>4</v>
      </c>
      <c r="F35" s="36" t="s">
        <v>63</v>
      </c>
      <c r="G35" s="56"/>
    </row>
    <row r="36" spans="1:7" ht="94.5" x14ac:dyDescent="0.25">
      <c r="A36" s="8">
        <f>IF(ISBLANK(B36),"",_xlfn.ISOWEEKNUM('Journal de travail'!$B36))</f>
        <v>22</v>
      </c>
      <c r="B36" s="46">
        <v>45806</v>
      </c>
      <c r="C36" s="47">
        <v>2</v>
      </c>
      <c r="D36" s="48"/>
      <c r="E36" s="49" t="s">
        <v>4</v>
      </c>
      <c r="F36" s="36" t="s">
        <v>64</v>
      </c>
      <c r="G36" s="55" t="s">
        <v>65</v>
      </c>
    </row>
    <row r="37" spans="1:7" ht="31.5" x14ac:dyDescent="0.25">
      <c r="A37" s="16">
        <f>IF(ISBLANK(B37),"",_xlfn.ISOWEEKNUM('Journal de travail'!$B37))</f>
        <v>22</v>
      </c>
      <c r="B37" s="50">
        <v>45806</v>
      </c>
      <c r="C37" s="51">
        <v>2</v>
      </c>
      <c r="D37" s="52"/>
      <c r="E37" s="53" t="s">
        <v>4</v>
      </c>
      <c r="F37" s="36" t="s">
        <v>66</v>
      </c>
      <c r="G37" s="56"/>
    </row>
    <row r="38" spans="1:7" ht="31.5" x14ac:dyDescent="0.25">
      <c r="A38" s="8">
        <f>IF(ISBLANK(B38),"",_xlfn.ISOWEEKNUM('Journal de travail'!$B38))</f>
        <v>22</v>
      </c>
      <c r="B38" s="46">
        <v>45806</v>
      </c>
      <c r="C38" s="47">
        <v>2</v>
      </c>
      <c r="D38" s="48"/>
      <c r="E38" s="49" t="s">
        <v>4</v>
      </c>
      <c r="F38" s="36" t="s">
        <v>67</v>
      </c>
      <c r="G38" s="55"/>
    </row>
    <row r="39" spans="1:7" x14ac:dyDescent="0.25">
      <c r="A39" s="16">
        <f>IF(ISBLANK(B39),"",_xlfn.ISOWEEKNUM('Journal de travail'!$B39))</f>
        <v>22</v>
      </c>
      <c r="B39" s="50">
        <v>45808</v>
      </c>
      <c r="C39" s="51"/>
      <c r="D39" s="52">
        <v>10</v>
      </c>
      <c r="E39" s="53" t="s">
        <v>5</v>
      </c>
      <c r="F39" s="35" t="s">
        <v>68</v>
      </c>
      <c r="G39" s="56"/>
    </row>
    <row r="40" spans="1:7" ht="47.25" x14ac:dyDescent="0.25">
      <c r="A40" s="8">
        <f>IF(ISBLANK(B40),"",_xlfn.ISOWEEKNUM('Journal de travail'!$B40))</f>
        <v>22</v>
      </c>
      <c r="B40" s="46">
        <v>45808</v>
      </c>
      <c r="C40" s="47"/>
      <c r="D40" s="48"/>
      <c r="E40" s="49" t="s">
        <v>4</v>
      </c>
      <c r="F40" s="36" t="s">
        <v>69</v>
      </c>
      <c r="G40" s="55"/>
    </row>
    <row r="41" spans="1:7" x14ac:dyDescent="0.25">
      <c r="A41" s="16">
        <f>IF(ISBLANK(B41),"",_xlfn.ISOWEEKNUM('Journal de travail'!$B41))</f>
        <v>22</v>
      </c>
      <c r="B41" s="50">
        <v>45808</v>
      </c>
      <c r="C41" s="51"/>
      <c r="D41" s="52">
        <v>20</v>
      </c>
      <c r="E41" s="53" t="s">
        <v>4</v>
      </c>
      <c r="F41" s="35" t="s">
        <v>70</v>
      </c>
      <c r="G41" s="56" t="s">
        <v>71</v>
      </c>
    </row>
    <row r="42" spans="1:7" ht="31.5" x14ac:dyDescent="0.25">
      <c r="A42" s="8">
        <f>IF(ISBLANK(B42),"",_xlfn.ISOWEEKNUM('Journal de travail'!$B42))</f>
        <v>22</v>
      </c>
      <c r="B42" s="46">
        <v>45808</v>
      </c>
      <c r="C42" s="47">
        <v>2</v>
      </c>
      <c r="D42" s="48"/>
      <c r="E42" s="49" t="s">
        <v>4</v>
      </c>
      <c r="F42" s="36" t="s">
        <v>72</v>
      </c>
      <c r="G42" s="55"/>
    </row>
    <row r="43" spans="1:7" x14ac:dyDescent="0.25">
      <c r="A43" s="16">
        <f>IF(ISBLANK(B43),"",_xlfn.ISOWEEKNUM('Journal de travail'!$B43))</f>
        <v>22</v>
      </c>
      <c r="B43" s="50">
        <v>45808</v>
      </c>
      <c r="C43" s="51">
        <v>2</v>
      </c>
      <c r="D43" s="52"/>
      <c r="E43" s="53" t="s">
        <v>4</v>
      </c>
      <c r="F43" s="35" t="s">
        <v>73</v>
      </c>
      <c r="G43" s="56"/>
    </row>
    <row r="44" spans="1:7" x14ac:dyDescent="0.25">
      <c r="A44" s="8">
        <f>IF(ISBLANK(B44),"",_xlfn.ISOWEEKNUM('Journal de travail'!$B44))</f>
        <v>22</v>
      </c>
      <c r="B44" s="46">
        <v>45808</v>
      </c>
      <c r="C44" s="47">
        <v>1</v>
      </c>
      <c r="D44" s="48"/>
      <c r="E44" s="49" t="s">
        <v>4</v>
      </c>
      <c r="F44" s="35" t="s">
        <v>74</v>
      </c>
      <c r="G44" s="55"/>
    </row>
    <row r="45" spans="1:7" x14ac:dyDescent="0.25">
      <c r="A45" s="16">
        <f>IF(ISBLANK(B45),"",_xlfn.ISOWEEKNUM('Journal de travail'!$B45))</f>
        <v>22</v>
      </c>
      <c r="B45" s="50">
        <v>45808</v>
      </c>
      <c r="C45" s="51"/>
      <c r="D45" s="52">
        <v>25</v>
      </c>
      <c r="E45" s="53" t="s">
        <v>6</v>
      </c>
      <c r="F45" s="35" t="s">
        <v>75</v>
      </c>
      <c r="G45" s="56"/>
    </row>
    <row r="46" spans="1:7" x14ac:dyDescent="0.25">
      <c r="A46" s="8">
        <f>IF(ISBLANK(B46),"",_xlfn.ISOWEEKNUM('Journal de travail'!$B46))</f>
        <v>22</v>
      </c>
      <c r="B46" s="46">
        <v>45808</v>
      </c>
      <c r="C46" s="47"/>
      <c r="D46" s="48">
        <v>25</v>
      </c>
      <c r="E46" s="49" t="s">
        <v>6</v>
      </c>
      <c r="F46" s="35" t="s">
        <v>36</v>
      </c>
      <c r="G46" s="55"/>
    </row>
    <row r="47" spans="1:7" x14ac:dyDescent="0.25">
      <c r="A47" s="16">
        <f>IF(ISBLANK(B47),"",_xlfn.ISOWEEKNUM('Journal de travail'!$B47))</f>
        <v>22</v>
      </c>
      <c r="B47" s="50">
        <v>45809</v>
      </c>
      <c r="C47" s="51">
        <v>3</v>
      </c>
      <c r="D47" s="52"/>
      <c r="E47" s="53" t="s">
        <v>4</v>
      </c>
      <c r="F47" s="35" t="s">
        <v>76</v>
      </c>
      <c r="G47" s="56"/>
    </row>
    <row r="48" spans="1:7" x14ac:dyDescent="0.25">
      <c r="A48" s="8">
        <f>IF(ISBLANK(B48),"",_xlfn.ISOWEEKNUM('Journal de travail'!$B48))</f>
        <v>22</v>
      </c>
      <c r="B48" s="46">
        <v>45809</v>
      </c>
      <c r="C48" s="47"/>
      <c r="D48" s="48">
        <v>25</v>
      </c>
      <c r="E48" s="49" t="s">
        <v>6</v>
      </c>
      <c r="F48" s="35" t="s">
        <v>36</v>
      </c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32 E34:E532">
    <cfRule type="expression" dxfId="7" priority="1">
      <formula>$E7="Autre"</formula>
    </cfRule>
    <cfRule type="expression" dxfId="6" priority="2" stopIfTrue="1">
      <formula>$E7="Design"</formula>
    </cfRule>
    <cfRule type="expression" dxfId="5" priority="3" stopIfTrue="1">
      <formula>$E7="Présentation"</formula>
    </cfRule>
    <cfRule type="expression" dxfId="4" priority="4" stopIfTrue="1">
      <formula>$E7="Meeting"</formula>
    </cfRule>
    <cfRule type="expression" dxfId="3" priority="5" stopIfTrue="1">
      <formula>$E7="Documentation"</formula>
    </cfRule>
    <cfRule type="expression" dxfId="2" priority="6" stopIfTrue="1">
      <formula>$E7="Test"</formula>
    </cfRule>
    <cfRule type="expression" dxfId="1" priority="7" stopIfTrue="1">
      <formula>$E7="Analyse"</formula>
    </cfRule>
    <cfRule type="expression" dxfId="0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34:D532 D7:D32" xr:uid="{46510F84-8BCC-4BD6-9A19-9F03ACD74D05}">
      <formula1>$O$7:$O$19</formula1>
    </dataValidation>
    <dataValidation type="list" allowBlank="1" showInputMessage="1" showErrorMessage="1" sqref="E34:E532 E7:E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defaultColWidth="11.25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1320</v>
      </c>
      <c r="B5">
        <f>SUMIF('Journal de travail'!$E$7:$E$532,Analyse!C5,'Journal de travail'!$D$7:$D$532)</f>
        <v>370</v>
      </c>
      <c r="C5" s="41" t="str">
        <f>'Journal de travail'!M9</f>
        <v>Développement</v>
      </c>
      <c r="D5" s="33">
        <f t="shared" ref="D5:D11" si="0">(A5+B5)/1440</f>
        <v>1.1736111111111112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40</v>
      </c>
      <c r="C6" s="26" t="str">
        <f>'Journal de travail'!M10</f>
        <v>Test</v>
      </c>
      <c r="D6" s="33">
        <f t="shared" si="0"/>
        <v>2.7777777777777776E-2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115</v>
      </c>
      <c r="C7" s="27" t="str">
        <f>'Journal de travail'!M11</f>
        <v>Documentation</v>
      </c>
      <c r="D7" s="33">
        <f t="shared" si="0"/>
        <v>7.9861111111111105E-2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40</v>
      </c>
      <c r="C8" s="28" t="str">
        <f>'Journal de travail'!M12</f>
        <v>Meeting</v>
      </c>
      <c r="D8" s="33">
        <f t="shared" si="0"/>
        <v>6.9444444444444448E-2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1" t="str">
        <f>'Journal de travail'!M13</f>
        <v>Présentation</v>
      </c>
      <c r="D9" s="33">
        <f t="shared" si="0"/>
        <v>0</v>
      </c>
    </row>
    <row r="10" spans="1:4" x14ac:dyDescent="0.3">
      <c r="A10">
        <f>SUMIF('Journal de travail'!$E$7:$E$532,Analyse!C10,'Journal de travail'!$C$7:$C$532)*60</f>
        <v>180</v>
      </c>
      <c r="B10">
        <f>SUMIF('Journal de travail'!$E$7:$E$532,Analyse!C10,'Journal de travail'!$D$7:$D$532)</f>
        <v>85</v>
      </c>
      <c r="C10" s="37" t="str">
        <f>'Journal de travail'!M14</f>
        <v>Design</v>
      </c>
      <c r="D10" s="33">
        <f t="shared" si="0"/>
        <v>0.18402777777777779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1.5451388888888891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Йосеф Айєлєвич Надемо</cp:lastModifiedBy>
  <cp:revision/>
  <dcterms:created xsi:type="dcterms:W3CDTF">2023-11-21T20:00:34Z</dcterms:created>
  <dcterms:modified xsi:type="dcterms:W3CDTF">2025-06-01T11:47:19Z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