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D991F1CB-9B97-4974-9B2E-34CC4C57BF92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<sst xmlns="http://schemas.openxmlformats.org/spreadsheetml/2006/main" count="67" uniqueCount="51">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</sst>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0.26315789473684209</c:v>
                </c:pt>
                <c:pt idx="1">
                  <c:v>0.34210526315789475</c:v>
                </c:pt>
                <c:pt idx="2">
                  <c:v>0</c:v>
                </c:pt>
                <c:pt idx="3">
                  <c:v>0.39473684210526316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G18" sqref="G18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6 heures 20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120</v>
      </c>
      <c r="D4" s="17">
        <f>SUBTOTAL(9,$D$7:$D$531)</f>
        <v>260</v>
      </c>
      <c r="E4" s="24">
        <f>SUM(C4:D4)</f>
        <v>380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.75" x14ac:dyDescent="0.25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x14ac:dyDescent="0.25">
      <c r="A17" s="63">
        <f>IF(ISBLANK(B17),"",_xlfn.ISOWEEKNUM('Journal de travail'!$B17))</f>
        <v>37</v>
      </c>
      <c r="B17" s="34">
        <v>45912</v>
      </c>
      <c r="C17" s="35"/>
      <c r="D17" s="36"/>
      <c r="E17" s="37"/>
      <c r="F17" s="23"/>
      <c r="G17" s="40"/>
      <c r="O17">
        <v>45</v>
      </c>
    </row>
    <row r="18" spans="1:15" x14ac:dyDescent="0.25">
      <c r="A18" s="62">
        <f>IF(ISBLANK(B18),"",_xlfn.ISOWEEKNUM('Journal de travail'!$B18))</f>
        <v>37</v>
      </c>
      <c r="B18" s="30">
        <v>45912</v>
      </c>
      <c r="C18" s="31"/>
      <c r="D18" s="32"/>
      <c r="E18" s="33"/>
      <c r="F18" s="23"/>
      <c r="G18" s="39"/>
      <c r="O18">
        <v>50</v>
      </c>
    </row>
    <row r="19" spans="1:15" x14ac:dyDescent="0.25">
      <c r="A19" s="63">
        <f>IF(ISBLANK(B19),"",_xlfn.ISOWEEKNUM('Journal de travail'!$B19))</f>
        <v>37</v>
      </c>
      <c r="B19" s="34">
        <v>45912</v>
      </c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0.26315789473684209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70</v>
      </c>
      <c r="C7">
        <f t="shared" si="0"/>
        <v>130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2 h 10 min</v>
      </c>
      <c r="G7" s="75">
        <f t="shared" ref="G7:G9" si="2">SUM(A7:B7)/$C$11</f>
        <v>0.34210526315789475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90</v>
      </c>
      <c r="C9">
        <f t="shared" si="0"/>
        <v>150</v>
      </c>
      <c r="E9" s="77" t="str">
        <f>'Journal de travail'!M11</f>
        <v>Documentation</v>
      </c>
      <c r="F9" s="74" t="str">
        <f t="shared" si="1"/>
        <v>2 h 30 min</v>
      </c>
      <c r="G9" s="75">
        <f t="shared" si="2"/>
        <v>0.39473684210526316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120</v>
      </c>
      <c r="B11">
        <f>SUM(B6:B10)</f>
        <v>260</v>
      </c>
      <c r="C11">
        <f>SUM(A11:B11)</f>
        <v>380</v>
      </c>
      <c r="E11" s="81" t="s">
        <v>18</v>
      </c>
      <c r="F11" s="71" t="str">
        <f t="shared" si="1"/>
        <v>6 h 20 min</v>
      </c>
      <c r="G11" s="82">
        <f>C11/C12</f>
        <v>0.2638888888888889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2025-09-12T12:31:21Z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