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E07463CB-A8D3-4A1C-8C27-03B88AC60837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<sst xmlns="http://schemas.openxmlformats.org/spreadsheetml/2006/main" count="49" uniqueCount="39">
  <si>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</si>
  <si>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</si>
  <si>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</si>
  <si>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</si>
  <si>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</si>
  <si>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</si>
  <si>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</si>
  <si>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</si>
  <si>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</si>
  <si>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</si>
  <si>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</si>
  <si>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</si>
  <si>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</si>
  <si>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</si>
  <si>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</si>
  <si>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</si>
  <si>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</si>
  <si>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</si>
  <si>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</si>
  <si>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</si>
  <si>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</si>
  <si>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</si>
  <si>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</si>
  <si>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</si>
  <si>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</si>
  <si>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</si>
  <si>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</si>
  <si>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</si>
  <si>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</si>
  <si>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</si>
  <si>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</si>
  <si>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</si>
  <si>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</si>
  <si>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</si>
  <si>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</si>
  <si>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https://www.coingecko.com/en/api?utm_source=chatgpt.com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</si>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</sst>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0.54545454545454541</c:v>
                </c:pt>
                <c:pt idx="1">
                  <c:v>0</c:v>
                </c:pt>
                <c:pt idx="2">
                  <c:v>0</c:v>
                </c:pt>
                <c:pt idx="3">
                  <c:v>0.45454545454545453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3" sqref="F2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1 heures 50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0</v>
      </c>
      <c r="D4" s="17">
        <f>SUBTOTAL(9,$D$7:$D$531)</f>
        <v>110</v>
      </c>
      <c r="E4" s="24">
        <f>SUM(C4:D4)</f>
        <v>110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36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38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39" t="s">
        <v>35</v>
      </c>
      <c r="M10" t="s">
        <v>3</v>
      </c>
      <c r="N10">
        <v>3</v>
      </c>
      <c r="O10">
        <v>10</v>
      </c>
    </row>
    <row r="11" spans="1:15" x14ac:dyDescent="0.25">
      <c r="A11" s="63" t="str">
        <f>IF(ISBLANK(B11),"",_xlfn.ISOWEEKNUM('Journal de travail'!$B11))</f>
        <v/>
      </c>
      <c r="B11" s="34"/>
      <c r="C11" s="35"/>
      <c r="D11" s="36"/>
      <c r="E11" s="37"/>
      <c r="F11" s="23"/>
      <c r="G11" s="40"/>
      <c r="M11" t="s">
        <v>4</v>
      </c>
      <c r="N11">
        <v>4</v>
      </c>
      <c r="O11">
        <v>15</v>
      </c>
    </row>
    <row r="12" spans="1:15" x14ac:dyDescent="0.25">
      <c r="A12" s="62" t="str">
        <f>IF(ISBLANK(B12),"",_xlfn.ISOWEEKNUM('Journal de travail'!$B12))</f>
        <v/>
      </c>
      <c r="B12" s="30"/>
      <c r="C12" s="31"/>
      <c r="D12" s="32"/>
      <c r="E12" s="33"/>
      <c r="F12" s="23"/>
      <c r="G12" s="39"/>
      <c r="M12" t="s">
        <v>28</v>
      </c>
      <c r="N12">
        <v>5</v>
      </c>
      <c r="O12">
        <v>20</v>
      </c>
    </row>
    <row r="13" spans="1:15" x14ac:dyDescent="0.25">
      <c r="A13" s="63" t="str">
        <f>IF(ISBLANK(B13),"",_xlfn.ISOWEEKNUM('Journal de travail'!$B13))</f>
        <v/>
      </c>
      <c r="B13" s="34"/>
      <c r="C13" s="35"/>
      <c r="D13" s="36"/>
      <c r="E13" s="37"/>
      <c r="F13" s="23"/>
      <c r="G13" s="40"/>
      <c r="N13">
        <v>6</v>
      </c>
      <c r="O13">
        <v>25</v>
      </c>
    </row>
    <row r="14" spans="1:15" x14ac:dyDescent="0.25">
      <c r="A14" s="62" t="str">
        <f>IF(ISBLANK(B14),"",_xlfn.ISOWEEKNUM('Journal de travail'!$B14))</f>
        <v/>
      </c>
      <c r="B14" s="30"/>
      <c r="C14" s="31"/>
      <c r="D14" s="32"/>
      <c r="E14" s="33"/>
      <c r="F14" s="23"/>
      <c r="G14" s="39"/>
      <c r="N14">
        <v>7</v>
      </c>
      <c r="O14">
        <v>30</v>
      </c>
    </row>
    <row r="15" spans="1:15" x14ac:dyDescent="0.25">
      <c r="A15" s="63" t="str">
        <f>IF(ISBLANK(B15),"",_xlfn.ISOWEEKNUM('Journal de travail'!$B15))</f>
        <v/>
      </c>
      <c r="B15" s="34"/>
      <c r="C15" s="35"/>
      <c r="D15" s="36"/>
      <c r="E15" s="37"/>
      <c r="F15" s="23"/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/>
      <c r="O16">
        <v>40</v>
      </c>
    </row>
    <row r="17" spans="1:15" x14ac:dyDescent="0.25">
      <c r="A17" s="63" t="str">
        <f>IF(ISBLANK(B17),"",_xlfn.ISOWEEKNUM('Journal de travail'!$B17))</f>
        <v/>
      </c>
      <c r="B17" s="34"/>
      <c r="C17" s="35"/>
      <c r="D17" s="36"/>
      <c r="E17" s="37"/>
      <c r="F17" s="23"/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G11" sqref="G1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60</v>
      </c>
      <c r="C6">
        <f t="shared" ref="C6:C10" si="0">SUM(A6:B6)</f>
        <v>60</v>
      </c>
      <c r="E6" s="70" t="str">
        <f>'Journal de travail'!M8</f>
        <v>Analyse</v>
      </c>
      <c r="F6" s="71" t="str">
        <f>QUOTIENT(SUM(A6:B6),60)&amp;" h "&amp;TEXT(MOD(SUM(A6:B6),60), "00")&amp;" min"</f>
        <v>1 h 00 min</v>
      </c>
      <c r="G6" s="72">
        <f>SUM(A6:B6)/$C$11</f>
        <v>0.54545454545454541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0 h 00 min</v>
      </c>
      <c r="G7" s="75">
        <f t="shared" ref="G7:G9" si="2">SUM(A7:B7)/$C$11</f>
        <v>0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50</v>
      </c>
      <c r="C9">
        <f t="shared" si="0"/>
        <v>50</v>
      </c>
      <c r="E9" s="77" t="str">
        <f>'Journal de travail'!M11</f>
        <v>Documentation</v>
      </c>
      <c r="F9" s="74" t="str">
        <f t="shared" si="1"/>
        <v>0 h 50 min</v>
      </c>
      <c r="G9" s="75">
        <f t="shared" si="2"/>
        <v>0.45454545454545453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0</v>
      </c>
      <c r="B11">
        <f>SUM(B6:B10)</f>
        <v>110</v>
      </c>
      <c r="C11">
        <f>SUM(A11:B11)</f>
        <v>110</v>
      </c>
      <c r="E11" s="81" t="s">
        <v>18</v>
      </c>
      <c r="F11" s="71" t="str">
        <f t="shared" si="1"/>
        <v>1 h 50 min</v>
      </c>
      <c r="G11" s="82">
        <f>C11/C12</f>
        <v>2.0833333333333332E-2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2025-08-29T13:09:19Z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