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4FF36C0B-83DA-4961-9A86-1AD578E62255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<sst xmlns="http://schemas.openxmlformats.org/spreadsheetml/2006/main" count="90" uniqueCount="63">
  <si>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</si>
  <si>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</si>
  <si>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</si>
  <si>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</si>
  <si>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</si>
  <si>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</si>
  <si>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</si>
  <si>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</si>
  <si>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</si>
  <si>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</si>
  <si>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</si>
  <si>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</si>
  <si>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</si>
  <si>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</si>
  <si>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</si>
  <si>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</si>
  <si>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</si>
  <si>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</si>
  <si>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</si>
  <si>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</si>
  <si>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</si>
  <si>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</si>
  <si>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</si>
  <si>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</si>
  <si>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</si>
  <si>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</si>
  <si>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</si>
  <si>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</si>
  <si>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</si>
  <si>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</si>
  <si>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</si>
  <si>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</si>
  <si>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</si>
  <si>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</si>
  <si>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</si>
  <si>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</si>
  <si>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</si>
  <si>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</si>
  <si>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</si>
  <si>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</si>
  <si>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</si>
  <si>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</si>
  <si>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</si>
  <si>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</si>
  <si>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</si>
  <si>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</si>
  <si>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</si>
  <si>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</si>
  <si>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</si>
  <si>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</si>
  <si>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</si>
  <si>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</si>
  <si>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</si>
  <si>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</si>
  <si>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</si>
  <si>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</si>
  <si>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</si>
  <si>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</si>
  <si>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code(PlotManager(for local and Api data))</t>
  </si>
  <si>
    <t xml:space="preserve"> correction des erreurs version 4.0 -&gt; 5.0</t>
  </si>
  <si>
    <t>representation des graphique coherent,Chore(JDT); code(PlotManager(Deleting,Restoring charts, Importing a JSON file))</t>
  </si>
  <si>
    <t>recherche des crypto avec combobox,les messages clair qui informe d'un  problème ou réussit</t>
  </si>
  <si>
    <t>src(Prototype API + combobox ), chore(JDT)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</si>
</sst>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410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0.14492753623188406</c:v>
                </c:pt>
                <c:pt idx="1">
                  <c:v>0.59420289855072461</c:v>
                </c:pt>
                <c:pt idx="2">
                  <c:v>0</c:v>
                </c:pt>
                <c:pt idx="3">
                  <c:v>0.2608695652173913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13" activePane="bottomLeft" state="frozen"/>
      <selection pane="bottomLeft" activeCell="F27" sqref="F2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11 heures 30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240</v>
      </c>
      <c r="D4" s="17">
        <f>SUBTOTAL(9,$D$7:$D$531)</f>
        <v>450</v>
      </c>
      <c r="E4" s="24">
        <f>SUM(C4:D4)</f>
        <v>690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7.25" x14ac:dyDescent="0.25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31.5" x14ac:dyDescent="0.25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25">
      <c r="A21" s="63">
        <f>IF(ISBLANK(B21),"",_xlfn.ISOWEEKNUM('Journal de travail'!$B21))</f>
        <v>39</v>
      </c>
      <c r="B21" s="34">
        <v>45926</v>
      </c>
      <c r="C21" s="35"/>
      <c r="D21" s="36">
        <v>40</v>
      </c>
      <c r="E21" s="37" t="s">
        <v>19</v>
      </c>
      <c r="F21" s="23" t="s">
        <v>58</v>
      </c>
      <c r="G21" s="40" t="s">
        <v>59</v>
      </c>
    </row>
    <row r="22" spans="1:15" ht="31.5" x14ac:dyDescent="0.25">
      <c r="A22" s="62">
        <f>IF(ISBLANK(B22),"",_xlfn.ISOWEEKNUM('Journal de travail'!$B22))</f>
        <v>39</v>
      </c>
      <c r="B22" s="30">
        <v>45926</v>
      </c>
      <c r="C22" s="31"/>
      <c r="D22" s="32">
        <v>35</v>
      </c>
      <c r="E22" s="33" t="s">
        <v>19</v>
      </c>
      <c r="F22" s="23" t="s">
        <v>60</v>
      </c>
      <c r="G22" s="39"/>
    </row>
    <row r="23" spans="1:15" x14ac:dyDescent="0.25">
      <c r="A23" s="63">
        <f>IF(ISBLANK(B23),"",_xlfn.ISOWEEKNUM('Journal de travail'!$B23))</f>
        <v>39</v>
      </c>
      <c r="B23" s="34">
        <v>45926</v>
      </c>
      <c r="C23" s="35"/>
      <c r="D23" s="36">
        <v>10</v>
      </c>
      <c r="E23" s="37" t="s">
        <v>4</v>
      </c>
      <c r="F23" s="23" t="s">
        <v>53</v>
      </c>
      <c r="G23" s="40"/>
    </row>
    <row r="24" spans="1:15" x14ac:dyDescent="0.25">
      <c r="A24" s="62">
        <f>IF(ISBLANK(B24),"",_xlfn.ISOWEEKNUM('Journal de travail'!$B24))</f>
        <v>40</v>
      </c>
      <c r="B24" s="30">
        <v>45933</v>
      </c>
      <c r="C24" s="31"/>
      <c r="D24" s="32">
        <v>40</v>
      </c>
      <c r="E24" s="33" t="s">
        <v>19</v>
      </c>
      <c r="F24" s="23" t="s">
        <v>61</v>
      </c>
      <c r="G24" s="39" t="s">
        <v>62</v>
      </c>
    </row>
    <row r="25" spans="1:15" x14ac:dyDescent="0.25">
      <c r="A25" s="63">
        <f>IF(ISBLANK(B25),"",_xlfn.ISOWEEKNUM('Journal de travail'!$B25))</f>
        <v>40</v>
      </c>
      <c r="B25" s="34">
        <v>45933</v>
      </c>
      <c r="C25" s="35"/>
      <c r="D25" s="36"/>
      <c r="E25" s="37"/>
      <c r="F25" s="23"/>
      <c r="G25" s="40"/>
    </row>
    <row r="26" spans="1:15" x14ac:dyDescent="0.25">
      <c r="A26" s="62">
        <f>IF(ISBLANK(B26),"",_xlfn.ISOWEEKNUM('Journal de travail'!$B26))</f>
        <v>40</v>
      </c>
      <c r="B26" s="30">
        <v>45933</v>
      </c>
      <c r="C26" s="31"/>
      <c r="D26" s="32"/>
      <c r="E26" s="33"/>
      <c r="F26" s="23"/>
      <c r="G26" s="39"/>
    </row>
    <row r="27" spans="1:15" x14ac:dyDescent="0.25">
      <c r="A27" s="63">
        <f>IF(ISBLANK(B27),"",_xlfn.ISOWEEKNUM('Journal de travail'!$B27))</f>
        <v>40</v>
      </c>
      <c r="B27" s="34">
        <v>45933</v>
      </c>
      <c r="C27" s="35"/>
      <c r="D27" s="36">
        <v>10</v>
      </c>
      <c r="E27" s="37" t="s">
        <v>4</v>
      </c>
      <c r="F27" s="23" t="s">
        <v>53</v>
      </c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0.14492753623188406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230</v>
      </c>
      <c r="C7">
        <f t="shared" si="0"/>
        <v>410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6 h 50 min</v>
      </c>
      <c r="G7" s="75">
        <f t="shared" ref="G7:G9" si="2">SUM(A7:B7)/$C$11</f>
        <v>0.59420289855072461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120</v>
      </c>
      <c r="C9">
        <f t="shared" si="0"/>
        <v>180</v>
      </c>
      <c r="E9" s="77" t="str">
        <f>'Journal de travail'!M11</f>
        <v>Documentation</v>
      </c>
      <c r="F9" s="74" t="str">
        <f t="shared" si="1"/>
        <v>3 h 00 min</v>
      </c>
      <c r="G9" s="75">
        <f t="shared" si="2"/>
        <v>0.2608695652173913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240</v>
      </c>
      <c r="B11">
        <f>SUM(B6:B10)</f>
        <v>450</v>
      </c>
      <c r="C11">
        <f>SUM(A11:B11)</f>
        <v>690</v>
      </c>
      <c r="E11" s="81" t="s">
        <v>18</v>
      </c>
      <c r="F11" s="71" t="str">
        <f t="shared" si="1"/>
        <v>11 h 30 min</v>
      </c>
      <c r="G11" s="82">
        <f>C11/C12</f>
        <v>0.47916666666666669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2025-10-03T12:31:55Z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