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vaud-my.sharepoint.com/personal/pn25kdv_eduvaud_ch/Documents/"/>
    </mc:Choice>
  </mc:AlternateContent>
  <xr:revisionPtr revIDLastSave="627" documentId="8_{A7B45C43-8893-4684-AB31-B9AE48C81BB3}" xr6:coauthVersionLast="47" xr6:coauthVersionMax="47" xr10:uidLastSave="{09C1840B-E4D1-4AFF-BF95-10F73839317D}"/>
  <bookViews>
    <workbookView xWindow="28680" yWindow="-120" windowWidth="29040" windowHeight="15720" xr2:uid="{B6202D7F-475D-47D9-9129-08B9745A6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4" i="1" l="1"/>
  <c r="AC29" i="1"/>
  <c r="AC21" i="1"/>
  <c r="AC23" i="1"/>
  <c r="AD24" i="1"/>
  <c r="AB24" i="1"/>
  <c r="AE24" i="1" s="1"/>
  <c r="AE30" i="1"/>
  <c r="AB30" i="1"/>
  <c r="AE29" i="1"/>
  <c r="AE20" i="1"/>
  <c r="AD21" i="1"/>
  <c r="AD22" i="1"/>
  <c r="AB21" i="1"/>
  <c r="AE21" i="1" s="1"/>
  <c r="AA21" i="1"/>
  <c r="AA20" i="1"/>
  <c r="AD20" i="1" s="1"/>
  <c r="AB20" i="1"/>
  <c r="AB22" i="1"/>
  <c r="AE22" i="1" s="1"/>
  <c r="AB23" i="1"/>
  <c r="AE23" i="1" s="1"/>
  <c r="AB25" i="1"/>
  <c r="AE25" i="1" s="1"/>
  <c r="AB26" i="1"/>
  <c r="AE26" i="1" s="1"/>
  <c r="AB27" i="1"/>
  <c r="AB28" i="1"/>
  <c r="AB29" i="1"/>
  <c r="AA22" i="1"/>
  <c r="AA23" i="1"/>
  <c r="AA24" i="1"/>
  <c r="AA25" i="1"/>
  <c r="AD25" i="1" s="1"/>
  <c r="AA26" i="1"/>
  <c r="AD26" i="1" s="1"/>
  <c r="AA27" i="1"/>
  <c r="AD27" i="1" s="1"/>
  <c r="AA28" i="1"/>
  <c r="AD28" i="1" s="1"/>
  <c r="AA29" i="1"/>
  <c r="AD29" i="1" s="1"/>
  <c r="AA30" i="1"/>
  <c r="AD30" i="1" s="1"/>
  <c r="Z30" i="1"/>
  <c r="T30" i="1"/>
  <c r="S30" i="1"/>
  <c r="R30" i="1"/>
  <c r="V30" i="1" s="1"/>
  <c r="Z29" i="1"/>
  <c r="T29" i="1"/>
  <c r="S29" i="1"/>
  <c r="R29" i="1"/>
  <c r="U29" i="1" s="1"/>
  <c r="Z28" i="1"/>
  <c r="T28" i="1"/>
  <c r="S28" i="1"/>
  <c r="R28" i="1"/>
  <c r="AE28" i="1" s="1"/>
  <c r="Z27" i="1"/>
  <c r="T27" i="1"/>
  <c r="S27" i="1"/>
  <c r="R27" i="1"/>
  <c r="V27" i="1" s="1"/>
  <c r="Z26" i="1"/>
  <c r="AC26" i="1" s="1"/>
  <c r="V26" i="1"/>
  <c r="U26" i="1"/>
  <c r="T26" i="1"/>
  <c r="S26" i="1"/>
  <c r="R26" i="1"/>
  <c r="Z25" i="1"/>
  <c r="T25" i="1"/>
  <c r="S25" i="1"/>
  <c r="R25" i="1"/>
  <c r="Z24" i="1"/>
  <c r="T24" i="1"/>
  <c r="S24" i="1"/>
  <c r="R24" i="1"/>
  <c r="U24" i="1" s="1"/>
  <c r="Z23" i="1"/>
  <c r="T23" i="1"/>
  <c r="S23" i="1"/>
  <c r="R23" i="1"/>
  <c r="V23" i="1" s="1"/>
  <c r="Z22" i="1"/>
  <c r="AC22" i="1" s="1"/>
  <c r="T22" i="1"/>
  <c r="S22" i="1"/>
  <c r="R22" i="1"/>
  <c r="Z21" i="1"/>
  <c r="T21" i="1"/>
  <c r="S21" i="1"/>
  <c r="R21" i="1"/>
  <c r="Z20" i="1"/>
  <c r="R20" i="1"/>
  <c r="Z4" i="1"/>
  <c r="W5" i="1"/>
  <c r="Z5" i="1" s="1"/>
  <c r="W6" i="1"/>
  <c r="Z6" i="1" s="1"/>
  <c r="W7" i="1"/>
  <c r="W8" i="1"/>
  <c r="W9" i="1"/>
  <c r="W10" i="1"/>
  <c r="W11" i="1"/>
  <c r="W12" i="1"/>
  <c r="W13" i="1"/>
  <c r="W14" i="1"/>
  <c r="W4" i="1"/>
  <c r="Q14" i="1"/>
  <c r="P14" i="1"/>
  <c r="Q13" i="1"/>
  <c r="P13" i="1"/>
  <c r="S12" i="1"/>
  <c r="R12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S5" i="1"/>
  <c r="Q5" i="1"/>
  <c r="P5" i="1"/>
  <c r="O14" i="1"/>
  <c r="R14" i="1" s="1"/>
  <c r="O13" i="1"/>
  <c r="O12" i="1"/>
  <c r="Z12" i="1" s="1"/>
  <c r="O11" i="1"/>
  <c r="O10" i="1"/>
  <c r="S10" i="1" s="1"/>
  <c r="O9" i="1"/>
  <c r="S9" i="1" s="1"/>
  <c r="O8" i="1"/>
  <c r="S8" i="1" s="1"/>
  <c r="O7" i="1"/>
  <c r="S7" i="1" s="1"/>
  <c r="O6" i="1"/>
  <c r="S6" i="1" s="1"/>
  <c r="O5" i="1"/>
  <c r="R5" i="1" s="1"/>
  <c r="O4" i="1"/>
  <c r="F6" i="1"/>
  <c r="D4" i="1"/>
  <c r="D5" i="1"/>
  <c r="D6" i="1"/>
  <c r="H6" i="1" s="1"/>
  <c r="D7" i="1"/>
  <c r="G7" i="1" s="1"/>
  <c r="D8" i="1"/>
  <c r="H8" i="1" s="1"/>
  <c r="D9" i="1"/>
  <c r="H9" i="1" s="1"/>
  <c r="D10" i="1"/>
  <c r="D11" i="1"/>
  <c r="D12" i="1"/>
  <c r="G12" i="1" s="1"/>
  <c r="D3" i="1"/>
  <c r="F3" i="1"/>
  <c r="F4" i="1"/>
  <c r="F5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D2" i="1"/>
  <c r="AC33" i="1" l="1"/>
  <c r="AC30" i="1"/>
  <c r="AC27" i="1"/>
  <c r="AD23" i="1"/>
  <c r="S13" i="1"/>
  <c r="V28" i="1"/>
  <c r="R9" i="1"/>
  <c r="V21" i="1"/>
  <c r="V24" i="1"/>
  <c r="V25" i="1"/>
  <c r="S11" i="1"/>
  <c r="Z11" i="1"/>
  <c r="Z10" i="1"/>
  <c r="AC20" i="1"/>
  <c r="R10" i="1"/>
  <c r="AC28" i="1"/>
  <c r="V22" i="1"/>
  <c r="R8" i="1"/>
  <c r="AE27" i="1"/>
  <c r="Z9" i="1"/>
  <c r="AC25" i="1"/>
  <c r="R6" i="1"/>
  <c r="Z8" i="1"/>
  <c r="Z7" i="1"/>
  <c r="U22" i="1"/>
  <c r="V29" i="1"/>
  <c r="U27" i="1"/>
  <c r="U25" i="1"/>
  <c r="U23" i="1"/>
  <c r="U30" i="1"/>
  <c r="U21" i="1"/>
  <c r="U28" i="1"/>
  <c r="S14" i="1"/>
  <c r="R13" i="1"/>
  <c r="Z13" i="1"/>
  <c r="R7" i="1"/>
  <c r="R11" i="1"/>
  <c r="Z14" i="1"/>
  <c r="H11" i="1"/>
  <c r="H5" i="1"/>
  <c r="H10" i="1"/>
  <c r="H4" i="1"/>
  <c r="G10" i="1"/>
  <c r="H7" i="1"/>
  <c r="G11" i="1"/>
  <c r="H3" i="1"/>
  <c r="G6" i="1"/>
  <c r="G9" i="1"/>
  <c r="G8" i="1"/>
  <c r="G4" i="1"/>
  <c r="G5" i="1"/>
  <c r="G3" i="1"/>
  <c r="H12" i="1"/>
</calcChain>
</file>

<file path=xl/sharedStrings.xml><?xml version="1.0" encoding="utf-8"?>
<sst xmlns="http://schemas.openxmlformats.org/spreadsheetml/2006/main" count="89" uniqueCount="46">
  <si>
    <t>Обсяг виробництва (Q), одиниць</t>
  </si>
  <si>
    <t>Постійні витрати (FC), грн</t>
  </si>
  <si>
    <t>Змінні витрати (VC), грн.</t>
  </si>
  <si>
    <t>Середні постійні витрати (AFC), грн.</t>
  </si>
  <si>
    <t>Середні змінні
витрати (AVC), грн.</t>
  </si>
  <si>
    <t>Граничні витрати (МС), грн.</t>
  </si>
  <si>
    <t>Середні витрати (АТС), грн.</t>
  </si>
  <si>
    <t>Сукупні витрати 
(TC), грн.</t>
  </si>
  <si>
    <t>AFC = FC/Q</t>
  </si>
  <si>
    <t>TC=(FC+(VC*Q))</t>
  </si>
  <si>
    <t>-</t>
  </si>
  <si>
    <t>AVC = VC/Q</t>
  </si>
  <si>
    <t>ATC=TC/Q</t>
  </si>
  <si>
    <t>MC = ΔTC/ΔQ</t>
  </si>
  <si>
    <t>Q</t>
  </si>
  <si>
    <t>FC</t>
  </si>
  <si>
    <t>MR1</t>
  </si>
  <si>
    <t>TR1</t>
  </si>
  <si>
    <t>EP1</t>
  </si>
  <si>
    <t>Економічні прибутки (+)/збитки (-) , грн.</t>
  </si>
  <si>
    <t>VC</t>
  </si>
  <si>
    <t>TC</t>
  </si>
  <si>
    <t>Сукупні витрати, грн</t>
  </si>
  <si>
    <t>Середня витрати, грн</t>
  </si>
  <si>
    <t>AFC</t>
  </si>
  <si>
    <t>AVC</t>
  </si>
  <si>
    <t>ATC</t>
  </si>
  <si>
    <t>Обсяг виробництва  одиниць</t>
  </si>
  <si>
    <t xml:space="preserve">MC </t>
  </si>
  <si>
    <t>Граничний дохід, грн</t>
  </si>
  <si>
    <t xml:space="preserve">Сукупний дохід,грн. </t>
  </si>
  <si>
    <t>p1</t>
  </si>
  <si>
    <t>tr1-tc</t>
  </si>
  <si>
    <t>MR1*Q</t>
  </si>
  <si>
    <t>p3</t>
  </si>
  <si>
    <t>p2</t>
  </si>
  <si>
    <t>MR2</t>
  </si>
  <si>
    <t>MR3</t>
  </si>
  <si>
    <t>TR2</t>
  </si>
  <si>
    <t>TR3</t>
  </si>
  <si>
    <t>EP2</t>
  </si>
  <si>
    <t>EP3</t>
  </si>
  <si>
    <t>tr3-tc</t>
  </si>
  <si>
    <t>tr2-tc</t>
  </si>
  <si>
    <t>MR2*Q</t>
  </si>
  <si>
    <t>MR3*Q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</si>
</sst>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3" xfId="0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2" borderId="2" xfId="0" applyFill="1" applyBorder="1"/>
    <xf numFmtId="0" fontId="0" fillId="2" borderId="9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 textRotation="90" wrapText="1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0" borderId="7" xfId="0" applyFont="1" applyBorder="1" applyAlignment="1">
      <alignment horizontal="left" vertical="center" textRotation="90" wrapText="1"/>
    </xf>
    <xf numFmtId="0" fontId="0" fillId="0" borderId="12" xfId="0" applyBorder="1" applyAlignment="1">
      <alignment horizontal="left" vertical="center"/>
    </xf>
    <xf numFmtId="0" fontId="0" fillId="3" borderId="3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Постійні витрати (FC), грн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7-433A-A9A1-E9F116DAE8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Змінні витрати (VC), грн.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51</c:v>
                </c:pt>
                <c:pt idx="2">
                  <c:v>80</c:v>
                </c:pt>
                <c:pt idx="3">
                  <c:v>101</c:v>
                </c:pt>
                <c:pt idx="4">
                  <c:v>116</c:v>
                </c:pt>
                <c:pt idx="5">
                  <c:v>135</c:v>
                </c:pt>
                <c:pt idx="6">
                  <c:v>160</c:v>
                </c:pt>
                <c:pt idx="7">
                  <c:v>191</c:v>
                </c:pt>
                <c:pt idx="8">
                  <c:v>229</c:v>
                </c:pt>
                <c:pt idx="9">
                  <c:v>275</c:v>
                </c:pt>
                <c:pt idx="10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7-433A-A9A1-E9F116DAE8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Сукупні витрати 
(TC), грн.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50</c:v>
                </c:pt>
                <c:pt idx="1">
                  <c:v>101</c:v>
                </c:pt>
                <c:pt idx="2">
                  <c:v>130</c:v>
                </c:pt>
                <c:pt idx="3">
                  <c:v>151</c:v>
                </c:pt>
                <c:pt idx="4">
                  <c:v>166</c:v>
                </c:pt>
                <c:pt idx="5">
                  <c:v>185</c:v>
                </c:pt>
                <c:pt idx="6">
                  <c:v>210</c:v>
                </c:pt>
                <c:pt idx="7">
                  <c:v>241</c:v>
                </c:pt>
                <c:pt idx="8">
                  <c:v>279</c:v>
                </c:pt>
                <c:pt idx="9">
                  <c:v>325</c:v>
                </c:pt>
                <c:pt idx="1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7-433A-A9A1-E9F116DA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728912"/>
        <c:axId val="210088400"/>
      </c:lineChart>
      <c:catAx>
        <c:axId val="33572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Кількість</a:t>
                </a:r>
                <a:r>
                  <a:rPr lang="uk-UA" baseline="0"/>
                  <a:t> продукції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0088400"/>
        <c:crosses val="autoZero"/>
        <c:auto val="1"/>
        <c:lblAlgn val="ctr"/>
        <c:lblOffset val="100"/>
        <c:noMultiLvlLbl val="0"/>
      </c:catAx>
      <c:valAx>
        <c:axId val="210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Ціна</a:t>
                </a:r>
                <a:r>
                  <a:rPr lang="uk-UA" baseline="0"/>
                  <a:t> грн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57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153715072653341E-2"/>
          <c:y val="5.1783374442074585E-2"/>
          <c:w val="0.96652024268538217"/>
          <c:h val="0.8435031073854224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Середні постійні витрати (AFC), грн.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50</c:v>
                </c:pt>
                <c:pt idx="1">
                  <c:v>25</c:v>
                </c:pt>
                <c:pt idx="2">
                  <c:v>16.666666666666668</c:v>
                </c:pt>
                <c:pt idx="3">
                  <c:v>12.5</c:v>
                </c:pt>
                <c:pt idx="4">
                  <c:v>10</c:v>
                </c:pt>
                <c:pt idx="5">
                  <c:v>8.3333333333333339</c:v>
                </c:pt>
                <c:pt idx="6">
                  <c:v>7.1428571428571432</c:v>
                </c:pt>
                <c:pt idx="7">
                  <c:v>6.25</c:v>
                </c:pt>
                <c:pt idx="8">
                  <c:v>5.5555555555555554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27B-A035-4BDCFDB8EBCD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Середні змінні
витрати (AVC), грн.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Sheet1!$F$3:$F$12</c:f>
              <c:numCache>
                <c:formatCode>General</c:formatCode>
                <c:ptCount val="10"/>
                <c:pt idx="0">
                  <c:v>51</c:v>
                </c:pt>
                <c:pt idx="1">
                  <c:v>40</c:v>
                </c:pt>
                <c:pt idx="2">
                  <c:v>33.666666666666664</c:v>
                </c:pt>
                <c:pt idx="3">
                  <c:v>29</c:v>
                </c:pt>
                <c:pt idx="4">
                  <c:v>27</c:v>
                </c:pt>
                <c:pt idx="5">
                  <c:v>26.666666666666668</c:v>
                </c:pt>
                <c:pt idx="6">
                  <c:v>27.285714285714285</c:v>
                </c:pt>
                <c:pt idx="7">
                  <c:v>28.625</c:v>
                </c:pt>
                <c:pt idx="8">
                  <c:v>30.555555555555557</c:v>
                </c:pt>
                <c:pt idx="9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27B-A035-4BDCFDB8EBCD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Середні витрати (АТС), грн.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101</c:v>
                </c:pt>
                <c:pt idx="1">
                  <c:v>65</c:v>
                </c:pt>
                <c:pt idx="2">
                  <c:v>50.333333333333336</c:v>
                </c:pt>
                <c:pt idx="3">
                  <c:v>41.5</c:v>
                </c:pt>
                <c:pt idx="4">
                  <c:v>37</c:v>
                </c:pt>
                <c:pt idx="5">
                  <c:v>35</c:v>
                </c:pt>
                <c:pt idx="6">
                  <c:v>34.428571428571431</c:v>
                </c:pt>
                <c:pt idx="7">
                  <c:v>34.875</c:v>
                </c:pt>
                <c:pt idx="8">
                  <c:v>36.111111111111114</c:v>
                </c:pt>
                <c:pt idx="9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F-427B-A035-4BDCFDB8EBCD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Граничні витрати (МС), грн.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51</c:v>
                </c:pt>
                <c:pt idx="1">
                  <c:v>29</c:v>
                </c:pt>
                <c:pt idx="2">
                  <c:v>21</c:v>
                </c:pt>
                <c:pt idx="3">
                  <c:v>15</c:v>
                </c:pt>
                <c:pt idx="4">
                  <c:v>19</c:v>
                </c:pt>
                <c:pt idx="5">
                  <c:v>25</c:v>
                </c:pt>
                <c:pt idx="6">
                  <c:v>31</c:v>
                </c:pt>
                <c:pt idx="7">
                  <c:v>38</c:v>
                </c:pt>
                <c:pt idx="8">
                  <c:v>46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F-427B-A035-4BDCFDB8E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153024"/>
        <c:axId val="820153504"/>
      </c:lineChart>
      <c:catAx>
        <c:axId val="82015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Кількість продукції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0153504"/>
        <c:crosses val="autoZero"/>
        <c:auto val="1"/>
        <c:lblAlgn val="ctr"/>
        <c:lblOffset val="100"/>
        <c:noMultiLvlLbl val="0"/>
      </c:catAx>
      <c:valAx>
        <c:axId val="8201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Ціна грн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01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крива короткострокової пропозиції фірми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Sheet1!$T$18:$T$20</c:f>
              <c:strCache>
                <c:ptCount val="3"/>
                <c:pt idx="0">
                  <c:v>AVC</c:v>
                </c:pt>
                <c:pt idx="1">
                  <c:v>6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Sheet1!$T$21:$T$30</c:f>
              <c:numCache>
                <c:formatCode>General</c:formatCode>
                <c:ptCount val="10"/>
                <c:pt idx="0">
                  <c:v>51</c:v>
                </c:pt>
                <c:pt idx="1">
                  <c:v>40</c:v>
                </c:pt>
                <c:pt idx="2">
                  <c:v>33.666666666666664</c:v>
                </c:pt>
                <c:pt idx="3">
                  <c:v>29</c:v>
                </c:pt>
                <c:pt idx="4">
                  <c:v>27</c:v>
                </c:pt>
                <c:pt idx="5">
                  <c:v>26.666666666666668</c:v>
                </c:pt>
                <c:pt idx="6">
                  <c:v>27.285714285714285</c:v>
                </c:pt>
                <c:pt idx="7">
                  <c:v>28.625</c:v>
                </c:pt>
                <c:pt idx="8">
                  <c:v>30.555555555555557</c:v>
                </c:pt>
                <c:pt idx="9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7-47C5-8C1F-122FAB7A1FE3}"/>
            </c:ext>
          </c:extLst>
        </c:ser>
        <c:ser>
          <c:idx val="1"/>
          <c:order val="1"/>
          <c:tx>
            <c:strRef>
              <c:f>Sheet1!$U$18:$U$20</c:f>
              <c:strCache>
                <c:ptCount val="3"/>
                <c:pt idx="0">
                  <c:v>ATC</c:v>
                </c:pt>
                <c:pt idx="1">
                  <c:v>7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Sheet1!$U$21:$U$30</c:f>
              <c:numCache>
                <c:formatCode>General</c:formatCode>
                <c:ptCount val="10"/>
                <c:pt idx="0">
                  <c:v>101</c:v>
                </c:pt>
                <c:pt idx="1">
                  <c:v>65</c:v>
                </c:pt>
                <c:pt idx="2">
                  <c:v>50.333333333333336</c:v>
                </c:pt>
                <c:pt idx="3">
                  <c:v>41.5</c:v>
                </c:pt>
                <c:pt idx="4">
                  <c:v>37</c:v>
                </c:pt>
                <c:pt idx="5">
                  <c:v>35</c:v>
                </c:pt>
                <c:pt idx="6">
                  <c:v>34.428571428571431</c:v>
                </c:pt>
                <c:pt idx="7">
                  <c:v>34.875</c:v>
                </c:pt>
                <c:pt idx="8">
                  <c:v>36.111111111111114</c:v>
                </c:pt>
                <c:pt idx="9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7-47C5-8C1F-122FAB7A1FE3}"/>
            </c:ext>
          </c:extLst>
        </c:ser>
        <c:ser>
          <c:idx val="2"/>
          <c:order val="2"/>
          <c:tx>
            <c:strRef>
              <c:f>Sheet1!$V$18:$V$20</c:f>
              <c:strCache>
                <c:ptCount val="3"/>
                <c:pt idx="0">
                  <c:v>MC </c:v>
                </c:pt>
                <c:pt idx="1">
                  <c:v>8</c:v>
                </c:pt>
                <c:pt idx="2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Sheet1!$V$21:$V$30</c:f>
              <c:numCache>
                <c:formatCode>General</c:formatCode>
                <c:ptCount val="10"/>
                <c:pt idx="0">
                  <c:v>51</c:v>
                </c:pt>
                <c:pt idx="1">
                  <c:v>29</c:v>
                </c:pt>
                <c:pt idx="2">
                  <c:v>21</c:v>
                </c:pt>
                <c:pt idx="3">
                  <c:v>15</c:v>
                </c:pt>
                <c:pt idx="4">
                  <c:v>19</c:v>
                </c:pt>
                <c:pt idx="5">
                  <c:v>25</c:v>
                </c:pt>
                <c:pt idx="6">
                  <c:v>31</c:v>
                </c:pt>
                <c:pt idx="7">
                  <c:v>38</c:v>
                </c:pt>
                <c:pt idx="8">
                  <c:v>46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7-47C5-8C1F-122FAB7A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45568"/>
        <c:axId val="241543648"/>
      </c:lineChart>
      <c:catAx>
        <c:axId val="24154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1543648"/>
        <c:crosses val="autoZero"/>
        <c:auto val="1"/>
        <c:lblAlgn val="ctr"/>
        <c:lblOffset val="100"/>
        <c:noMultiLvlLbl val="0"/>
      </c:catAx>
      <c:valAx>
        <c:axId val="2415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15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Sheet1!$S$18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Sheet1!$S$19:$S$30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50</c:v>
                </c:pt>
                <c:pt idx="3">
                  <c:v>25</c:v>
                </c:pt>
                <c:pt idx="4">
                  <c:v>16.666666666666668</c:v>
                </c:pt>
                <c:pt idx="5">
                  <c:v>12.5</c:v>
                </c:pt>
                <c:pt idx="6">
                  <c:v>10</c:v>
                </c:pt>
                <c:pt idx="7">
                  <c:v>8.3333333333333339</c:v>
                </c:pt>
                <c:pt idx="8">
                  <c:v>7.1428571428571432</c:v>
                </c:pt>
                <c:pt idx="9">
                  <c:v>6.25</c:v>
                </c:pt>
                <c:pt idx="10">
                  <c:v>5.5555555555555554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B-421D-88B1-3E23F7745D1B}"/>
            </c:ext>
          </c:extLst>
        </c:ser>
        <c:ser>
          <c:idx val="1"/>
          <c:order val="1"/>
          <c:tx>
            <c:strRef>
              <c:f>Sheet1!$T$18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Sheet1!$T$19:$T$30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51</c:v>
                </c:pt>
                <c:pt idx="3">
                  <c:v>40</c:v>
                </c:pt>
                <c:pt idx="4">
                  <c:v>33.666666666666664</c:v>
                </c:pt>
                <c:pt idx="5">
                  <c:v>29</c:v>
                </c:pt>
                <c:pt idx="6">
                  <c:v>27</c:v>
                </c:pt>
                <c:pt idx="7">
                  <c:v>26.666666666666668</c:v>
                </c:pt>
                <c:pt idx="8">
                  <c:v>27.285714285714285</c:v>
                </c:pt>
                <c:pt idx="9">
                  <c:v>28.625</c:v>
                </c:pt>
                <c:pt idx="10">
                  <c:v>30.555555555555557</c:v>
                </c:pt>
                <c:pt idx="11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B-421D-88B1-3E23F7745D1B}"/>
            </c:ext>
          </c:extLst>
        </c:ser>
        <c:ser>
          <c:idx val="2"/>
          <c:order val="2"/>
          <c:tx>
            <c:strRef>
              <c:f>Sheet1!$U$18</c:f>
              <c:strCache>
                <c:ptCount val="1"/>
                <c:pt idx="0">
                  <c:v>ATC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Sheet1!$U$19:$U$30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101</c:v>
                </c:pt>
                <c:pt idx="3">
                  <c:v>65</c:v>
                </c:pt>
                <c:pt idx="4">
                  <c:v>50.333333333333336</c:v>
                </c:pt>
                <c:pt idx="5">
                  <c:v>41.5</c:v>
                </c:pt>
                <c:pt idx="6">
                  <c:v>37</c:v>
                </c:pt>
                <c:pt idx="7">
                  <c:v>35</c:v>
                </c:pt>
                <c:pt idx="8">
                  <c:v>34.428571428571431</c:v>
                </c:pt>
                <c:pt idx="9">
                  <c:v>34.875</c:v>
                </c:pt>
                <c:pt idx="10">
                  <c:v>36.111111111111114</c:v>
                </c:pt>
                <c:pt idx="11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B-421D-88B1-3E23F7745D1B}"/>
            </c:ext>
          </c:extLst>
        </c:ser>
        <c:ser>
          <c:idx val="3"/>
          <c:order val="3"/>
          <c:tx>
            <c:strRef>
              <c:f>Sheet1!$V$18</c:f>
              <c:strCache>
                <c:ptCount val="1"/>
                <c:pt idx="0">
                  <c:v>MC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Sheet1!$V$19:$V$30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51</c:v>
                </c:pt>
                <c:pt idx="3">
                  <c:v>29</c:v>
                </c:pt>
                <c:pt idx="4">
                  <c:v>21</c:v>
                </c:pt>
                <c:pt idx="5">
                  <c:v>15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38</c:v>
                </c:pt>
                <c:pt idx="10">
                  <c:v>46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B-421D-88B1-3E23F7745D1B}"/>
            </c:ext>
          </c:extLst>
        </c:ser>
        <c:ser>
          <c:idx val="5"/>
          <c:order val="4"/>
          <c:tx>
            <c:strRef>
              <c:f>Sheet1!$X$18</c:f>
              <c:strCache>
                <c:ptCount val="1"/>
                <c:pt idx="0">
                  <c:v>MR2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Sheet1!$X$19:$X$30</c:f>
              <c:numCache>
                <c:formatCode>General</c:formatCode>
                <c:ptCount val="12"/>
                <c:pt idx="0">
                  <c:v>10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B-421D-88B1-3E23F774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07280"/>
        <c:axId val="485605840"/>
      </c:lineChart>
      <c:catAx>
        <c:axId val="48560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5605840"/>
        <c:crosses val="autoZero"/>
        <c:auto val="1"/>
        <c:lblAlgn val="ctr"/>
        <c:lblOffset val="100"/>
        <c:noMultiLvlLbl val="0"/>
      </c:catAx>
      <c:valAx>
        <c:axId val="4856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56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83127</xdr:colOff>
      <xdr:row>17</xdr:row>
      <xdr:rowOff>124691</xdr:rowOff>
    </xdr:from>
    <xdr:to>
      <xdr:col>13</xdr:col>
      <xdr:colOff>223651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2366C-FFAC-DF36-DEB0-06F24D8C8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138546</xdr:rowOff>
    </xdr:from>
    <xdr:to>
      <xdr:col>5</xdr:col>
      <xdr:colOff>263236</xdr:colOff>
      <xdr:row>37</xdr:row>
      <xdr:rowOff>91342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F83E26-630D-789C-2298-71F40EB9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612222</xdr:colOff>
      <xdr:row>31</xdr:row>
      <xdr:rowOff>154478</xdr:rowOff>
    </xdr:from>
    <xdr:to>
      <xdr:col>25</xdr:col>
      <xdr:colOff>752427</xdr:colOff>
      <xdr:row>53</xdr:row>
      <xdr:rowOff>123034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05CC5-CE64-E7B2-035A-E0113BABF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760094</xdr:colOff>
      <xdr:row>33</xdr:row>
      <xdr:rowOff>15512</xdr:rowOff>
    </xdr:from>
    <xdr:to>
      <xdr:col>33</xdr:col>
      <xdr:colOff>121743</xdr:colOff>
      <xdr:row>57</xdr:row>
      <xdr:rowOff>29808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FA5FD-DAA4-E702-E45F-743A79877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F7B0-64C5-4620-A1C0-A5E658A9E1F1}">
  <dimension ref="A1:AE33"/>
  <sheetViews>
    <sheetView tabSelected="1" topLeftCell="E13" zoomScale="70" zoomScaleNormal="70" workbookViewId="0">
      <selection activeCell="M48" sqref="M48"/>
    </sheetView>
  </sheetViews>
  <sheetFormatPr defaultRowHeight="14.4" x14ac:dyDescent="0.3"/>
  <cols>
    <col min="1" max="7" width="18" customWidth="1"/>
    <col min="8" max="8" width="17.88671875" customWidth="1"/>
    <col min="16" max="16" width="8.88671875" customWidth="1"/>
    <col min="17" max="17" width="6.5546875" customWidth="1"/>
    <col min="18" max="20" width="8.6640625" customWidth="1"/>
    <col min="21" max="21" width="7.6640625" customWidth="1"/>
    <col min="22" max="22" width="7.21875" customWidth="1"/>
    <col min="23" max="23" width="6.44140625" customWidth="1"/>
    <col min="24" max="24" width="7.88671875" customWidth="1"/>
    <col min="25" max="25" width="7.21875" customWidth="1"/>
    <col min="26" max="26" width="13.109375" customWidth="1"/>
    <col min="27" max="27" width="12.77734375" customWidth="1"/>
    <col min="28" max="28" width="11.33203125" customWidth="1"/>
    <col min="29" max="29" width="11.5546875" customWidth="1"/>
    <col min="30" max="30" width="12.33203125" customWidth="1"/>
    <col min="31" max="31" width="11.5546875" customWidth="1"/>
    <col min="32" max="32" width="12.33203125" customWidth="1"/>
    <col min="33" max="33" width="13.44140625" customWidth="1"/>
  </cols>
  <sheetData>
    <row r="1" spans="1:28" ht="49.2" customHeight="1" thickBot="1" x14ac:dyDescent="0.35">
      <c r="A1" s="5" t="s">
        <v>0</v>
      </c>
      <c r="B1" s="6" t="s">
        <v>1</v>
      </c>
      <c r="C1" s="6" t="s">
        <v>2</v>
      </c>
      <c r="D1" s="6" t="s">
        <v>7</v>
      </c>
      <c r="E1" s="6" t="s">
        <v>3</v>
      </c>
      <c r="F1" s="6" t="s">
        <v>4</v>
      </c>
      <c r="G1" s="6" t="s">
        <v>6</v>
      </c>
      <c r="H1" s="7" t="s">
        <v>5</v>
      </c>
      <c r="L1" s="19" t="s">
        <v>27</v>
      </c>
      <c r="M1" s="20" t="s">
        <v>22</v>
      </c>
      <c r="N1" s="21"/>
      <c r="O1" s="21"/>
      <c r="P1" s="20" t="s">
        <v>23</v>
      </c>
      <c r="Q1" s="21"/>
      <c r="R1" s="21"/>
      <c r="S1" s="22" t="s">
        <v>5</v>
      </c>
      <c r="T1" s="20" t="s">
        <v>29</v>
      </c>
      <c r="U1" s="21"/>
      <c r="V1" s="23"/>
      <c r="W1" s="20" t="s">
        <v>30</v>
      </c>
      <c r="X1" s="21"/>
      <c r="Y1" s="23"/>
      <c r="Z1" s="20" t="s">
        <v>19</v>
      </c>
      <c r="AA1" s="21"/>
      <c r="AB1" s="23"/>
    </row>
    <row r="2" spans="1:28" ht="25.2" customHeight="1" x14ac:dyDescent="0.3">
      <c r="A2" s="4">
        <v>0</v>
      </c>
      <c r="B2" s="4">
        <v>50</v>
      </c>
      <c r="C2" s="4">
        <v>0</v>
      </c>
      <c r="D2" s="4">
        <f>SUM(B2:C2)</f>
        <v>50</v>
      </c>
      <c r="E2" s="12" t="s">
        <v>10</v>
      </c>
      <c r="F2" s="12" t="s">
        <v>10</v>
      </c>
      <c r="G2" s="12" t="s">
        <v>10</v>
      </c>
      <c r="H2" s="12" t="s">
        <v>10</v>
      </c>
      <c r="L2" s="17" t="s">
        <v>14</v>
      </c>
      <c r="M2" s="18" t="s">
        <v>15</v>
      </c>
      <c r="N2" s="18" t="s">
        <v>20</v>
      </c>
      <c r="O2" s="18" t="s">
        <v>21</v>
      </c>
      <c r="P2" s="18" t="s">
        <v>24</v>
      </c>
      <c r="Q2" s="18" t="s">
        <v>25</v>
      </c>
      <c r="R2" s="18" t="s">
        <v>26</v>
      </c>
      <c r="S2" s="18" t="s">
        <v>28</v>
      </c>
      <c r="T2" s="4" t="s">
        <v>16</v>
      </c>
      <c r="U2" s="24"/>
      <c r="V2" s="24"/>
      <c r="W2" s="1" t="s">
        <v>17</v>
      </c>
      <c r="X2" s="25"/>
      <c r="Y2" s="25"/>
      <c r="Z2" s="1" t="s">
        <v>18</v>
      </c>
      <c r="AA2" s="25"/>
      <c r="AB2" s="25"/>
    </row>
    <row r="3" spans="1:28" ht="25.2" customHeight="1" x14ac:dyDescent="0.3">
      <c r="A3" s="1">
        <v>1</v>
      </c>
      <c r="B3" s="1">
        <v>50</v>
      </c>
      <c r="C3" s="1">
        <v>51</v>
      </c>
      <c r="D3" s="1">
        <f>SUM(B3:C3)</f>
        <v>101</v>
      </c>
      <c r="E3" s="1">
        <f t="shared" ref="E3:E12" si="0">SUM(B3/A3)</f>
        <v>50</v>
      </c>
      <c r="F3" s="1">
        <f t="shared" ref="F3:F12" si="1">SUM(C3/A3)</f>
        <v>51</v>
      </c>
      <c r="G3" s="1">
        <f t="shared" ref="G3" si="2">SUM(D3/A3)</f>
        <v>101</v>
      </c>
      <c r="H3" s="1">
        <f t="shared" ref="H3:H12" si="3">SUM((D3-D2)/(A3-A2))</f>
        <v>51</v>
      </c>
      <c r="L3" s="2">
        <v>1</v>
      </c>
      <c r="M3" s="2">
        <v>2</v>
      </c>
      <c r="N3" s="3">
        <v>3</v>
      </c>
      <c r="O3" s="2">
        <v>4</v>
      </c>
      <c r="P3" s="3">
        <v>5</v>
      </c>
      <c r="Q3" s="2">
        <v>6</v>
      </c>
      <c r="R3" s="3">
        <v>7</v>
      </c>
      <c r="S3" s="2">
        <v>8</v>
      </c>
      <c r="T3" s="3">
        <v>9</v>
      </c>
      <c r="U3" s="25">
        <v>10</v>
      </c>
      <c r="V3" s="26">
        <v>11</v>
      </c>
      <c r="W3" s="2">
        <v>12</v>
      </c>
      <c r="X3" s="26">
        <v>13</v>
      </c>
      <c r="Y3" s="25">
        <v>14</v>
      </c>
      <c r="Z3" s="3">
        <v>15</v>
      </c>
      <c r="AA3" s="25">
        <v>16</v>
      </c>
      <c r="AB3" s="25">
        <v>17</v>
      </c>
    </row>
    <row r="4" spans="1:28" ht="25.2" customHeight="1" x14ac:dyDescent="0.3">
      <c r="A4" s="1">
        <v>2</v>
      </c>
      <c r="B4" s="1">
        <v>50</v>
      </c>
      <c r="C4" s="1">
        <v>80</v>
      </c>
      <c r="D4" s="1">
        <f t="shared" ref="D4:D12" si="4">SUM(B4:C4)</f>
        <v>130</v>
      </c>
      <c r="E4" s="1">
        <f t="shared" si="0"/>
        <v>25</v>
      </c>
      <c r="F4" s="1">
        <f t="shared" si="1"/>
        <v>40</v>
      </c>
      <c r="G4" s="1">
        <f>SUM(D4/A4)</f>
        <v>65</v>
      </c>
      <c r="H4" s="1">
        <f t="shared" si="3"/>
        <v>29</v>
      </c>
      <c r="L4" s="1">
        <v>0</v>
      </c>
      <c r="M4" s="4">
        <v>50</v>
      </c>
      <c r="N4" s="4">
        <v>0</v>
      </c>
      <c r="O4" s="4">
        <f>SUM(M4:N4)</f>
        <v>50</v>
      </c>
      <c r="P4" s="12" t="s">
        <v>10</v>
      </c>
      <c r="Q4" s="12" t="s">
        <v>10</v>
      </c>
      <c r="R4" s="12" t="s">
        <v>10</v>
      </c>
      <c r="S4" s="13" t="s">
        <v>10</v>
      </c>
      <c r="T4" s="1">
        <v>48</v>
      </c>
      <c r="U4" s="25"/>
      <c r="V4" s="25"/>
      <c r="W4" s="1">
        <f>SUM(T4*L4)</f>
        <v>0</v>
      </c>
      <c r="X4" s="25"/>
      <c r="Y4" s="25"/>
      <c r="Z4" s="1">
        <f>SUM(W4-O4)</f>
        <v>-50</v>
      </c>
      <c r="AA4" s="25"/>
      <c r="AB4" s="25"/>
    </row>
    <row r="5" spans="1:28" ht="25.2" customHeight="1" x14ac:dyDescent="0.3">
      <c r="A5" s="1">
        <v>3</v>
      </c>
      <c r="B5" s="1">
        <v>50</v>
      </c>
      <c r="C5" s="1">
        <v>101</v>
      </c>
      <c r="D5" s="1">
        <f t="shared" si="4"/>
        <v>151</v>
      </c>
      <c r="E5" s="1">
        <f t="shared" si="0"/>
        <v>16.666666666666668</v>
      </c>
      <c r="F5" s="1">
        <f t="shared" si="1"/>
        <v>33.666666666666664</v>
      </c>
      <c r="G5" s="1">
        <f>SUM(D5/A5)</f>
        <v>50.333333333333336</v>
      </c>
      <c r="H5" s="1">
        <f t="shared" si="3"/>
        <v>21</v>
      </c>
      <c r="L5" s="1">
        <v>1</v>
      </c>
      <c r="M5" s="1">
        <v>50</v>
      </c>
      <c r="N5" s="1">
        <v>51</v>
      </c>
      <c r="O5" s="1">
        <f>SUM(M5:N5)</f>
        <v>101</v>
      </c>
      <c r="P5" s="1">
        <f t="shared" ref="P5:P14" si="5">SUM(M5/L5)</f>
        <v>50</v>
      </c>
      <c r="Q5" s="1">
        <f t="shared" ref="Q5:Q7" si="6">SUM(N5/L5)</f>
        <v>51</v>
      </c>
      <c r="R5" s="1">
        <f t="shared" ref="R5" si="7">SUM(O5/L5)</f>
        <v>101</v>
      </c>
      <c r="S5" s="14">
        <f t="shared" ref="S5:S14" si="8">SUM((O5-O4)/(L5-L4))</f>
        <v>51</v>
      </c>
      <c r="T5" s="1">
        <v>48</v>
      </c>
      <c r="U5" s="25"/>
      <c r="V5" s="25"/>
      <c r="W5" s="1">
        <f t="shared" ref="W5:W14" si="9">SUM(T5*L5)</f>
        <v>48</v>
      </c>
      <c r="X5" s="25"/>
      <c r="Y5" s="25"/>
      <c r="Z5" s="1">
        <f t="shared" ref="Z5:Z14" si="10">SUM(W5-O5)</f>
        <v>-53</v>
      </c>
      <c r="AA5" s="25"/>
      <c r="AB5" s="25"/>
    </row>
    <row r="6" spans="1:28" ht="25.2" customHeight="1" x14ac:dyDescent="0.3">
      <c r="A6" s="1">
        <v>4</v>
      </c>
      <c r="B6" s="1">
        <v>50</v>
      </c>
      <c r="C6" s="1">
        <v>116</v>
      </c>
      <c r="D6" s="1">
        <f t="shared" si="4"/>
        <v>166</v>
      </c>
      <c r="E6" s="1">
        <f t="shared" si="0"/>
        <v>12.5</v>
      </c>
      <c r="F6" s="1">
        <f>SUM(C6/A6)</f>
        <v>29</v>
      </c>
      <c r="G6" s="1">
        <f t="shared" ref="G6:G12" si="11">SUM(D6/A6)</f>
        <v>41.5</v>
      </c>
      <c r="H6" s="1">
        <f t="shared" si="3"/>
        <v>15</v>
      </c>
      <c r="L6" s="1">
        <v>2</v>
      </c>
      <c r="M6" s="1">
        <v>50</v>
      </c>
      <c r="N6" s="1">
        <v>80</v>
      </c>
      <c r="O6" s="1">
        <f t="shared" ref="O6:O14" si="12">SUM(M6:N6)</f>
        <v>130</v>
      </c>
      <c r="P6" s="1">
        <f t="shared" si="5"/>
        <v>25</v>
      </c>
      <c r="Q6" s="1">
        <f t="shared" si="6"/>
        <v>40</v>
      </c>
      <c r="R6" s="1">
        <f>SUM(O6/L6)</f>
        <v>65</v>
      </c>
      <c r="S6" s="14">
        <f t="shared" si="8"/>
        <v>29</v>
      </c>
      <c r="T6" s="1">
        <v>48</v>
      </c>
      <c r="U6" s="25"/>
      <c r="V6" s="25"/>
      <c r="W6" s="1">
        <f t="shared" si="9"/>
        <v>96</v>
      </c>
      <c r="X6" s="25"/>
      <c r="Y6" s="25"/>
      <c r="Z6" s="1">
        <f t="shared" si="10"/>
        <v>-34</v>
      </c>
      <c r="AA6" s="25"/>
      <c r="AB6" s="25"/>
    </row>
    <row r="7" spans="1:28" ht="25.2" customHeight="1" x14ac:dyDescent="0.3">
      <c r="A7" s="1">
        <v>5</v>
      </c>
      <c r="B7" s="1">
        <v>50</v>
      </c>
      <c r="C7" s="1">
        <v>135</v>
      </c>
      <c r="D7" s="1">
        <f t="shared" si="4"/>
        <v>185</v>
      </c>
      <c r="E7" s="1">
        <f t="shared" si="0"/>
        <v>10</v>
      </c>
      <c r="F7" s="1">
        <f t="shared" si="1"/>
        <v>27</v>
      </c>
      <c r="G7" s="1">
        <f t="shared" si="11"/>
        <v>37</v>
      </c>
      <c r="H7" s="1">
        <f t="shared" si="3"/>
        <v>19</v>
      </c>
      <c r="L7" s="1">
        <v>3</v>
      </c>
      <c r="M7" s="1">
        <v>50</v>
      </c>
      <c r="N7" s="1">
        <v>101</v>
      </c>
      <c r="O7" s="1">
        <f t="shared" si="12"/>
        <v>151</v>
      </c>
      <c r="P7" s="1">
        <f t="shared" si="5"/>
        <v>16.666666666666668</v>
      </c>
      <c r="Q7" s="1">
        <f t="shared" si="6"/>
        <v>33.666666666666664</v>
      </c>
      <c r="R7" s="1">
        <f>SUM(O7/L7)</f>
        <v>50.333333333333336</v>
      </c>
      <c r="S7" s="14">
        <f t="shared" si="8"/>
        <v>21</v>
      </c>
      <c r="T7" s="1">
        <v>48</v>
      </c>
      <c r="U7" s="25"/>
      <c r="V7" s="25"/>
      <c r="W7" s="1">
        <f t="shared" si="9"/>
        <v>144</v>
      </c>
      <c r="X7" s="25"/>
      <c r="Y7" s="25"/>
      <c r="Z7" s="1">
        <f t="shared" si="10"/>
        <v>-7</v>
      </c>
      <c r="AA7" s="25"/>
      <c r="AB7" s="25"/>
    </row>
    <row r="8" spans="1:28" ht="25.2" customHeight="1" x14ac:dyDescent="0.3">
      <c r="A8" s="1">
        <v>6</v>
      </c>
      <c r="B8" s="1">
        <v>50</v>
      </c>
      <c r="C8" s="1">
        <v>160</v>
      </c>
      <c r="D8" s="1">
        <f t="shared" si="4"/>
        <v>210</v>
      </c>
      <c r="E8" s="1">
        <f t="shared" si="0"/>
        <v>8.3333333333333339</v>
      </c>
      <c r="F8" s="1">
        <f t="shared" si="1"/>
        <v>26.666666666666668</v>
      </c>
      <c r="G8" s="1">
        <f t="shared" si="11"/>
        <v>35</v>
      </c>
      <c r="H8" s="1">
        <f t="shared" si="3"/>
        <v>25</v>
      </c>
      <c r="L8" s="1">
        <v>4</v>
      </c>
      <c r="M8" s="1">
        <v>50</v>
      </c>
      <c r="N8" s="1">
        <v>116</v>
      </c>
      <c r="O8" s="1">
        <f t="shared" si="12"/>
        <v>166</v>
      </c>
      <c r="P8" s="1">
        <f t="shared" si="5"/>
        <v>12.5</v>
      </c>
      <c r="Q8" s="1">
        <f>SUM(N8/L8)</f>
        <v>29</v>
      </c>
      <c r="R8" s="1">
        <f t="shared" ref="R8:R14" si="13">SUM(O8/L8)</f>
        <v>41.5</v>
      </c>
      <c r="S8" s="14">
        <f t="shared" si="8"/>
        <v>15</v>
      </c>
      <c r="T8" s="1">
        <v>48</v>
      </c>
      <c r="U8" s="25"/>
      <c r="V8" s="25"/>
      <c r="W8" s="1">
        <f t="shared" si="9"/>
        <v>192</v>
      </c>
      <c r="X8" s="25"/>
      <c r="Y8" s="25"/>
      <c r="Z8" s="1">
        <f t="shared" si="10"/>
        <v>26</v>
      </c>
      <c r="AA8" s="25"/>
      <c r="AB8" s="25"/>
    </row>
    <row r="9" spans="1:28" ht="25.2" customHeight="1" x14ac:dyDescent="0.3">
      <c r="A9" s="1">
        <v>7</v>
      </c>
      <c r="B9" s="1">
        <v>50</v>
      </c>
      <c r="C9" s="1">
        <v>191</v>
      </c>
      <c r="D9" s="1">
        <f t="shared" si="4"/>
        <v>241</v>
      </c>
      <c r="E9" s="1">
        <f t="shared" si="0"/>
        <v>7.1428571428571432</v>
      </c>
      <c r="F9" s="1">
        <f t="shared" si="1"/>
        <v>27.285714285714285</v>
      </c>
      <c r="G9" s="1">
        <f t="shared" si="11"/>
        <v>34.428571428571431</v>
      </c>
      <c r="H9" s="1">
        <f t="shared" si="3"/>
        <v>31</v>
      </c>
      <c r="L9" s="1">
        <v>5</v>
      </c>
      <c r="M9" s="1">
        <v>50</v>
      </c>
      <c r="N9" s="1">
        <v>135</v>
      </c>
      <c r="O9" s="1">
        <f t="shared" si="12"/>
        <v>185</v>
      </c>
      <c r="P9" s="1">
        <f t="shared" si="5"/>
        <v>10</v>
      </c>
      <c r="Q9" s="1">
        <f t="shared" ref="Q9:Q14" si="14">SUM(N9/L9)</f>
        <v>27</v>
      </c>
      <c r="R9" s="1">
        <f t="shared" si="13"/>
        <v>37</v>
      </c>
      <c r="S9" s="14">
        <f t="shared" si="8"/>
        <v>19</v>
      </c>
      <c r="T9" s="1">
        <v>48</v>
      </c>
      <c r="U9" s="25"/>
      <c r="V9" s="25"/>
      <c r="W9" s="1">
        <f t="shared" si="9"/>
        <v>240</v>
      </c>
      <c r="X9" s="25"/>
      <c r="Y9" s="25"/>
      <c r="Z9" s="1">
        <f t="shared" si="10"/>
        <v>55</v>
      </c>
      <c r="AA9" s="25"/>
      <c r="AB9" s="25"/>
    </row>
    <row r="10" spans="1:28" ht="25.2" customHeight="1" x14ac:dyDescent="0.3">
      <c r="A10" s="1">
        <v>8</v>
      </c>
      <c r="B10" s="1">
        <v>50</v>
      </c>
      <c r="C10" s="1">
        <v>229</v>
      </c>
      <c r="D10" s="1">
        <f t="shared" si="4"/>
        <v>279</v>
      </c>
      <c r="E10" s="1">
        <f t="shared" si="0"/>
        <v>6.25</v>
      </c>
      <c r="F10" s="1">
        <f t="shared" si="1"/>
        <v>28.625</v>
      </c>
      <c r="G10" s="1">
        <f t="shared" si="11"/>
        <v>34.875</v>
      </c>
      <c r="H10" s="1">
        <f t="shared" si="3"/>
        <v>38</v>
      </c>
      <c r="L10" s="1">
        <v>6</v>
      </c>
      <c r="M10" s="1">
        <v>50</v>
      </c>
      <c r="N10" s="1">
        <v>160</v>
      </c>
      <c r="O10" s="1">
        <f t="shared" si="12"/>
        <v>210</v>
      </c>
      <c r="P10" s="1">
        <f t="shared" si="5"/>
        <v>8.3333333333333339</v>
      </c>
      <c r="Q10" s="1">
        <f t="shared" si="14"/>
        <v>26.666666666666668</v>
      </c>
      <c r="R10" s="1">
        <f t="shared" si="13"/>
        <v>35</v>
      </c>
      <c r="S10" s="14">
        <f t="shared" si="8"/>
        <v>25</v>
      </c>
      <c r="T10" s="1">
        <v>48</v>
      </c>
      <c r="U10" s="25"/>
      <c r="V10" s="25"/>
      <c r="W10" s="1">
        <f t="shared" si="9"/>
        <v>288</v>
      </c>
      <c r="X10" s="25"/>
      <c r="Y10" s="25"/>
      <c r="Z10" s="1">
        <f t="shared" si="10"/>
        <v>78</v>
      </c>
      <c r="AA10" s="25"/>
      <c r="AB10" s="25"/>
    </row>
    <row r="11" spans="1:28" ht="25.2" customHeight="1" x14ac:dyDescent="0.3">
      <c r="A11" s="1">
        <v>9</v>
      </c>
      <c r="B11" s="1">
        <v>50</v>
      </c>
      <c r="C11" s="1">
        <v>275</v>
      </c>
      <c r="D11" s="1">
        <f t="shared" si="4"/>
        <v>325</v>
      </c>
      <c r="E11" s="1">
        <f t="shared" si="0"/>
        <v>5.5555555555555554</v>
      </c>
      <c r="F11" s="1">
        <f t="shared" si="1"/>
        <v>30.555555555555557</v>
      </c>
      <c r="G11" s="1">
        <f t="shared" si="11"/>
        <v>36.111111111111114</v>
      </c>
      <c r="H11" s="1">
        <f t="shared" si="3"/>
        <v>46</v>
      </c>
      <c r="L11" s="1">
        <v>7</v>
      </c>
      <c r="M11" s="1">
        <v>50</v>
      </c>
      <c r="N11" s="1">
        <v>191</v>
      </c>
      <c r="O11" s="1">
        <f t="shared" si="12"/>
        <v>241</v>
      </c>
      <c r="P11" s="1">
        <f t="shared" si="5"/>
        <v>7.1428571428571432</v>
      </c>
      <c r="Q11" s="1">
        <f t="shared" si="14"/>
        <v>27.285714285714285</v>
      </c>
      <c r="R11" s="1">
        <f t="shared" si="13"/>
        <v>34.428571428571431</v>
      </c>
      <c r="S11" s="14">
        <f t="shared" si="8"/>
        <v>31</v>
      </c>
      <c r="T11" s="1">
        <v>48</v>
      </c>
      <c r="U11" s="25"/>
      <c r="V11" s="25"/>
      <c r="W11" s="1">
        <f t="shared" si="9"/>
        <v>336</v>
      </c>
      <c r="X11" s="25"/>
      <c r="Y11" s="25"/>
      <c r="Z11" s="1">
        <f t="shared" si="10"/>
        <v>95</v>
      </c>
      <c r="AA11" s="25"/>
      <c r="AB11" s="25"/>
    </row>
    <row r="12" spans="1:28" ht="25.2" customHeight="1" thickBot="1" x14ac:dyDescent="0.35">
      <c r="A12" s="1">
        <v>10</v>
      </c>
      <c r="B12" s="1">
        <v>50</v>
      </c>
      <c r="C12" s="1">
        <v>331</v>
      </c>
      <c r="D12" s="1">
        <f t="shared" si="4"/>
        <v>381</v>
      </c>
      <c r="E12" s="8">
        <f t="shared" si="0"/>
        <v>5</v>
      </c>
      <c r="F12" s="8">
        <f t="shared" si="1"/>
        <v>33.1</v>
      </c>
      <c r="G12" s="1">
        <f t="shared" si="11"/>
        <v>38.1</v>
      </c>
      <c r="H12" s="1">
        <f t="shared" si="3"/>
        <v>56</v>
      </c>
      <c r="L12" s="1">
        <v>8</v>
      </c>
      <c r="M12" s="1">
        <v>50</v>
      </c>
      <c r="N12" s="1">
        <v>229</v>
      </c>
      <c r="O12" s="1">
        <f t="shared" si="12"/>
        <v>279</v>
      </c>
      <c r="P12" s="1">
        <f t="shared" si="5"/>
        <v>6.25</v>
      </c>
      <c r="Q12" s="1">
        <f t="shared" si="14"/>
        <v>28.625</v>
      </c>
      <c r="R12" s="1">
        <f t="shared" si="13"/>
        <v>34.875</v>
      </c>
      <c r="S12" s="14">
        <f t="shared" si="8"/>
        <v>38</v>
      </c>
      <c r="T12" s="1">
        <v>48</v>
      </c>
      <c r="U12" s="25"/>
      <c r="V12" s="25"/>
      <c r="W12" s="1">
        <f t="shared" si="9"/>
        <v>384</v>
      </c>
      <c r="X12" s="25"/>
      <c r="Y12" s="25"/>
      <c r="Z12" s="1">
        <f t="shared" si="10"/>
        <v>105</v>
      </c>
      <c r="AA12" s="25"/>
      <c r="AB12" s="25"/>
    </row>
    <row r="13" spans="1:28" ht="25.2" customHeight="1" thickBot="1" x14ac:dyDescent="0.35">
      <c r="D13" s="9" t="s">
        <v>9</v>
      </c>
      <c r="E13" s="10" t="s">
        <v>8</v>
      </c>
      <c r="F13" s="10" t="s">
        <v>11</v>
      </c>
      <c r="G13" s="10" t="s">
        <v>12</v>
      </c>
      <c r="H13" s="11" t="s">
        <v>13</v>
      </c>
      <c r="L13" s="1">
        <v>9</v>
      </c>
      <c r="M13" s="1">
        <v>50</v>
      </c>
      <c r="N13" s="1">
        <v>275</v>
      </c>
      <c r="O13" s="1">
        <f t="shared" si="12"/>
        <v>325</v>
      </c>
      <c r="P13" s="1">
        <f t="shared" si="5"/>
        <v>5.5555555555555554</v>
      </c>
      <c r="Q13" s="1">
        <f t="shared" si="14"/>
        <v>30.555555555555557</v>
      </c>
      <c r="R13" s="1">
        <f t="shared" si="13"/>
        <v>36.111111111111114</v>
      </c>
      <c r="S13" s="14">
        <f t="shared" si="8"/>
        <v>46</v>
      </c>
      <c r="T13" s="1">
        <v>48</v>
      </c>
      <c r="U13" s="25"/>
      <c r="V13" s="25"/>
      <c r="W13" s="1">
        <f t="shared" si="9"/>
        <v>432</v>
      </c>
      <c r="X13" s="25"/>
      <c r="Y13" s="25"/>
      <c r="Z13" s="1">
        <f t="shared" si="10"/>
        <v>107</v>
      </c>
      <c r="AA13" s="25"/>
      <c r="AB13" s="25"/>
    </row>
    <row r="14" spans="1:28" ht="25.2" customHeight="1" thickBot="1" x14ac:dyDescent="0.35">
      <c r="D14" s="3"/>
      <c r="E14" s="3"/>
      <c r="F14" s="3"/>
      <c r="G14" s="3"/>
      <c r="H14" s="3"/>
      <c r="L14" s="1">
        <v>10</v>
      </c>
      <c r="M14" s="1">
        <v>50</v>
      </c>
      <c r="N14" s="1">
        <v>331</v>
      </c>
      <c r="O14" s="1">
        <f t="shared" si="12"/>
        <v>381</v>
      </c>
      <c r="P14" s="1">
        <f t="shared" si="5"/>
        <v>5</v>
      </c>
      <c r="Q14" s="1">
        <f t="shared" si="14"/>
        <v>33.1</v>
      </c>
      <c r="R14" s="1">
        <f t="shared" si="13"/>
        <v>38.1</v>
      </c>
      <c r="S14" s="14">
        <f t="shared" si="8"/>
        <v>56</v>
      </c>
      <c r="T14" s="8">
        <v>48</v>
      </c>
      <c r="U14" s="25"/>
      <c r="V14" s="25"/>
      <c r="W14" s="8">
        <f t="shared" si="9"/>
        <v>480</v>
      </c>
      <c r="X14" s="25"/>
      <c r="Y14" s="25"/>
      <c r="Z14" s="8">
        <f t="shared" si="10"/>
        <v>99</v>
      </c>
      <c r="AA14" s="25"/>
      <c r="AB14" s="25"/>
    </row>
    <row r="15" spans="1:28" ht="25.2" customHeight="1" thickBot="1" x14ac:dyDescent="0.35">
      <c r="O15" s="16" t="s">
        <v>9</v>
      </c>
      <c r="P15" s="15" t="s">
        <v>8</v>
      </c>
      <c r="Q15" s="15" t="s">
        <v>11</v>
      </c>
      <c r="R15" s="15" t="s">
        <v>12</v>
      </c>
      <c r="S15" s="15" t="s">
        <v>13</v>
      </c>
      <c r="T15" s="15" t="s">
        <v>31</v>
      </c>
      <c r="W15" s="15" t="s">
        <v>33</v>
      </c>
      <c r="Z15" s="15" t="s">
        <v>32</v>
      </c>
    </row>
    <row r="16" spans="1:28" ht="15" thickBot="1" x14ac:dyDescent="0.35"/>
    <row r="17" spans="15:31" ht="117.6" customHeight="1" thickBot="1" x14ac:dyDescent="0.35">
      <c r="O17" s="19" t="s">
        <v>27</v>
      </c>
      <c r="P17" s="20" t="s">
        <v>22</v>
      </c>
      <c r="Q17" s="21"/>
      <c r="R17" s="21"/>
      <c r="S17" s="20" t="s">
        <v>23</v>
      </c>
      <c r="T17" s="21"/>
      <c r="U17" s="21"/>
      <c r="V17" s="22" t="s">
        <v>5</v>
      </c>
      <c r="W17" s="20" t="s">
        <v>29</v>
      </c>
      <c r="X17" s="21"/>
      <c r="Y17" s="23"/>
      <c r="Z17" s="20" t="s">
        <v>30</v>
      </c>
      <c r="AA17" s="21"/>
      <c r="AB17" s="23"/>
      <c r="AC17" s="20" t="s">
        <v>19</v>
      </c>
      <c r="AD17" s="21"/>
      <c r="AE17" s="23"/>
    </row>
    <row r="18" spans="15:31" x14ac:dyDescent="0.3">
      <c r="O18" s="17" t="s">
        <v>14</v>
      </c>
      <c r="P18" s="18" t="s">
        <v>15</v>
      </c>
      <c r="Q18" s="18" t="s">
        <v>20</v>
      </c>
      <c r="R18" s="18" t="s">
        <v>21</v>
      </c>
      <c r="S18" s="18" t="s">
        <v>24</v>
      </c>
      <c r="T18" s="18" t="s">
        <v>25</v>
      </c>
      <c r="U18" s="18" t="s">
        <v>26</v>
      </c>
      <c r="V18" s="18" t="s">
        <v>28</v>
      </c>
      <c r="W18" s="4" t="s">
        <v>16</v>
      </c>
      <c r="X18" s="4" t="s">
        <v>36</v>
      </c>
      <c r="Y18" s="4" t="s">
        <v>37</v>
      </c>
      <c r="Z18" s="1" t="s">
        <v>17</v>
      </c>
      <c r="AA18" s="1" t="s">
        <v>38</v>
      </c>
      <c r="AB18" s="1" t="s">
        <v>39</v>
      </c>
      <c r="AC18" s="1" t="s">
        <v>18</v>
      </c>
      <c r="AD18" s="1" t="s">
        <v>40</v>
      </c>
      <c r="AE18" s="1" t="s">
        <v>41</v>
      </c>
    </row>
    <row r="19" spans="15:31" x14ac:dyDescent="0.3">
      <c r="O19" s="2">
        <v>1</v>
      </c>
      <c r="P19" s="2">
        <v>2</v>
      </c>
      <c r="Q19" s="3">
        <v>3</v>
      </c>
      <c r="R19" s="2">
        <v>4</v>
      </c>
      <c r="S19" s="3">
        <v>5</v>
      </c>
      <c r="T19" s="2">
        <v>6</v>
      </c>
      <c r="U19" s="3">
        <v>7</v>
      </c>
      <c r="V19" s="2">
        <v>8</v>
      </c>
      <c r="W19" s="3">
        <v>9</v>
      </c>
      <c r="X19" s="3">
        <v>10</v>
      </c>
      <c r="Y19" s="3">
        <v>11</v>
      </c>
      <c r="Z19" s="2">
        <v>12</v>
      </c>
      <c r="AA19" s="2">
        <v>13</v>
      </c>
      <c r="AB19" s="2">
        <v>14</v>
      </c>
      <c r="AC19" s="3">
        <v>15</v>
      </c>
      <c r="AD19" s="3">
        <v>16</v>
      </c>
      <c r="AE19" s="3">
        <v>17</v>
      </c>
    </row>
    <row r="20" spans="15:31" x14ac:dyDescent="0.3">
      <c r="O20" s="1">
        <v>0</v>
      </c>
      <c r="P20" s="4">
        <v>50</v>
      </c>
      <c r="Q20" s="4">
        <v>0</v>
      </c>
      <c r="R20" s="4">
        <f>SUM(P20:Q20)</f>
        <v>50</v>
      </c>
      <c r="S20" s="12" t="s">
        <v>10</v>
      </c>
      <c r="T20" s="12" t="s">
        <v>10</v>
      </c>
      <c r="U20" s="12" t="s">
        <v>10</v>
      </c>
      <c r="V20" s="13" t="s">
        <v>10</v>
      </c>
      <c r="W20" s="1">
        <v>48</v>
      </c>
      <c r="X20" s="1">
        <v>31</v>
      </c>
      <c r="Y20" s="1">
        <v>24</v>
      </c>
      <c r="Z20" s="1">
        <f t="shared" ref="Z20:Z30" si="15">SUM(W20*O20)</f>
        <v>0</v>
      </c>
      <c r="AA20" s="1">
        <f t="shared" ref="AA20:AA30" si="16">SUM(X20*O20)</f>
        <v>0</v>
      </c>
      <c r="AB20" s="1">
        <f>SUM(Y20*O20)</f>
        <v>0</v>
      </c>
      <c r="AC20" s="1">
        <f>SUM(Z20-R20)</f>
        <v>-50</v>
      </c>
      <c r="AD20" s="1">
        <f>SUM(AA20-R20)</f>
        <v>-50</v>
      </c>
      <c r="AE20" s="1">
        <f>SUM(AB20-R20)</f>
        <v>-50</v>
      </c>
    </row>
    <row r="21" spans="15:31" x14ac:dyDescent="0.3">
      <c r="O21" s="1">
        <v>1</v>
      </c>
      <c r="P21" s="1">
        <v>50</v>
      </c>
      <c r="Q21" s="1">
        <v>51</v>
      </c>
      <c r="R21" s="1">
        <f>SUM(P21:Q21)</f>
        <v>101</v>
      </c>
      <c r="S21" s="1">
        <f t="shared" ref="S21:S30" si="17">SUM(P21/O21)</f>
        <v>50</v>
      </c>
      <c r="T21" s="1">
        <f t="shared" ref="T21:T23" si="18">SUM(Q21/O21)</f>
        <v>51</v>
      </c>
      <c r="U21" s="1">
        <f t="shared" ref="U21" si="19">SUM(R21/O21)</f>
        <v>101</v>
      </c>
      <c r="V21" s="14">
        <f t="shared" ref="V21:V30" si="20">SUM((R21-R20)/(O21-O20))</f>
        <v>51</v>
      </c>
      <c r="W21" s="1">
        <v>48</v>
      </c>
      <c r="X21" s="1">
        <v>31</v>
      </c>
      <c r="Y21" s="1">
        <v>24</v>
      </c>
      <c r="Z21" s="1">
        <f t="shared" si="15"/>
        <v>48</v>
      </c>
      <c r="AA21" s="1">
        <f>SUM(X21*O21)</f>
        <v>31</v>
      </c>
      <c r="AB21" s="1">
        <f>SUM(Y21*O21)</f>
        <v>24</v>
      </c>
      <c r="AC21" s="1">
        <f t="shared" ref="AC21:AC29" si="21">SUM(Z21-R21)</f>
        <v>-53</v>
      </c>
      <c r="AD21" s="1">
        <f t="shared" ref="AD21:AD30" si="22">SUM(AA21-R21)</f>
        <v>-70</v>
      </c>
      <c r="AE21" s="1">
        <f t="shared" ref="AE21:AE29" si="23">SUM(AB21-R21)</f>
        <v>-77</v>
      </c>
    </row>
    <row r="22" spans="15:31" x14ac:dyDescent="0.3">
      <c r="O22" s="1">
        <v>2</v>
      </c>
      <c r="P22" s="1">
        <v>50</v>
      </c>
      <c r="Q22" s="1">
        <v>80</v>
      </c>
      <c r="R22" s="1">
        <f t="shared" ref="R22:R30" si="24">SUM(P22:Q22)</f>
        <v>130</v>
      </c>
      <c r="S22" s="1">
        <f t="shared" si="17"/>
        <v>25</v>
      </c>
      <c r="T22" s="1">
        <f t="shared" si="18"/>
        <v>40</v>
      </c>
      <c r="U22" s="1">
        <f>SUM(R22/O22)</f>
        <v>65</v>
      </c>
      <c r="V22" s="14">
        <f t="shared" si="20"/>
        <v>29</v>
      </c>
      <c r="W22" s="1">
        <v>48</v>
      </c>
      <c r="X22" s="1">
        <v>31</v>
      </c>
      <c r="Y22" s="1">
        <v>24</v>
      </c>
      <c r="Z22" s="1">
        <f t="shared" si="15"/>
        <v>96</v>
      </c>
      <c r="AA22" s="1">
        <f t="shared" si="16"/>
        <v>62</v>
      </c>
      <c r="AB22" s="1">
        <f t="shared" ref="AB22:AB29" si="25">SUM(Y22*O22)</f>
        <v>48</v>
      </c>
      <c r="AC22" s="1">
        <f t="shared" si="21"/>
        <v>-34</v>
      </c>
      <c r="AD22" s="1">
        <f t="shared" si="22"/>
        <v>-68</v>
      </c>
      <c r="AE22" s="1">
        <f t="shared" si="23"/>
        <v>-82</v>
      </c>
    </row>
    <row r="23" spans="15:31" x14ac:dyDescent="0.3">
      <c r="O23" s="1">
        <v>3</v>
      </c>
      <c r="P23" s="1">
        <v>50</v>
      </c>
      <c r="Q23" s="1">
        <v>101</v>
      </c>
      <c r="R23" s="1">
        <f t="shared" si="24"/>
        <v>151</v>
      </c>
      <c r="S23" s="1">
        <f t="shared" si="17"/>
        <v>16.666666666666668</v>
      </c>
      <c r="T23" s="1">
        <f t="shared" si="18"/>
        <v>33.666666666666664</v>
      </c>
      <c r="U23" s="1">
        <f>SUM(R23/O23)</f>
        <v>50.333333333333336</v>
      </c>
      <c r="V23" s="14">
        <f t="shared" si="20"/>
        <v>21</v>
      </c>
      <c r="W23" s="1">
        <v>48</v>
      </c>
      <c r="X23" s="1">
        <v>31</v>
      </c>
      <c r="Y23" s="1">
        <v>24</v>
      </c>
      <c r="Z23" s="1">
        <f t="shared" si="15"/>
        <v>144</v>
      </c>
      <c r="AA23" s="1">
        <f t="shared" si="16"/>
        <v>93</v>
      </c>
      <c r="AB23" s="1">
        <f t="shared" si="25"/>
        <v>72</v>
      </c>
      <c r="AC23" s="1">
        <f>SUM(Z23-R23)</f>
        <v>-7</v>
      </c>
      <c r="AD23" s="1">
        <f t="shared" si="22"/>
        <v>-58</v>
      </c>
      <c r="AE23" s="1">
        <f t="shared" si="23"/>
        <v>-79</v>
      </c>
    </row>
    <row r="24" spans="15:31" x14ac:dyDescent="0.3">
      <c r="O24" s="1">
        <v>4</v>
      </c>
      <c r="P24" s="1">
        <v>50</v>
      </c>
      <c r="Q24" s="1">
        <v>116</v>
      </c>
      <c r="R24" s="1">
        <f t="shared" si="24"/>
        <v>166</v>
      </c>
      <c r="S24" s="1">
        <f t="shared" si="17"/>
        <v>12.5</v>
      </c>
      <c r="T24" s="1">
        <f>SUM(Q24/O24)</f>
        <v>29</v>
      </c>
      <c r="U24" s="1">
        <f t="shared" ref="U24:U30" si="26">SUM(R24/O24)</f>
        <v>41.5</v>
      </c>
      <c r="V24" s="14">
        <f t="shared" si="20"/>
        <v>15</v>
      </c>
      <c r="W24" s="1">
        <v>48</v>
      </c>
      <c r="X24" s="1">
        <v>31</v>
      </c>
      <c r="Y24" s="1">
        <v>24</v>
      </c>
      <c r="Z24" s="1">
        <f t="shared" si="15"/>
        <v>192</v>
      </c>
      <c r="AA24" s="1">
        <f t="shared" si="16"/>
        <v>124</v>
      </c>
      <c r="AB24" s="1">
        <f>SUM(Y24*O24)</f>
        <v>96</v>
      </c>
      <c r="AC24" s="1">
        <f>SUM(Z24-R24)</f>
        <v>26</v>
      </c>
      <c r="AD24" s="1">
        <f>SUM(AA24-R24)</f>
        <v>-42</v>
      </c>
      <c r="AE24" s="1">
        <f>SUM(AB24-R24)</f>
        <v>-70</v>
      </c>
    </row>
    <row r="25" spans="15:31" x14ac:dyDescent="0.3">
      <c r="O25" s="1">
        <v>5</v>
      </c>
      <c r="P25" s="1">
        <v>50</v>
      </c>
      <c r="Q25" s="1">
        <v>135</v>
      </c>
      <c r="R25" s="1">
        <f t="shared" si="24"/>
        <v>185</v>
      </c>
      <c r="S25" s="1">
        <f t="shared" si="17"/>
        <v>10</v>
      </c>
      <c r="T25" s="1">
        <f t="shared" ref="T25:T30" si="27">SUM(Q25/O25)</f>
        <v>27</v>
      </c>
      <c r="U25" s="1">
        <f t="shared" si="26"/>
        <v>37</v>
      </c>
      <c r="V25" s="14">
        <f t="shared" si="20"/>
        <v>19</v>
      </c>
      <c r="W25" s="1">
        <v>48</v>
      </c>
      <c r="X25" s="1">
        <v>31</v>
      </c>
      <c r="Y25" s="1">
        <v>24</v>
      </c>
      <c r="Z25" s="1">
        <f t="shared" si="15"/>
        <v>240</v>
      </c>
      <c r="AA25" s="1">
        <f t="shared" si="16"/>
        <v>155</v>
      </c>
      <c r="AB25" s="1">
        <f t="shared" si="25"/>
        <v>120</v>
      </c>
      <c r="AC25" s="1">
        <f t="shared" si="21"/>
        <v>55</v>
      </c>
      <c r="AD25" s="1">
        <f t="shared" si="22"/>
        <v>-30</v>
      </c>
      <c r="AE25" s="1">
        <f t="shared" si="23"/>
        <v>-65</v>
      </c>
    </row>
    <row r="26" spans="15:31" x14ac:dyDescent="0.3">
      <c r="O26" s="1">
        <v>6</v>
      </c>
      <c r="P26" s="1">
        <v>50</v>
      </c>
      <c r="Q26" s="1">
        <v>160</v>
      </c>
      <c r="R26" s="1">
        <f t="shared" si="24"/>
        <v>210</v>
      </c>
      <c r="S26" s="1">
        <f t="shared" si="17"/>
        <v>8.3333333333333339</v>
      </c>
      <c r="T26" s="1">
        <f t="shared" si="27"/>
        <v>26.666666666666668</v>
      </c>
      <c r="U26" s="1">
        <f t="shared" si="26"/>
        <v>35</v>
      </c>
      <c r="V26" s="14">
        <f t="shared" si="20"/>
        <v>25</v>
      </c>
      <c r="W26" s="1">
        <v>48</v>
      </c>
      <c r="X26" s="1">
        <v>31</v>
      </c>
      <c r="Y26" s="1">
        <v>24</v>
      </c>
      <c r="Z26" s="1">
        <f t="shared" si="15"/>
        <v>288</v>
      </c>
      <c r="AA26" s="1">
        <f t="shared" si="16"/>
        <v>186</v>
      </c>
      <c r="AB26" s="1">
        <f t="shared" si="25"/>
        <v>144</v>
      </c>
      <c r="AC26" s="1">
        <f t="shared" si="21"/>
        <v>78</v>
      </c>
      <c r="AD26" s="1">
        <f t="shared" si="22"/>
        <v>-24</v>
      </c>
      <c r="AE26" s="1">
        <f t="shared" si="23"/>
        <v>-66</v>
      </c>
    </row>
    <row r="27" spans="15:31" x14ac:dyDescent="0.3">
      <c r="O27" s="1">
        <v>7</v>
      </c>
      <c r="P27" s="1">
        <v>50</v>
      </c>
      <c r="Q27" s="1">
        <v>191</v>
      </c>
      <c r="R27" s="1">
        <f t="shared" si="24"/>
        <v>241</v>
      </c>
      <c r="S27" s="1">
        <f t="shared" si="17"/>
        <v>7.1428571428571432</v>
      </c>
      <c r="T27" s="1">
        <f t="shared" si="27"/>
        <v>27.285714285714285</v>
      </c>
      <c r="U27" s="1">
        <f t="shared" si="26"/>
        <v>34.428571428571431</v>
      </c>
      <c r="V27" s="14">
        <f t="shared" si="20"/>
        <v>31</v>
      </c>
      <c r="W27" s="1">
        <v>48</v>
      </c>
      <c r="X27" s="1">
        <v>31</v>
      </c>
      <c r="Y27" s="1">
        <v>24</v>
      </c>
      <c r="Z27" s="1">
        <f t="shared" si="15"/>
        <v>336</v>
      </c>
      <c r="AA27" s="1">
        <f t="shared" si="16"/>
        <v>217</v>
      </c>
      <c r="AB27" s="1">
        <f t="shared" si="25"/>
        <v>168</v>
      </c>
      <c r="AC27" s="1">
        <f t="shared" si="21"/>
        <v>95</v>
      </c>
      <c r="AD27" s="1">
        <f t="shared" si="22"/>
        <v>-24</v>
      </c>
      <c r="AE27" s="1">
        <f t="shared" si="23"/>
        <v>-73</v>
      </c>
    </row>
    <row r="28" spans="15:31" x14ac:dyDescent="0.3">
      <c r="O28" s="1">
        <v>8</v>
      </c>
      <c r="P28" s="1">
        <v>50</v>
      </c>
      <c r="Q28" s="1">
        <v>229</v>
      </c>
      <c r="R28" s="1">
        <f t="shared" si="24"/>
        <v>279</v>
      </c>
      <c r="S28" s="1">
        <f t="shared" si="17"/>
        <v>6.25</v>
      </c>
      <c r="T28" s="1">
        <f t="shared" si="27"/>
        <v>28.625</v>
      </c>
      <c r="U28" s="1">
        <f t="shared" si="26"/>
        <v>34.875</v>
      </c>
      <c r="V28" s="14">
        <f t="shared" si="20"/>
        <v>38</v>
      </c>
      <c r="W28" s="1">
        <v>48</v>
      </c>
      <c r="X28" s="1">
        <v>31</v>
      </c>
      <c r="Y28" s="1">
        <v>24</v>
      </c>
      <c r="Z28" s="1">
        <f t="shared" si="15"/>
        <v>384</v>
      </c>
      <c r="AA28" s="1">
        <f t="shared" si="16"/>
        <v>248</v>
      </c>
      <c r="AB28" s="1">
        <f t="shared" si="25"/>
        <v>192</v>
      </c>
      <c r="AC28" s="1">
        <f t="shared" si="21"/>
        <v>105</v>
      </c>
      <c r="AD28" s="1">
        <f t="shared" si="22"/>
        <v>-31</v>
      </c>
      <c r="AE28" s="1">
        <f t="shared" si="23"/>
        <v>-87</v>
      </c>
    </row>
    <row r="29" spans="15:31" x14ac:dyDescent="0.3">
      <c r="O29" s="1">
        <v>9</v>
      </c>
      <c r="P29" s="1">
        <v>50</v>
      </c>
      <c r="Q29" s="1">
        <v>275</v>
      </c>
      <c r="R29" s="1">
        <f t="shared" si="24"/>
        <v>325</v>
      </c>
      <c r="S29" s="1">
        <f t="shared" si="17"/>
        <v>5.5555555555555554</v>
      </c>
      <c r="T29" s="1">
        <f t="shared" si="27"/>
        <v>30.555555555555557</v>
      </c>
      <c r="U29" s="1">
        <f t="shared" si="26"/>
        <v>36.111111111111114</v>
      </c>
      <c r="V29" s="14">
        <f t="shared" si="20"/>
        <v>46</v>
      </c>
      <c r="W29" s="1">
        <v>48</v>
      </c>
      <c r="X29" s="1">
        <v>31</v>
      </c>
      <c r="Y29" s="1">
        <v>24</v>
      </c>
      <c r="Z29" s="1">
        <f t="shared" si="15"/>
        <v>432</v>
      </c>
      <c r="AA29" s="1">
        <f t="shared" si="16"/>
        <v>279</v>
      </c>
      <c r="AB29" s="1">
        <f t="shared" si="25"/>
        <v>216</v>
      </c>
      <c r="AC29" s="1">
        <f t="shared" si="21"/>
        <v>107</v>
      </c>
      <c r="AD29" s="1">
        <f t="shared" si="22"/>
        <v>-46</v>
      </c>
      <c r="AE29" s="1">
        <f t="shared" si="23"/>
        <v>-109</v>
      </c>
    </row>
    <row r="30" spans="15:31" ht="15" thickBot="1" x14ac:dyDescent="0.35">
      <c r="O30" s="1">
        <v>10</v>
      </c>
      <c r="P30" s="1">
        <v>50</v>
      </c>
      <c r="Q30" s="1">
        <v>331</v>
      </c>
      <c r="R30" s="1">
        <f t="shared" si="24"/>
        <v>381</v>
      </c>
      <c r="S30" s="1">
        <f t="shared" si="17"/>
        <v>5</v>
      </c>
      <c r="T30" s="1">
        <f t="shared" si="27"/>
        <v>33.1</v>
      </c>
      <c r="U30" s="1">
        <f t="shared" si="26"/>
        <v>38.1</v>
      </c>
      <c r="V30" s="14">
        <f t="shared" si="20"/>
        <v>56</v>
      </c>
      <c r="W30" s="8">
        <v>48</v>
      </c>
      <c r="X30" s="1">
        <v>31</v>
      </c>
      <c r="Y30" s="1">
        <v>24</v>
      </c>
      <c r="Z30" s="8">
        <f t="shared" si="15"/>
        <v>480</v>
      </c>
      <c r="AA30" s="1">
        <f t="shared" si="16"/>
        <v>310</v>
      </c>
      <c r="AB30" s="1">
        <f>SUM(Y30*O30)</f>
        <v>240</v>
      </c>
      <c r="AC30" s="8">
        <f>SUM(Z30-R30)</f>
        <v>99</v>
      </c>
      <c r="AD30" s="1">
        <f t="shared" si="22"/>
        <v>-71</v>
      </c>
      <c r="AE30" s="1">
        <f>SUM(AB30-R30)</f>
        <v>-141</v>
      </c>
    </row>
    <row r="31" spans="15:31" ht="15" thickBot="1" x14ac:dyDescent="0.35">
      <c r="R31" s="16" t="s">
        <v>9</v>
      </c>
      <c r="S31" s="15" t="s">
        <v>8</v>
      </c>
      <c r="T31" s="15" t="s">
        <v>11</v>
      </c>
      <c r="U31" s="15" t="s">
        <v>12</v>
      </c>
      <c r="V31" s="15" t="s">
        <v>13</v>
      </c>
      <c r="W31" s="15" t="s">
        <v>31</v>
      </c>
      <c r="X31" s="15" t="s">
        <v>35</v>
      </c>
      <c r="Y31" s="15" t="s">
        <v>34</v>
      </c>
      <c r="Z31" s="15" t="s">
        <v>33</v>
      </c>
      <c r="AA31" s="15" t="s">
        <v>44</v>
      </c>
      <c r="AB31" s="15" t="s">
        <v>45</v>
      </c>
      <c r="AC31" s="15" t="s">
        <v>32</v>
      </c>
      <c r="AD31" s="15" t="s">
        <v>43</v>
      </c>
      <c r="AE31" s="15" t="s">
        <v>42</v>
      </c>
    </row>
    <row r="33" spans="29:29" x14ac:dyDescent="0.3">
      <c r="AC33">
        <f>SUM(AC20:AC30)</f>
        <v>421</v>
      </c>
    </row>
  </sheetData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92D16FABC7649A0E0051487714BFF" ma:contentTypeVersion="15" ma:contentTypeDescription="Crée un document." ma:contentTypeScope="" ma:versionID="8cbce981f709b0aa556b968f842a16e5">
  <xsd:schema xmlns:xsd="http://www.w3.org/2001/XMLSchema" xmlns:xs="http://www.w3.org/2001/XMLSchema" xmlns:p="http://schemas.microsoft.com/office/2006/metadata/properties" xmlns:ns3="fcccc220-c6b9-4076-850d-f5e42563a571" xmlns:ns4="e7f151b8-51d7-4647-8ad5-935b9ffd0765" targetNamespace="http://schemas.microsoft.com/office/2006/metadata/properties" ma:root="true" ma:fieldsID="4b75d7276b3379f9260ddd633969e157" ns3:_="" ns4:_="">
    <xsd:import namespace="fcccc220-c6b9-4076-850d-f5e42563a571"/>
    <xsd:import namespace="e7f151b8-51d7-4647-8ad5-935b9ffd076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DateTaken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cc220-c6b9-4076-850d-f5e42563a571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151b8-51d7-4647-8ad5-935b9ffd0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ccc220-c6b9-4076-850d-f5e42563a571" xsi:nil="true"/>
  </documentManagement>
</p:properties>
</file>

<file path=customXml/itemProps1.xml><?xml version="1.0" encoding="utf-8"?>
<ds:datastoreItem xmlns:ds="http://schemas.openxmlformats.org/officeDocument/2006/customXml" ds:itemID="{E244E549-F1BF-4648-8B64-6B67A0A578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4CE322-C0B2-427C-AD54-4FCCBC1D2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ccc220-c6b9-4076-850d-f5e42563a571"/>
    <ds:schemaRef ds:uri="e7f151b8-51d7-4647-8ad5-935b9ffd0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3068D2-4D38-4339-AB9A-B2739E52D12D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fcccc220-c6b9-4076-850d-f5e42563a571"/>
    <ds:schemaRef ds:uri="http://purl.org/dc/terms/"/>
    <ds:schemaRef ds:uri="http://schemas.openxmlformats.org/package/2006/metadata/core-properties"/>
    <ds:schemaRef ds:uri="http://www.w3.org/XML/1998/namespace"/>
    <ds:schemaRef ds:uri="e7f151b8-51d7-4647-8ad5-935b9ffd076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Yosef Nademo</dc:creator>
  <cp:lastModifiedBy>Yosef Nademo</cp:lastModifiedBy>
  <dcterms:created xsi:type="dcterms:W3CDTF">2024-10-15T12:50:03Z</dcterms:created>
  <dcterms:modified xsi:type="dcterms:W3CDTF">2024-10-16T10:39:51Z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0x010100E8692D16FABC7649A0E0051487714BFF</vt:lpwstr>
  </property>
</Properties>
</file>