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Octavo semestre\Integracion de datos\"/>
    </mc:Choice>
  </mc:AlternateContent>
  <bookViews>
    <workbookView xWindow="0" yWindow="0" windowWidth="20490" windowHeight="7530"/>
  </bookViews>
  <sheets>
    <sheet name="Admon Ejecución Procesos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K26" i="2"/>
  <c r="L26" i="2"/>
  <c r="K24" i="2"/>
  <c r="L24" i="2"/>
  <c r="M24" i="2"/>
  <c r="O24" i="2"/>
  <c r="P24" i="2"/>
  <c r="P21" i="2"/>
  <c r="P20" i="2"/>
  <c r="O21" i="2"/>
  <c r="O20" i="2"/>
  <c r="P19" i="2"/>
  <c r="O19" i="2"/>
  <c r="N16" i="2"/>
  <c r="N15" i="2"/>
  <c r="N14" i="2"/>
  <c r="Q3" i="2"/>
  <c r="Q4" i="2"/>
  <c r="Q5" i="2"/>
  <c r="Q6" i="2"/>
  <c r="Q7" i="2"/>
  <c r="Q8" i="2"/>
  <c r="Q9" i="2"/>
  <c r="Q10" i="2"/>
  <c r="Q11" i="2"/>
  <c r="Q2" i="2"/>
  <c r="N13" i="2"/>
  <c r="P11" i="2"/>
  <c r="P3" i="2"/>
  <c r="P4" i="2"/>
  <c r="P5" i="2"/>
  <c r="P6" i="2"/>
  <c r="P7" i="2"/>
  <c r="P8" i="2"/>
  <c r="P9" i="2"/>
  <c r="P10" i="2"/>
  <c r="P2" i="2"/>
  <c r="O3" i="2"/>
  <c r="O4" i="2"/>
  <c r="O5" i="2"/>
  <c r="O6" i="2"/>
  <c r="O7" i="2"/>
  <c r="O8" i="2"/>
  <c r="O9" i="2"/>
  <c r="O10" i="2"/>
  <c r="O11" i="2"/>
  <c r="O2" i="2"/>
  <c r="N12" i="2"/>
  <c r="N3" i="2" l="1"/>
  <c r="N4" i="2"/>
  <c r="N5" i="2"/>
  <c r="N6" i="2"/>
  <c r="N7" i="2"/>
  <c r="N8" i="2"/>
  <c r="N9" i="2"/>
  <c r="N10" i="2"/>
  <c r="N11" i="2"/>
  <c r="N2" i="2"/>
  <c r="L4" i="2"/>
  <c r="M3" i="2"/>
  <c r="M4" i="2"/>
  <c r="L5" i="2" s="1"/>
  <c r="M5" i="2" s="1"/>
  <c r="L6" i="2" s="1"/>
  <c r="M6" i="2" s="1"/>
  <c r="L7" i="2" s="1"/>
  <c r="M7" i="2" s="1"/>
  <c r="L8" i="2" s="1"/>
  <c r="M8" i="2" s="1"/>
  <c r="L9" i="2" s="1"/>
  <c r="M9" i="2" s="1"/>
  <c r="L10" i="2" s="1"/>
  <c r="M10" i="2" s="1"/>
  <c r="L11" i="2" s="1"/>
  <c r="M11" i="2" s="1"/>
  <c r="L3" i="2"/>
  <c r="M2" i="2"/>
  <c r="I6" i="2"/>
  <c r="I4" i="2"/>
  <c r="I3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2" i="2"/>
</calcChain>
</file>

<file path=xl/sharedStrings.xml><?xml version="1.0" encoding="utf-8"?>
<sst xmlns="http://schemas.openxmlformats.org/spreadsheetml/2006/main" count="36" uniqueCount="33">
  <si>
    <t>Fechas</t>
  </si>
  <si>
    <t>Transacciones Diarias</t>
  </si>
  <si>
    <t>Valor Transado (millones)</t>
  </si>
  <si>
    <t>Transacciones Fallidas</t>
  </si>
  <si>
    <t>Valor Generado (millones)</t>
  </si>
  <si>
    <t>Perdidas ($)</t>
  </si>
  <si>
    <t>Perdidas en miles ($)</t>
  </si>
  <si>
    <t>maximo</t>
  </si>
  <si>
    <t>minimo</t>
  </si>
  <si>
    <t>rango</t>
  </si>
  <si>
    <t>intervalos</t>
  </si>
  <si>
    <t>tamaño del intervalo</t>
  </si>
  <si>
    <t>limite inf.</t>
  </si>
  <si>
    <t>limite sup.</t>
  </si>
  <si>
    <t>nd(# de datos)</t>
  </si>
  <si>
    <t>Num.datos</t>
  </si>
  <si>
    <t>%nd</t>
  </si>
  <si>
    <t>Valor central</t>
  </si>
  <si>
    <t>media</t>
  </si>
  <si>
    <t>varianza</t>
  </si>
  <si>
    <t>promedio</t>
  </si>
  <si>
    <t>desviacion</t>
  </si>
  <si>
    <t>p</t>
  </si>
  <si>
    <t>sigma (desv.)</t>
  </si>
  <si>
    <t>li</t>
  </si>
  <si>
    <t>ls</t>
  </si>
  <si>
    <t>ek</t>
  </si>
  <si>
    <t>ek2</t>
  </si>
  <si>
    <t>Z^2</t>
  </si>
  <si>
    <t>(1-p)</t>
  </si>
  <si>
    <t>nd</t>
  </si>
  <si>
    <t>li-media</t>
  </si>
  <si>
    <t>ls-media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</si>
</sst>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[$$-540A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4" fontId="0" fillId="0" borderId="6" xfId="0" applyNumberFormat="1" applyBorder="1"/>
    <xf numFmtId="14" fontId="0" fillId="0" borderId="7" xfId="0" applyNumberFormat="1" applyBorder="1"/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10" fontId="0" fillId="0" borderId="0" xfId="1" applyNumberFormat="1" applyFont="1"/>
    <xf numFmtId="0" fontId="0" fillId="2" borderId="0" xfId="0" applyFill="1"/>
    <xf numFmtId="165" fontId="0" fillId="2" borderId="0" xfId="0" applyNumberFormat="1" applyFill="1"/>
    <xf numFmtId="2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tabSelected="1" workbookViewId="0">
      <selection activeCell="F1" sqref="F1"/>
    </sheetView>
  </sheetViews>
  <sheetFormatPr baseColWidth="10" defaultRowHeight="15" x14ac:dyDescent="0.25"/>
  <cols>
    <col min="8" max="8" width="19.5703125" bestFit="1" customWidth="1"/>
    <col min="14" max="14" width="13.7109375" bestFit="1" customWidth="1"/>
  </cols>
  <sheetData>
    <row r="1" spans="1:17" ht="4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13" t="s">
        <v>4</v>
      </c>
      <c r="F1" s="17" t="s">
        <v>5</v>
      </c>
      <c r="I1" s="12" t="s">
        <v>6</v>
      </c>
      <c r="L1" t="s">
        <v>12</v>
      </c>
      <c r="M1" t="s">
        <v>13</v>
      </c>
      <c r="N1" t="s">
        <v>14</v>
      </c>
      <c r="O1" t="s">
        <v>16</v>
      </c>
      <c r="P1" t="s">
        <v>17</v>
      </c>
      <c r="Q1" t="s">
        <v>19</v>
      </c>
    </row>
    <row r="2" spans="1:17" x14ac:dyDescent="0.25">
      <c r="A2" s="5">
        <v>40179</v>
      </c>
      <c r="B2" s="6">
        <v>44</v>
      </c>
      <c r="C2" s="7">
        <v>358.36369999999999</v>
      </c>
      <c r="D2" s="6">
        <v>5</v>
      </c>
      <c r="E2" s="14">
        <v>7.9028746840088981E-2</v>
      </c>
      <c r="F2" s="18">
        <f t="shared" ref="F2:F65" si="0">D2*E2</f>
        <v>0.39514373420044491</v>
      </c>
      <c r="H2" t="s">
        <v>7</v>
      </c>
      <c r="I2">
        <f>MAX(F2:F351)</f>
        <v>34.822156191742842</v>
      </c>
      <c r="K2">
        <v>1</v>
      </c>
      <c r="L2">
        <v>0</v>
      </c>
      <c r="M2">
        <f>L2+$I$6</f>
        <v>3.4822156191742843</v>
      </c>
      <c r="N2">
        <f>COUNTIFS(F2:F351,"&gt;="&amp;L2,F2:F351,"&lt;"&amp;M2)</f>
        <v>315</v>
      </c>
      <c r="O2" s="19">
        <f>N2/$N$12</f>
        <v>0.90257879656160456</v>
      </c>
      <c r="P2">
        <f>(L2+M2)/2</f>
        <v>1.7411078095871422</v>
      </c>
      <c r="Q2">
        <f>(P2-$N$13)^2</f>
        <v>0.68583026974577166</v>
      </c>
    </row>
    <row r="3" spans="1:17" x14ac:dyDescent="0.25">
      <c r="A3" s="8">
        <v>40180</v>
      </c>
      <c r="B3" s="3">
        <v>43</v>
      </c>
      <c r="C3" s="4">
        <v>742.85170000000005</v>
      </c>
      <c r="D3" s="3">
        <v>7</v>
      </c>
      <c r="E3" s="15">
        <v>2.1259345557416334E-2</v>
      </c>
      <c r="F3" s="18">
        <f t="shared" si="0"/>
        <v>0.14881541890191435</v>
      </c>
      <c r="H3" t="s">
        <v>8</v>
      </c>
      <c r="I3">
        <f>MIN(F2:F351)</f>
        <v>0</v>
      </c>
      <c r="K3">
        <v>2</v>
      </c>
      <c r="L3">
        <f>+M2</f>
        <v>3.4822156191742843</v>
      </c>
      <c r="M3">
        <f t="shared" ref="M3:M11" si="1">L3+$I$6</f>
        <v>6.9644312383485687</v>
      </c>
      <c r="N3">
        <f t="shared" ref="N3:N11" si="2">COUNTIFS(F3:F352,"&gt;="&amp;L3,F3:F352,"&lt;"&amp;M3)</f>
        <v>15</v>
      </c>
      <c r="O3" s="19">
        <f t="shared" ref="O3:O11" si="3">N3/$N$12</f>
        <v>4.2979942693409739E-2</v>
      </c>
      <c r="P3">
        <f t="shared" ref="P3:P10" si="4">(L3+M3)/2</f>
        <v>5.223323428761427</v>
      </c>
      <c r="Q3">
        <f t="shared" ref="Q3:Q11" si="5">(P3-$N$13)^2</f>
        <v>7.0440712100641267</v>
      </c>
    </row>
    <row r="4" spans="1:17" x14ac:dyDescent="0.25">
      <c r="A4" s="8">
        <v>40181</v>
      </c>
      <c r="B4" s="3">
        <v>55</v>
      </c>
      <c r="C4" s="4">
        <v>646.69029999999998</v>
      </c>
      <c r="D4" s="3">
        <v>9</v>
      </c>
      <c r="E4" s="15">
        <v>3.8817974928006323E-2</v>
      </c>
      <c r="F4" s="18">
        <f t="shared" si="0"/>
        <v>0.3493617743520569</v>
      </c>
      <c r="H4" t="s">
        <v>9</v>
      </c>
      <c r="I4">
        <f>I2-I3</f>
        <v>34.822156191742842</v>
      </c>
      <c r="K4">
        <v>3</v>
      </c>
      <c r="L4">
        <f t="shared" ref="L4:L11" si="6">+M3</f>
        <v>6.9644312383485687</v>
      </c>
      <c r="M4">
        <f t="shared" si="1"/>
        <v>10.446646857522854</v>
      </c>
      <c r="N4">
        <f t="shared" si="2"/>
        <v>8</v>
      </c>
      <c r="O4" s="19">
        <f t="shared" si="3"/>
        <v>2.2922636103151862E-2</v>
      </c>
      <c r="P4">
        <f t="shared" si="4"/>
        <v>8.7055390479357122</v>
      </c>
      <c r="Q4">
        <f t="shared" si="5"/>
        <v>37.653963387225183</v>
      </c>
    </row>
    <row r="5" spans="1:17" x14ac:dyDescent="0.25">
      <c r="A5" s="8">
        <v>40182</v>
      </c>
      <c r="B5" s="3">
        <v>59</v>
      </c>
      <c r="C5" s="4">
        <v>653.53970000000004</v>
      </c>
      <c r="D5" s="3">
        <v>3</v>
      </c>
      <c r="E5" s="15">
        <v>3.5956398125674763E-2</v>
      </c>
      <c r="F5" s="18">
        <f t="shared" si="0"/>
        <v>0.10786919437702429</v>
      </c>
      <c r="H5" t="s">
        <v>10</v>
      </c>
      <c r="I5">
        <v>10</v>
      </c>
      <c r="K5">
        <v>4</v>
      </c>
      <c r="L5">
        <f t="shared" si="6"/>
        <v>10.446646857522854</v>
      </c>
      <c r="M5">
        <f t="shared" si="1"/>
        <v>13.928862476697137</v>
      </c>
      <c r="N5">
        <f t="shared" si="2"/>
        <v>4</v>
      </c>
      <c r="O5" s="19">
        <f t="shared" si="3"/>
        <v>1.1461318051575931E-2</v>
      </c>
      <c r="P5">
        <f t="shared" si="4"/>
        <v>12.187754667109996</v>
      </c>
      <c r="Q5">
        <f t="shared" si="5"/>
        <v>92.515506801228909</v>
      </c>
    </row>
    <row r="6" spans="1:17" x14ac:dyDescent="0.25">
      <c r="A6" s="8">
        <v>40183</v>
      </c>
      <c r="B6" s="3">
        <v>52</v>
      </c>
      <c r="C6" s="4">
        <v>636.61419999999998</v>
      </c>
      <c r="D6" s="3">
        <v>4</v>
      </c>
      <c r="E6" s="15">
        <v>0.20495098749550139</v>
      </c>
      <c r="F6" s="18">
        <f t="shared" si="0"/>
        <v>0.81980394998200556</v>
      </c>
      <c r="H6" t="s">
        <v>11</v>
      </c>
      <c r="I6">
        <f>I4/I5</f>
        <v>3.4822156191742843</v>
      </c>
      <c r="K6">
        <v>5</v>
      </c>
      <c r="L6">
        <f t="shared" si="6"/>
        <v>13.928862476697137</v>
      </c>
      <c r="M6">
        <f t="shared" si="1"/>
        <v>17.411078095871421</v>
      </c>
      <c r="N6">
        <f t="shared" si="2"/>
        <v>1</v>
      </c>
      <c r="O6" s="19">
        <f t="shared" si="3"/>
        <v>2.8653295128939827E-3</v>
      </c>
      <c r="P6">
        <f t="shared" si="4"/>
        <v>15.669970286284279</v>
      </c>
      <c r="Q6">
        <f t="shared" si="5"/>
        <v>171.62870145207529</v>
      </c>
    </row>
    <row r="7" spans="1:17" x14ac:dyDescent="0.25">
      <c r="A7" s="8">
        <v>40184</v>
      </c>
      <c r="B7" s="3">
        <v>51</v>
      </c>
      <c r="C7" s="4">
        <v>572.79930000000002</v>
      </c>
      <c r="D7" s="3">
        <v>6</v>
      </c>
      <c r="E7" s="15">
        <v>5.0255634871752344E-2</v>
      </c>
      <c r="F7" s="18">
        <f t="shared" si="0"/>
        <v>0.30153380923051409</v>
      </c>
      <c r="K7">
        <v>6</v>
      </c>
      <c r="L7">
        <f t="shared" si="6"/>
        <v>17.411078095871421</v>
      </c>
      <c r="M7">
        <f t="shared" si="1"/>
        <v>20.893293715045704</v>
      </c>
      <c r="N7">
        <f t="shared" si="2"/>
        <v>2</v>
      </c>
      <c r="O7" s="19">
        <f t="shared" si="3"/>
        <v>5.7306590257879654E-3</v>
      </c>
      <c r="P7">
        <f t="shared" si="4"/>
        <v>19.152185905458563</v>
      </c>
      <c r="Q7">
        <f t="shared" si="5"/>
        <v>274.9935473397644</v>
      </c>
    </row>
    <row r="8" spans="1:17" x14ac:dyDescent="0.25">
      <c r="A8" s="8">
        <v>40185</v>
      </c>
      <c r="B8" s="3">
        <v>49</v>
      </c>
      <c r="C8" s="4">
        <v>570.77359999999999</v>
      </c>
      <c r="D8" s="3">
        <v>0</v>
      </c>
      <c r="E8" s="15">
        <v>4.9339416926099389E-2</v>
      </c>
      <c r="F8" s="18">
        <f t="shared" si="0"/>
        <v>0</v>
      </c>
      <c r="K8">
        <v>7</v>
      </c>
      <c r="L8">
        <f t="shared" si="6"/>
        <v>20.893293715045704</v>
      </c>
      <c r="M8">
        <f t="shared" si="1"/>
        <v>24.375509334219988</v>
      </c>
      <c r="N8">
        <f t="shared" si="2"/>
        <v>3</v>
      </c>
      <c r="O8" s="19">
        <f t="shared" si="3"/>
        <v>8.5959885386819486E-3</v>
      </c>
      <c r="P8">
        <f t="shared" si="4"/>
        <v>22.634401524632846</v>
      </c>
      <c r="Q8">
        <f t="shared" si="5"/>
        <v>402.61004446429615</v>
      </c>
    </row>
    <row r="9" spans="1:17" x14ac:dyDescent="0.25">
      <c r="A9" s="8">
        <v>40186</v>
      </c>
      <c r="B9" s="3">
        <v>58</v>
      </c>
      <c r="C9" s="4">
        <v>672.12530000000004</v>
      </c>
      <c r="D9" s="3">
        <v>4</v>
      </c>
      <c r="E9" s="15">
        <v>7.2840760234834503E-2</v>
      </c>
      <c r="F9" s="18">
        <f t="shared" si="0"/>
        <v>0.29136304093933801</v>
      </c>
      <c r="K9">
        <v>8</v>
      </c>
      <c r="L9">
        <f t="shared" si="6"/>
        <v>24.375509334219988</v>
      </c>
      <c r="M9">
        <f t="shared" si="1"/>
        <v>27.857724953394271</v>
      </c>
      <c r="N9">
        <f t="shared" si="2"/>
        <v>0</v>
      </c>
      <c r="O9" s="19">
        <f t="shared" si="3"/>
        <v>0</v>
      </c>
      <c r="P9">
        <f t="shared" si="4"/>
        <v>26.11661714380713</v>
      </c>
      <c r="Q9">
        <f t="shared" si="5"/>
        <v>554.47819282567059</v>
      </c>
    </row>
    <row r="10" spans="1:17" x14ac:dyDescent="0.25">
      <c r="A10" s="8">
        <v>40187</v>
      </c>
      <c r="B10" s="3">
        <v>47</v>
      </c>
      <c r="C10" s="4">
        <v>508.97129999999999</v>
      </c>
      <c r="D10" s="3">
        <v>7</v>
      </c>
      <c r="E10" s="15">
        <v>6.3151730680659268E-2</v>
      </c>
      <c r="F10" s="18">
        <f t="shared" si="0"/>
        <v>0.44206211476461488</v>
      </c>
      <c r="K10">
        <v>9</v>
      </c>
      <c r="L10">
        <f t="shared" si="6"/>
        <v>27.857724953394271</v>
      </c>
      <c r="M10">
        <f t="shared" si="1"/>
        <v>31.339940572568555</v>
      </c>
      <c r="N10">
        <f t="shared" si="2"/>
        <v>1</v>
      </c>
      <c r="O10" s="19">
        <f t="shared" si="3"/>
        <v>2.8653295128939827E-3</v>
      </c>
      <c r="P10">
        <f t="shared" si="4"/>
        <v>29.598832762981413</v>
      </c>
      <c r="Q10">
        <f t="shared" si="5"/>
        <v>730.59799242388772</v>
      </c>
    </row>
    <row r="11" spans="1:17" x14ac:dyDescent="0.25">
      <c r="A11" s="8">
        <v>40188</v>
      </c>
      <c r="B11" s="3">
        <v>49</v>
      </c>
      <c r="C11" s="4">
        <v>400.69799999999998</v>
      </c>
      <c r="D11" s="3">
        <v>4</v>
      </c>
      <c r="E11" s="15">
        <v>4.3328754566565125E-2</v>
      </c>
      <c r="F11" s="18">
        <f t="shared" si="0"/>
        <v>0.1733150182662605</v>
      </c>
      <c r="K11">
        <v>10</v>
      </c>
      <c r="L11">
        <f t="shared" si="6"/>
        <v>31.339940572568555</v>
      </c>
      <c r="M11">
        <f t="shared" si="1"/>
        <v>34.822156191742842</v>
      </c>
      <c r="N11">
        <f t="shared" si="2"/>
        <v>0</v>
      </c>
      <c r="O11" s="19">
        <f t="shared" si="3"/>
        <v>0</v>
      </c>
      <c r="P11">
        <f>(L11+M11)/2</f>
        <v>33.0810483821557</v>
      </c>
      <c r="Q11">
        <f t="shared" si="5"/>
        <v>930.96944325894765</v>
      </c>
    </row>
    <row r="12" spans="1:17" x14ac:dyDescent="0.25">
      <c r="A12" s="8">
        <v>40189</v>
      </c>
      <c r="B12" s="3">
        <v>46</v>
      </c>
      <c r="C12" s="4">
        <v>228.952</v>
      </c>
      <c r="D12" s="3">
        <v>4</v>
      </c>
      <c r="E12" s="15">
        <v>8.2318223590636036E-2</v>
      </c>
      <c r="F12" s="18">
        <f t="shared" si="0"/>
        <v>0.32927289436254414</v>
      </c>
      <c r="M12" t="s">
        <v>15</v>
      </c>
      <c r="N12">
        <f>SUM(N2:N11)</f>
        <v>349</v>
      </c>
    </row>
    <row r="13" spans="1:17" x14ac:dyDescent="0.25">
      <c r="A13" s="8">
        <v>40190</v>
      </c>
      <c r="B13" s="3">
        <v>50</v>
      </c>
      <c r="C13" s="4">
        <v>430.83589999999998</v>
      </c>
      <c r="D13" s="3">
        <v>4</v>
      </c>
      <c r="E13" s="15">
        <v>4.9049172789826317E-2</v>
      </c>
      <c r="F13" s="18">
        <f t="shared" si="0"/>
        <v>0.19619669115930527</v>
      </c>
      <c r="M13" t="s">
        <v>18</v>
      </c>
      <c r="N13" s="21">
        <f>SUMPRODUCT(O2:O11,P2:P11)</f>
        <v>2.5692565098492217</v>
      </c>
    </row>
    <row r="14" spans="1:17" x14ac:dyDescent="0.25">
      <c r="A14" s="8">
        <v>40191</v>
      </c>
      <c r="B14" s="3">
        <v>57</v>
      </c>
      <c r="C14" s="4">
        <v>522.11770000000001</v>
      </c>
      <c r="D14" s="3">
        <v>6</v>
      </c>
      <c r="E14" s="15">
        <v>0.27815412244745863</v>
      </c>
      <c r="F14" s="18">
        <f t="shared" si="0"/>
        <v>1.6689247346847518</v>
      </c>
      <c r="M14" t="s">
        <v>20</v>
      </c>
      <c r="N14" s="22">
        <f>AVERAGE(F2:F351)</f>
        <v>1.4691870401022347</v>
      </c>
    </row>
    <row r="15" spans="1:17" x14ac:dyDescent="0.25">
      <c r="A15" s="8">
        <v>40192</v>
      </c>
      <c r="B15" s="3">
        <v>42</v>
      </c>
      <c r="C15" s="4">
        <v>482.03410000000002</v>
      </c>
      <c r="D15" s="3">
        <v>7</v>
      </c>
      <c r="E15" s="15">
        <v>9.3382709376573558E-2</v>
      </c>
      <c r="F15" s="18">
        <f t="shared" si="0"/>
        <v>0.65367896563601491</v>
      </c>
      <c r="M15" t="s">
        <v>19</v>
      </c>
      <c r="N15">
        <f>SUMPRODUCT(O2:O11,Q2:Q11)</f>
        <v>10.467149740320851</v>
      </c>
    </row>
    <row r="16" spans="1:17" x14ac:dyDescent="0.25">
      <c r="A16" s="8">
        <v>40193</v>
      </c>
      <c r="B16" s="3">
        <v>53</v>
      </c>
      <c r="C16" s="4">
        <v>537.00409999999999</v>
      </c>
      <c r="D16" s="3">
        <v>0</v>
      </c>
      <c r="E16" s="15">
        <v>5.9032254963418379E-2</v>
      </c>
      <c r="F16" s="18">
        <f t="shared" si="0"/>
        <v>0</v>
      </c>
      <c r="M16" t="s">
        <v>21</v>
      </c>
      <c r="N16" s="20">
        <f>SQRT(N15)</f>
        <v>3.2352974732350117</v>
      </c>
    </row>
    <row r="17" spans="1:16" x14ac:dyDescent="0.25">
      <c r="A17" s="8">
        <v>40194</v>
      </c>
      <c r="B17" s="3">
        <v>54</v>
      </c>
      <c r="C17" s="4">
        <v>250.00980000000001</v>
      </c>
      <c r="D17" s="3">
        <v>3</v>
      </c>
      <c r="E17" s="15">
        <v>0.22888594099328916</v>
      </c>
      <c r="F17" s="18">
        <f t="shared" si="0"/>
        <v>0.68665782297986744</v>
      </c>
    </row>
    <row r="18" spans="1:16" x14ac:dyDescent="0.25">
      <c r="A18" s="8">
        <v>40195</v>
      </c>
      <c r="B18" s="3">
        <v>45</v>
      </c>
      <c r="C18" s="4">
        <v>466.31959999999998</v>
      </c>
      <c r="D18" s="3">
        <v>5</v>
      </c>
      <c r="E18" s="15">
        <v>1.494804377183198E-2</v>
      </c>
      <c r="F18" s="18">
        <f t="shared" si="0"/>
        <v>7.4740218859159893E-2</v>
      </c>
      <c r="M18" t="s">
        <v>22</v>
      </c>
      <c r="N18" t="s">
        <v>23</v>
      </c>
      <c r="O18" t="s">
        <v>24</v>
      </c>
      <c r="P18" t="s">
        <v>25</v>
      </c>
    </row>
    <row r="19" spans="1:16" x14ac:dyDescent="0.25">
      <c r="A19" s="8">
        <v>40196</v>
      </c>
      <c r="B19" s="3">
        <v>47</v>
      </c>
      <c r="C19" s="4">
        <v>602.66409999999996</v>
      </c>
      <c r="D19" s="3">
        <v>6</v>
      </c>
      <c r="E19" s="15">
        <v>2.9628349375289707E-2</v>
      </c>
      <c r="F19" s="18">
        <f t="shared" si="0"/>
        <v>0.17777009625173823</v>
      </c>
      <c r="M19" s="23">
        <v>0.68300000000000005</v>
      </c>
      <c r="N19">
        <v>1</v>
      </c>
      <c r="O19" s="22">
        <f>$N$13-N19*$N$16</f>
        <v>-0.66604096338579</v>
      </c>
      <c r="P19" s="22">
        <f>$N$13+N19*$N$16</f>
        <v>5.804553983084233</v>
      </c>
    </row>
    <row r="20" spans="1:16" x14ac:dyDescent="0.25">
      <c r="A20" s="8">
        <v>40197</v>
      </c>
      <c r="B20" s="3">
        <v>53</v>
      </c>
      <c r="C20" s="4">
        <v>452.81049999999999</v>
      </c>
      <c r="D20" s="3">
        <v>5</v>
      </c>
      <c r="E20" s="15">
        <v>6.8479998004470202E-2</v>
      </c>
      <c r="F20" s="18">
        <f t="shared" si="0"/>
        <v>0.342399990022351</v>
      </c>
      <c r="M20" s="23">
        <v>0.95499999999999996</v>
      </c>
      <c r="N20">
        <v>2</v>
      </c>
      <c r="O20" s="22">
        <f>$N$13-N20*$N$16</f>
        <v>-3.9013384366208017</v>
      </c>
      <c r="P20" s="22">
        <f>$N$13+N20*$N$16</f>
        <v>9.0398514563192442</v>
      </c>
    </row>
    <row r="21" spans="1:16" x14ac:dyDescent="0.25">
      <c r="A21" s="8">
        <v>40198</v>
      </c>
      <c r="B21" s="3">
        <v>49</v>
      </c>
      <c r="C21" s="4">
        <v>572.13649999999996</v>
      </c>
      <c r="D21" s="3">
        <v>4</v>
      </c>
      <c r="E21" s="15">
        <v>0.16897303169069897</v>
      </c>
      <c r="F21" s="18">
        <f t="shared" si="0"/>
        <v>0.67589212676279586</v>
      </c>
      <c r="M21" s="23">
        <v>0.997</v>
      </c>
      <c r="N21">
        <v>3</v>
      </c>
      <c r="O21" s="22">
        <f>$N$13-N21*$N$16</f>
        <v>-7.1366359098558139</v>
      </c>
      <c r="P21" s="22">
        <f>$N$13+N21*$N$16</f>
        <v>12.275148929554257</v>
      </c>
    </row>
    <row r="22" spans="1:16" x14ac:dyDescent="0.25">
      <c r="A22" s="8">
        <v>40199</v>
      </c>
      <c r="B22" s="3">
        <v>46</v>
      </c>
      <c r="C22" s="4">
        <v>397.80590000000001</v>
      </c>
      <c r="D22" s="3">
        <v>6</v>
      </c>
      <c r="E22" s="15">
        <v>4.8658122186151745E-2</v>
      </c>
      <c r="F22" s="18">
        <f t="shared" si="0"/>
        <v>0.2919487331169105</v>
      </c>
    </row>
    <row r="23" spans="1:16" x14ac:dyDescent="0.25">
      <c r="A23" s="8">
        <v>40200</v>
      </c>
      <c r="B23" s="3">
        <v>42</v>
      </c>
      <c r="C23" s="4">
        <v>468.23680000000002</v>
      </c>
      <c r="D23" s="3">
        <v>8</v>
      </c>
      <c r="E23" s="15">
        <v>9.0015087113892903E-2</v>
      </c>
      <c r="F23" s="18">
        <f t="shared" si="0"/>
        <v>0.72012069691114322</v>
      </c>
      <c r="K23" t="s">
        <v>26</v>
      </c>
      <c r="L23" t="s">
        <v>27</v>
      </c>
      <c r="M23" t="s">
        <v>28</v>
      </c>
      <c r="N23" t="s">
        <v>22</v>
      </c>
      <c r="O23" t="s">
        <v>29</v>
      </c>
      <c r="P23" t="s">
        <v>30</v>
      </c>
    </row>
    <row r="24" spans="1:16" x14ac:dyDescent="0.25">
      <c r="A24" s="8">
        <v>40201</v>
      </c>
      <c r="B24" s="3">
        <v>59</v>
      </c>
      <c r="C24" s="4">
        <v>317.72649999999999</v>
      </c>
      <c r="D24" s="3">
        <v>5</v>
      </c>
      <c r="E24" s="15">
        <v>3.5465653680867612E-2</v>
      </c>
      <c r="F24" s="18">
        <f t="shared" si="0"/>
        <v>0.17732826840433807</v>
      </c>
      <c r="K24">
        <f>SQRT(L24)</f>
        <v>2.2193470735026463E-2</v>
      </c>
      <c r="L24">
        <f>(M24*N24*O24)/P24</f>
        <v>4.9255014326647607E-4</v>
      </c>
      <c r="M24">
        <f>N20^2</f>
        <v>4</v>
      </c>
      <c r="N24" s="23">
        <v>0.95499999999999996</v>
      </c>
      <c r="O24" s="23">
        <f>1-N24</f>
        <v>4.500000000000004E-2</v>
      </c>
      <c r="P24">
        <f>+N12</f>
        <v>349</v>
      </c>
    </row>
    <row r="25" spans="1:16" x14ac:dyDescent="0.25">
      <c r="A25" s="8">
        <v>40202</v>
      </c>
      <c r="B25" s="3">
        <v>48</v>
      </c>
      <c r="C25" s="4">
        <v>432.87450000000001</v>
      </c>
      <c r="D25" s="3">
        <v>4</v>
      </c>
      <c r="E25" s="15">
        <v>1.455956666024684E-3</v>
      </c>
      <c r="F25" s="18">
        <f t="shared" si="0"/>
        <v>5.8238266640987359E-3</v>
      </c>
      <c r="K25" t="s">
        <v>31</v>
      </c>
      <c r="L25" t="s">
        <v>18</v>
      </c>
      <c r="M25" t="s">
        <v>32</v>
      </c>
    </row>
    <row r="26" spans="1:16" x14ac:dyDescent="0.25">
      <c r="A26" s="8">
        <v>40203</v>
      </c>
      <c r="B26" s="3">
        <v>53</v>
      </c>
      <c r="C26" s="4">
        <v>489.80439999999999</v>
      </c>
      <c r="D26" s="3">
        <v>3</v>
      </c>
      <c r="E26" s="15">
        <v>6.8497545473239135E-2</v>
      </c>
      <c r="F26" s="18">
        <f t="shared" si="0"/>
        <v>0.20549263641971741</v>
      </c>
      <c r="K26" s="24">
        <f>L26-K24</f>
        <v>2.5470630391141951</v>
      </c>
      <c r="L26" s="24">
        <f>+N13</f>
        <v>2.5692565098492217</v>
      </c>
      <c r="M26" s="24">
        <f>L26+K24</f>
        <v>2.5914499805842484</v>
      </c>
    </row>
    <row r="27" spans="1:16" x14ac:dyDescent="0.25">
      <c r="A27" s="8">
        <v>40204</v>
      </c>
      <c r="B27" s="3">
        <v>46</v>
      </c>
      <c r="C27" s="4">
        <v>554.71519999999998</v>
      </c>
      <c r="D27" s="3">
        <v>8</v>
      </c>
      <c r="E27" s="15">
        <v>8.5691394111445357E-2</v>
      </c>
      <c r="F27" s="18">
        <f t="shared" si="0"/>
        <v>0.68553115289156286</v>
      </c>
    </row>
    <row r="28" spans="1:16" x14ac:dyDescent="0.25">
      <c r="A28" s="8">
        <v>40205</v>
      </c>
      <c r="B28" s="3">
        <v>57</v>
      </c>
      <c r="C28" s="4">
        <v>666.75199999999995</v>
      </c>
      <c r="D28" s="3">
        <v>7</v>
      </c>
      <c r="E28" s="15">
        <v>0.43940512534462384</v>
      </c>
      <c r="F28" s="18">
        <f t="shared" si="0"/>
        <v>3.0758358774123669</v>
      </c>
    </row>
    <row r="29" spans="1:16" x14ac:dyDescent="0.25">
      <c r="A29" s="8">
        <v>40206</v>
      </c>
      <c r="B29" s="3">
        <v>38</v>
      </c>
      <c r="C29" s="4">
        <v>356.06099999999998</v>
      </c>
      <c r="D29" s="3">
        <v>5</v>
      </c>
      <c r="E29" s="15">
        <v>1.4902554405777315</v>
      </c>
      <c r="F29" s="18">
        <f t="shared" si="0"/>
        <v>7.451277202888658</v>
      </c>
    </row>
    <row r="30" spans="1:16" x14ac:dyDescent="0.25">
      <c r="A30" s="8">
        <v>40207</v>
      </c>
      <c r="B30" s="3">
        <v>57</v>
      </c>
      <c r="C30" s="4">
        <v>472.48570000000001</v>
      </c>
      <c r="D30" s="3">
        <v>7</v>
      </c>
      <c r="E30" s="15">
        <v>0.90159331314976499</v>
      </c>
      <c r="F30" s="18">
        <f t="shared" si="0"/>
        <v>6.311153192048355</v>
      </c>
    </row>
    <row r="31" spans="1:16" x14ac:dyDescent="0.25">
      <c r="A31" s="8">
        <v>40208</v>
      </c>
      <c r="B31" s="3">
        <v>38</v>
      </c>
      <c r="C31" s="4">
        <v>358.30369999999999</v>
      </c>
      <c r="D31" s="3">
        <v>4</v>
      </c>
      <c r="E31" s="15">
        <v>0.16989639914713048</v>
      </c>
      <c r="F31" s="18">
        <f t="shared" si="0"/>
        <v>0.67958559658852191</v>
      </c>
    </row>
    <row r="32" spans="1:16" x14ac:dyDescent="0.25">
      <c r="A32" s="8">
        <v>40209</v>
      </c>
      <c r="B32" s="3">
        <v>42</v>
      </c>
      <c r="C32" s="4">
        <v>605.84450000000004</v>
      </c>
      <c r="D32" s="3">
        <v>6</v>
      </c>
      <c r="E32" s="15">
        <v>0.61304942659173167</v>
      </c>
      <c r="F32" s="18">
        <f t="shared" si="0"/>
        <v>3.67829655955039</v>
      </c>
    </row>
    <row r="33" spans="1:6" x14ac:dyDescent="0.25">
      <c r="A33" s="8">
        <v>40210</v>
      </c>
      <c r="B33" s="3">
        <v>48</v>
      </c>
      <c r="C33" s="4">
        <v>294.93020000000001</v>
      </c>
      <c r="D33" s="3">
        <v>9</v>
      </c>
      <c r="E33" s="15">
        <v>0.86682225493976328</v>
      </c>
      <c r="F33" s="18">
        <f t="shared" si="0"/>
        <v>7.8014002944578698</v>
      </c>
    </row>
    <row r="34" spans="1:6" x14ac:dyDescent="0.25">
      <c r="A34" s="8">
        <v>40211</v>
      </c>
      <c r="B34" s="3">
        <v>57</v>
      </c>
      <c r="C34" s="4">
        <v>586.65530000000001</v>
      </c>
      <c r="D34" s="3">
        <v>3</v>
      </c>
      <c r="E34" s="15">
        <v>0.26696048988469606</v>
      </c>
      <c r="F34" s="18">
        <f t="shared" si="0"/>
        <v>0.80088146965408824</v>
      </c>
    </row>
    <row r="35" spans="1:6" x14ac:dyDescent="0.25">
      <c r="A35" s="8">
        <v>40212</v>
      </c>
      <c r="B35" s="3">
        <v>53</v>
      </c>
      <c r="C35" s="4">
        <v>610.84209999999996</v>
      </c>
      <c r="D35" s="3">
        <v>3</v>
      </c>
      <c r="E35" s="15">
        <v>2.279954724968309</v>
      </c>
      <c r="F35" s="18">
        <f t="shared" si="0"/>
        <v>6.8398641749049265</v>
      </c>
    </row>
    <row r="36" spans="1:6" x14ac:dyDescent="0.25">
      <c r="A36" s="8">
        <v>40213</v>
      </c>
      <c r="B36" s="3">
        <v>50</v>
      </c>
      <c r="C36" s="4">
        <v>200.62880000000001</v>
      </c>
      <c r="D36" s="3">
        <v>5</v>
      </c>
      <c r="E36" s="15">
        <v>7.9889341194827948E-3</v>
      </c>
      <c r="F36" s="18">
        <f t="shared" si="0"/>
        <v>3.9944670597413974E-2</v>
      </c>
    </row>
    <row r="37" spans="1:6" x14ac:dyDescent="0.25">
      <c r="A37" s="8">
        <v>40214</v>
      </c>
      <c r="B37" s="3">
        <v>49</v>
      </c>
      <c r="C37" s="4">
        <v>556.83860000000004</v>
      </c>
      <c r="D37" s="3">
        <v>2</v>
      </c>
      <c r="E37" s="15">
        <v>7.000931679504184E-2</v>
      </c>
      <c r="F37" s="18">
        <f t="shared" si="0"/>
        <v>0.14001863359008368</v>
      </c>
    </row>
    <row r="38" spans="1:6" x14ac:dyDescent="0.25">
      <c r="A38" s="8">
        <v>40215</v>
      </c>
      <c r="B38" s="3">
        <v>50</v>
      </c>
      <c r="C38" s="4">
        <v>524.43060000000003</v>
      </c>
      <c r="D38" s="3">
        <v>8</v>
      </c>
      <c r="E38" s="15">
        <v>3.1192376281206073E-2</v>
      </c>
      <c r="F38" s="18">
        <f t="shared" si="0"/>
        <v>0.24953901024964859</v>
      </c>
    </row>
    <row r="39" spans="1:6" x14ac:dyDescent="0.25">
      <c r="A39" s="8">
        <v>40216</v>
      </c>
      <c r="B39" s="3">
        <v>46</v>
      </c>
      <c r="C39" s="4">
        <v>269.61369999999999</v>
      </c>
      <c r="D39" s="3">
        <v>2</v>
      </c>
      <c r="E39" s="15">
        <v>0.11320243129765885</v>
      </c>
      <c r="F39" s="18">
        <f t="shared" si="0"/>
        <v>0.2264048625953177</v>
      </c>
    </row>
    <row r="40" spans="1:6" x14ac:dyDescent="0.25">
      <c r="A40" s="8">
        <v>40217</v>
      </c>
      <c r="B40" s="3">
        <v>54</v>
      </c>
      <c r="C40" s="4">
        <v>612.00699999999995</v>
      </c>
      <c r="D40" s="3">
        <v>10</v>
      </c>
      <c r="E40" s="15">
        <v>4.2993729802935407E-2</v>
      </c>
      <c r="F40" s="18">
        <f t="shared" si="0"/>
        <v>0.4299372980293541</v>
      </c>
    </row>
    <row r="41" spans="1:6" x14ac:dyDescent="0.25">
      <c r="A41" s="8">
        <v>40218</v>
      </c>
      <c r="B41" s="3">
        <v>44</v>
      </c>
      <c r="C41" s="4">
        <v>624.78420000000006</v>
      </c>
      <c r="D41" s="3">
        <v>2</v>
      </c>
      <c r="E41" s="15">
        <v>1.6418382706458567E-2</v>
      </c>
      <c r="F41" s="18">
        <f t="shared" si="0"/>
        <v>3.2836765412917135E-2</v>
      </c>
    </row>
    <row r="42" spans="1:6" x14ac:dyDescent="0.25">
      <c r="A42" s="8">
        <v>40219</v>
      </c>
      <c r="B42" s="3">
        <v>60</v>
      </c>
      <c r="C42" s="4">
        <v>740.78210000000001</v>
      </c>
      <c r="D42" s="3">
        <v>4</v>
      </c>
      <c r="E42" s="15">
        <v>1.7808074810139005E-3</v>
      </c>
      <c r="F42" s="18">
        <f t="shared" si="0"/>
        <v>7.123229924055602E-3</v>
      </c>
    </row>
    <row r="43" spans="1:6" x14ac:dyDescent="0.25">
      <c r="A43" s="8">
        <v>40220</v>
      </c>
      <c r="B43" s="3">
        <v>47</v>
      </c>
      <c r="C43" s="4">
        <v>515.81759999999997</v>
      </c>
      <c r="D43" s="3">
        <v>4</v>
      </c>
      <c r="E43" s="15">
        <v>1.9793891425925591E-2</v>
      </c>
      <c r="F43" s="18">
        <f t="shared" si="0"/>
        <v>7.9175565703702364E-2</v>
      </c>
    </row>
    <row r="44" spans="1:6" x14ac:dyDescent="0.25">
      <c r="A44" s="8">
        <v>40221</v>
      </c>
      <c r="B44" s="3">
        <v>37</v>
      </c>
      <c r="C44" s="4">
        <v>651.63189999999997</v>
      </c>
      <c r="D44" s="3">
        <v>6</v>
      </c>
      <c r="E44" s="15">
        <v>3.8400814951250126E-2</v>
      </c>
      <c r="F44" s="18">
        <f t="shared" si="0"/>
        <v>0.23040488970750075</v>
      </c>
    </row>
    <row r="45" spans="1:6" x14ac:dyDescent="0.25">
      <c r="A45" s="8">
        <v>40222</v>
      </c>
      <c r="B45" s="3">
        <v>58</v>
      </c>
      <c r="C45" s="4">
        <v>530.61559999999997</v>
      </c>
      <c r="D45" s="3">
        <v>4</v>
      </c>
      <c r="E45" s="15">
        <v>0.35753199105265987</v>
      </c>
      <c r="F45" s="18">
        <f t="shared" si="0"/>
        <v>1.4301279642106395</v>
      </c>
    </row>
    <row r="46" spans="1:6" x14ac:dyDescent="0.25">
      <c r="A46" s="8">
        <v>40223</v>
      </c>
      <c r="B46" s="3">
        <v>60</v>
      </c>
      <c r="C46" s="4">
        <v>566.81290000000001</v>
      </c>
      <c r="D46" s="3">
        <v>5</v>
      </c>
      <c r="E46" s="15">
        <v>0.23593540084697059</v>
      </c>
      <c r="F46" s="18">
        <f t="shared" si="0"/>
        <v>1.179677004234853</v>
      </c>
    </row>
    <row r="47" spans="1:6" x14ac:dyDescent="0.25">
      <c r="A47" s="8">
        <v>40224</v>
      </c>
      <c r="B47" s="3">
        <v>44</v>
      </c>
      <c r="C47" s="4">
        <v>473.97289999999998</v>
      </c>
      <c r="D47" s="3">
        <v>6</v>
      </c>
      <c r="E47" s="15">
        <v>3.6652271464075875E-2</v>
      </c>
      <c r="F47" s="18">
        <f t="shared" si="0"/>
        <v>0.21991362878445525</v>
      </c>
    </row>
    <row r="48" spans="1:6" x14ac:dyDescent="0.25">
      <c r="A48" s="8">
        <v>40225</v>
      </c>
      <c r="B48" s="3">
        <v>58</v>
      </c>
      <c r="C48" s="4">
        <v>433.29989999999998</v>
      </c>
      <c r="D48" s="3">
        <v>5</v>
      </c>
      <c r="E48" s="15">
        <v>0.88143825952313293</v>
      </c>
      <c r="F48" s="18">
        <f t="shared" si="0"/>
        <v>4.4071912976156646</v>
      </c>
    </row>
    <row r="49" spans="1:6" x14ac:dyDescent="0.25">
      <c r="A49" s="8">
        <v>40226</v>
      </c>
      <c r="B49" s="3">
        <v>48</v>
      </c>
      <c r="C49" s="4">
        <v>598.63530000000003</v>
      </c>
      <c r="D49" s="3">
        <v>6</v>
      </c>
      <c r="E49" s="15">
        <v>3.330010694064537E-2</v>
      </c>
      <c r="F49" s="18">
        <f t="shared" si="0"/>
        <v>0.19980064164387223</v>
      </c>
    </row>
    <row r="50" spans="1:6" x14ac:dyDescent="0.25">
      <c r="A50" s="8">
        <v>40227</v>
      </c>
      <c r="B50" s="3">
        <v>52</v>
      </c>
      <c r="C50" s="4">
        <v>248.5411</v>
      </c>
      <c r="D50" s="3">
        <v>3</v>
      </c>
      <c r="E50" s="15">
        <v>1.6909928292191439E-2</v>
      </c>
      <c r="F50" s="18">
        <f t="shared" si="0"/>
        <v>5.0729784876574313E-2</v>
      </c>
    </row>
    <row r="51" spans="1:6" x14ac:dyDescent="0.25">
      <c r="A51" s="8">
        <v>40228</v>
      </c>
      <c r="B51" s="3">
        <v>41</v>
      </c>
      <c r="C51" s="4">
        <v>661.97280000000001</v>
      </c>
      <c r="D51" s="3">
        <v>0</v>
      </c>
      <c r="E51" s="15">
        <v>0.22322944201787406</v>
      </c>
      <c r="F51" s="18">
        <f t="shared" si="0"/>
        <v>0</v>
      </c>
    </row>
    <row r="52" spans="1:6" x14ac:dyDescent="0.25">
      <c r="A52" s="8">
        <v>40229</v>
      </c>
      <c r="B52" s="3">
        <v>50</v>
      </c>
      <c r="C52" s="4">
        <v>442.84449999999998</v>
      </c>
      <c r="D52" s="3">
        <v>3</v>
      </c>
      <c r="E52" s="15">
        <v>1.5458320056144552</v>
      </c>
      <c r="F52" s="18">
        <f t="shared" si="0"/>
        <v>4.6374960168433654</v>
      </c>
    </row>
    <row r="53" spans="1:6" x14ac:dyDescent="0.25">
      <c r="A53" s="8">
        <v>40230</v>
      </c>
      <c r="B53" s="3">
        <v>47</v>
      </c>
      <c r="C53" s="4">
        <v>640.22159999999997</v>
      </c>
      <c r="D53" s="3">
        <v>7</v>
      </c>
      <c r="E53" s="15">
        <v>8.9110094586360183E-2</v>
      </c>
      <c r="F53" s="18">
        <f t="shared" si="0"/>
        <v>0.62377066210452126</v>
      </c>
    </row>
    <row r="54" spans="1:6" x14ac:dyDescent="0.25">
      <c r="A54" s="8">
        <v>40231</v>
      </c>
      <c r="B54" s="3">
        <v>45</v>
      </c>
      <c r="C54" s="4">
        <v>463.92349999999999</v>
      </c>
      <c r="D54" s="3">
        <v>7</v>
      </c>
      <c r="E54" s="15">
        <v>7.0214591838240496E-3</v>
      </c>
      <c r="F54" s="18">
        <f t="shared" si="0"/>
        <v>4.915021428676835E-2</v>
      </c>
    </row>
    <row r="55" spans="1:6" x14ac:dyDescent="0.25">
      <c r="A55" s="8">
        <v>40232</v>
      </c>
      <c r="B55" s="3">
        <v>48</v>
      </c>
      <c r="C55" s="4">
        <v>477.76979999999998</v>
      </c>
      <c r="D55" s="3">
        <v>7</v>
      </c>
      <c r="E55" s="15">
        <v>3.2911368257145255E-3</v>
      </c>
      <c r="F55" s="18">
        <f t="shared" si="0"/>
        <v>2.3037957780001679E-2</v>
      </c>
    </row>
    <row r="56" spans="1:6" x14ac:dyDescent="0.25">
      <c r="A56" s="8">
        <v>40233</v>
      </c>
      <c r="B56" s="3">
        <v>65</v>
      </c>
      <c r="C56" s="4">
        <v>500.27620000000002</v>
      </c>
      <c r="D56" s="3">
        <v>11</v>
      </c>
      <c r="E56" s="15">
        <v>3.4895504686607605E-2</v>
      </c>
      <c r="F56" s="18">
        <f t="shared" si="0"/>
        <v>0.38385055155268366</v>
      </c>
    </row>
    <row r="57" spans="1:6" x14ac:dyDescent="0.25">
      <c r="A57" s="8">
        <v>40234</v>
      </c>
      <c r="B57" s="3">
        <v>45</v>
      </c>
      <c r="C57" s="4">
        <v>523.82889999999998</v>
      </c>
      <c r="D57" s="3">
        <v>7</v>
      </c>
      <c r="E57" s="15">
        <v>5.9667197088570163E-2</v>
      </c>
      <c r="F57" s="18">
        <f t="shared" si="0"/>
        <v>0.41767037961999115</v>
      </c>
    </row>
    <row r="58" spans="1:6" x14ac:dyDescent="0.25">
      <c r="A58" s="8">
        <v>40235</v>
      </c>
      <c r="B58" s="3">
        <v>52</v>
      </c>
      <c r="C58" s="4">
        <v>501.34199999999998</v>
      </c>
      <c r="D58" s="3">
        <v>4</v>
      </c>
      <c r="E58" s="15">
        <v>7.2239699000349614E-2</v>
      </c>
      <c r="F58" s="18">
        <f t="shared" si="0"/>
        <v>0.28895879600139845</v>
      </c>
    </row>
    <row r="59" spans="1:6" x14ac:dyDescent="0.25">
      <c r="A59" s="8">
        <v>40236</v>
      </c>
      <c r="B59" s="3">
        <v>59</v>
      </c>
      <c r="C59" s="4">
        <v>447.12830000000002</v>
      </c>
      <c r="D59" s="3">
        <v>4</v>
      </c>
      <c r="E59" s="15">
        <v>0.10363079865210052</v>
      </c>
      <c r="F59" s="18">
        <f t="shared" si="0"/>
        <v>0.41452319460840209</v>
      </c>
    </row>
    <row r="60" spans="1:6" x14ac:dyDescent="0.25">
      <c r="A60" s="8">
        <v>40237</v>
      </c>
      <c r="B60" s="3">
        <v>50</v>
      </c>
      <c r="C60" s="4">
        <v>591.7079</v>
      </c>
      <c r="D60" s="3">
        <v>5</v>
      </c>
      <c r="E60" s="15">
        <v>4.6571973305487832E-2</v>
      </c>
      <c r="F60" s="18">
        <f t="shared" si="0"/>
        <v>0.23285986652743917</v>
      </c>
    </row>
    <row r="61" spans="1:6" x14ac:dyDescent="0.25">
      <c r="A61" s="8">
        <v>40238</v>
      </c>
      <c r="B61" s="3">
        <v>44</v>
      </c>
      <c r="C61" s="4">
        <v>573.05619999999999</v>
      </c>
      <c r="D61" s="3">
        <v>7</v>
      </c>
      <c r="E61" s="15">
        <v>4.7284349708729523E-2</v>
      </c>
      <c r="F61" s="18">
        <f t="shared" si="0"/>
        <v>0.33099044796110666</v>
      </c>
    </row>
    <row r="62" spans="1:6" x14ac:dyDescent="0.25">
      <c r="A62" s="8">
        <v>40239</v>
      </c>
      <c r="B62" s="3">
        <v>51</v>
      </c>
      <c r="C62" s="4">
        <v>464.9425</v>
      </c>
      <c r="D62" s="3">
        <v>7</v>
      </c>
      <c r="E62" s="15">
        <v>4.9579258042966631E-2</v>
      </c>
      <c r="F62" s="18">
        <f t="shared" si="0"/>
        <v>0.34705480630076641</v>
      </c>
    </row>
    <row r="63" spans="1:6" x14ac:dyDescent="0.25">
      <c r="A63" s="8">
        <v>40240</v>
      </c>
      <c r="B63" s="3">
        <v>44</v>
      </c>
      <c r="C63" s="4">
        <v>517.91030000000001</v>
      </c>
      <c r="D63" s="3">
        <v>9</v>
      </c>
      <c r="E63" s="15">
        <v>0.12517270291511109</v>
      </c>
      <c r="F63" s="18">
        <f t="shared" si="0"/>
        <v>1.1265543262359998</v>
      </c>
    </row>
    <row r="64" spans="1:6" x14ac:dyDescent="0.25">
      <c r="A64" s="8">
        <v>40241</v>
      </c>
      <c r="B64" s="3">
        <v>49</v>
      </c>
      <c r="C64" s="4">
        <v>482.5324</v>
      </c>
      <c r="D64" s="3">
        <v>3</v>
      </c>
      <c r="E64" s="15">
        <v>0.76687712934184815</v>
      </c>
      <c r="F64" s="18">
        <f t="shared" si="0"/>
        <v>2.3006313880255442</v>
      </c>
    </row>
    <row r="65" spans="1:6" x14ac:dyDescent="0.25">
      <c r="A65" s="8">
        <v>40242</v>
      </c>
      <c r="B65" s="3">
        <v>46</v>
      </c>
      <c r="C65" s="4">
        <v>368.97109999999998</v>
      </c>
      <c r="D65" s="3">
        <v>4</v>
      </c>
      <c r="E65" s="15">
        <v>2.4284245659205781</v>
      </c>
      <c r="F65" s="18">
        <f t="shared" si="0"/>
        <v>9.7136982636823124</v>
      </c>
    </row>
    <row r="66" spans="1:6" x14ac:dyDescent="0.25">
      <c r="A66" s="8">
        <v>40243</v>
      </c>
      <c r="B66" s="3">
        <v>56</v>
      </c>
      <c r="C66" s="4">
        <v>550.61429999999996</v>
      </c>
      <c r="D66" s="3">
        <v>7</v>
      </c>
      <c r="E66" s="15">
        <v>4.4354741932219683</v>
      </c>
      <c r="F66" s="18">
        <f t="shared" ref="F66:F129" si="7">D66*E66</f>
        <v>31.048319352553779</v>
      </c>
    </row>
    <row r="67" spans="1:6" x14ac:dyDescent="0.25">
      <c r="A67" s="8">
        <v>40244</v>
      </c>
      <c r="B67" s="3">
        <v>44</v>
      </c>
      <c r="C67" s="4">
        <v>567.35130000000004</v>
      </c>
      <c r="D67" s="3">
        <v>8</v>
      </c>
      <c r="E67" s="15">
        <v>1.1880858774566998E-2</v>
      </c>
      <c r="F67" s="18">
        <f t="shared" si="7"/>
        <v>9.5046870196535987E-2</v>
      </c>
    </row>
    <row r="68" spans="1:6" x14ac:dyDescent="0.25">
      <c r="A68" s="8">
        <v>40245</v>
      </c>
      <c r="B68" s="3">
        <v>38</v>
      </c>
      <c r="C68" s="4">
        <v>567.51009999999997</v>
      </c>
      <c r="D68" s="3">
        <v>4</v>
      </c>
      <c r="E68" s="15">
        <v>8.3628594854214797E-2</v>
      </c>
      <c r="F68" s="18">
        <f t="shared" si="7"/>
        <v>0.33451437941685919</v>
      </c>
    </row>
    <row r="69" spans="1:6" x14ac:dyDescent="0.25">
      <c r="A69" s="8">
        <v>40246</v>
      </c>
      <c r="B69" s="3">
        <v>56</v>
      </c>
      <c r="C69" s="4">
        <v>478.8347</v>
      </c>
      <c r="D69" s="3">
        <v>2</v>
      </c>
      <c r="E69" s="15">
        <v>2.3235526480387847</v>
      </c>
      <c r="F69" s="18">
        <f t="shared" si="7"/>
        <v>4.6471052960775694</v>
      </c>
    </row>
    <row r="70" spans="1:6" x14ac:dyDescent="0.25">
      <c r="A70" s="8">
        <v>40247</v>
      </c>
      <c r="B70" s="3">
        <v>65</v>
      </c>
      <c r="C70" s="4">
        <v>332.42559999999997</v>
      </c>
      <c r="D70" s="3">
        <v>7</v>
      </c>
      <c r="E70" s="15">
        <v>0.26501678564196607</v>
      </c>
      <c r="F70" s="18">
        <f t="shared" si="7"/>
        <v>1.8551174994937625</v>
      </c>
    </row>
    <row r="71" spans="1:6" x14ac:dyDescent="0.25">
      <c r="A71" s="8">
        <v>40248</v>
      </c>
      <c r="B71" s="3">
        <v>54</v>
      </c>
      <c r="C71" s="4">
        <v>350.91890000000001</v>
      </c>
      <c r="D71" s="3">
        <v>6</v>
      </c>
      <c r="E71" s="15">
        <v>1.9408780263428366E-2</v>
      </c>
      <c r="F71" s="18">
        <f t="shared" si="7"/>
        <v>0.11645268158057021</v>
      </c>
    </row>
    <row r="72" spans="1:6" x14ac:dyDescent="0.25">
      <c r="A72" s="8">
        <v>40249</v>
      </c>
      <c r="B72" s="3">
        <v>52</v>
      </c>
      <c r="C72" s="4">
        <v>732.93380000000002</v>
      </c>
      <c r="D72" s="3">
        <v>10</v>
      </c>
      <c r="E72" s="15">
        <v>0.54261040876667344</v>
      </c>
      <c r="F72" s="18">
        <f t="shared" si="7"/>
        <v>5.4261040876667348</v>
      </c>
    </row>
    <row r="73" spans="1:6" x14ac:dyDescent="0.25">
      <c r="A73" s="8">
        <v>40250</v>
      </c>
      <c r="B73" s="3">
        <v>42</v>
      </c>
      <c r="C73" s="4">
        <v>638.65740000000005</v>
      </c>
      <c r="D73" s="3">
        <v>6</v>
      </c>
      <c r="E73" s="15">
        <v>2.7502923965776343E-2</v>
      </c>
      <c r="F73" s="18">
        <f t="shared" si="7"/>
        <v>0.16501754379465805</v>
      </c>
    </row>
    <row r="74" spans="1:6" x14ac:dyDescent="0.25">
      <c r="A74" s="8">
        <v>40251</v>
      </c>
      <c r="B74" s="3">
        <v>48</v>
      </c>
      <c r="C74" s="4">
        <v>375.36259999999999</v>
      </c>
      <c r="D74" s="3">
        <v>4</v>
      </c>
      <c r="E74" s="15">
        <v>1.8837329086275549E-2</v>
      </c>
      <c r="F74" s="18">
        <f t="shared" si="7"/>
        <v>7.5349316345102196E-2</v>
      </c>
    </row>
    <row r="75" spans="1:6" x14ac:dyDescent="0.25">
      <c r="A75" s="8">
        <v>40252</v>
      </c>
      <c r="B75" s="3">
        <v>38</v>
      </c>
      <c r="C75" s="4">
        <v>459.9828</v>
      </c>
      <c r="D75" s="3">
        <v>6</v>
      </c>
      <c r="E75" s="15">
        <v>5.0315565302573454E-3</v>
      </c>
      <c r="F75" s="18">
        <f t="shared" si="7"/>
        <v>3.0189339181544074E-2</v>
      </c>
    </row>
    <row r="76" spans="1:6" x14ac:dyDescent="0.25">
      <c r="A76" s="8">
        <v>40253</v>
      </c>
      <c r="B76" s="3">
        <v>39</v>
      </c>
      <c r="C76" s="4">
        <v>667.40639999999996</v>
      </c>
      <c r="D76" s="3">
        <v>5</v>
      </c>
      <c r="E76" s="15">
        <v>0.45295607815878502</v>
      </c>
      <c r="F76" s="18">
        <f t="shared" si="7"/>
        <v>2.2647803907939252</v>
      </c>
    </row>
    <row r="77" spans="1:6" x14ac:dyDescent="0.25">
      <c r="A77" s="8">
        <v>40254</v>
      </c>
      <c r="B77" s="3">
        <v>39</v>
      </c>
      <c r="C77" s="4">
        <v>451.10410000000002</v>
      </c>
      <c r="D77" s="3">
        <v>6</v>
      </c>
      <c r="E77" s="15">
        <v>2.2938298559187236</v>
      </c>
      <c r="F77" s="18">
        <f t="shared" si="7"/>
        <v>13.762979135512342</v>
      </c>
    </row>
    <row r="78" spans="1:6" x14ac:dyDescent="0.25">
      <c r="A78" s="8">
        <v>40255</v>
      </c>
      <c r="B78" s="3">
        <v>58</v>
      </c>
      <c r="C78" s="4">
        <v>622.74360000000001</v>
      </c>
      <c r="D78" s="3">
        <v>3</v>
      </c>
      <c r="E78" s="15">
        <v>2.4354873058014259E-2</v>
      </c>
      <c r="F78" s="18">
        <f t="shared" si="7"/>
        <v>7.3064619174042778E-2</v>
      </c>
    </row>
    <row r="79" spans="1:6" x14ac:dyDescent="0.25">
      <c r="A79" s="8">
        <v>40256</v>
      </c>
      <c r="B79" s="3">
        <v>48</v>
      </c>
      <c r="C79" s="4">
        <v>628.42110000000002</v>
      </c>
      <c r="D79" s="3">
        <v>7</v>
      </c>
      <c r="E79" s="15">
        <v>2.6287605714438476</v>
      </c>
      <c r="F79" s="18">
        <f t="shared" si="7"/>
        <v>18.401324000106932</v>
      </c>
    </row>
    <row r="80" spans="1:6" x14ac:dyDescent="0.25">
      <c r="A80" s="8">
        <v>40257</v>
      </c>
      <c r="B80" s="3">
        <v>49</v>
      </c>
      <c r="C80" s="4">
        <v>474.53109999999998</v>
      </c>
      <c r="D80" s="3">
        <v>5</v>
      </c>
      <c r="E80" s="15">
        <v>2.6262432147804131</v>
      </c>
      <c r="F80" s="18">
        <f t="shared" si="7"/>
        <v>13.131216073902065</v>
      </c>
    </row>
    <row r="81" spans="1:6" x14ac:dyDescent="0.25">
      <c r="A81" s="8">
        <v>40258</v>
      </c>
      <c r="B81" s="3">
        <v>38</v>
      </c>
      <c r="C81" s="4">
        <v>494.58339999999998</v>
      </c>
      <c r="D81" s="3">
        <v>4</v>
      </c>
      <c r="E81" s="15">
        <v>0.24907698357986824</v>
      </c>
      <c r="F81" s="18">
        <f t="shared" si="7"/>
        <v>0.99630793431947295</v>
      </c>
    </row>
    <row r="82" spans="1:6" x14ac:dyDescent="0.25">
      <c r="A82" s="8">
        <v>40259</v>
      </c>
      <c r="B82" s="3">
        <v>50</v>
      </c>
      <c r="C82" s="4">
        <v>543.08569999999997</v>
      </c>
      <c r="D82" s="3">
        <v>3</v>
      </c>
      <c r="E82" s="15">
        <v>0.11086926638091181</v>
      </c>
      <c r="F82" s="18">
        <f t="shared" si="7"/>
        <v>0.33260779914273542</v>
      </c>
    </row>
    <row r="83" spans="1:6" x14ac:dyDescent="0.25">
      <c r="A83" s="8">
        <v>40260</v>
      </c>
      <c r="B83" s="3">
        <v>53</v>
      </c>
      <c r="C83" s="4">
        <v>687.45389999999998</v>
      </c>
      <c r="D83" s="3">
        <v>3</v>
      </c>
      <c r="E83" s="15">
        <v>0.40188314848430318</v>
      </c>
      <c r="F83" s="18">
        <f t="shared" si="7"/>
        <v>1.2056494454529094</v>
      </c>
    </row>
    <row r="84" spans="1:6" x14ac:dyDescent="0.25">
      <c r="A84" s="8">
        <v>40261</v>
      </c>
      <c r="B84" s="3">
        <v>51</v>
      </c>
      <c r="C84" s="4">
        <v>456.67149999999998</v>
      </c>
      <c r="D84" s="3">
        <v>3</v>
      </c>
      <c r="E84" s="15">
        <v>0.13111623044458395</v>
      </c>
      <c r="F84" s="18">
        <f t="shared" si="7"/>
        <v>0.39334869133375183</v>
      </c>
    </row>
    <row r="85" spans="1:6" x14ac:dyDescent="0.25">
      <c r="A85" s="8">
        <v>40262</v>
      </c>
      <c r="B85" s="3">
        <v>50</v>
      </c>
      <c r="C85" s="4">
        <v>594.98779999999999</v>
      </c>
      <c r="D85" s="3">
        <v>1</v>
      </c>
      <c r="E85" s="15">
        <v>1.6083915603779867E-2</v>
      </c>
      <c r="F85" s="18">
        <f t="shared" si="7"/>
        <v>1.6083915603779867E-2</v>
      </c>
    </row>
    <row r="86" spans="1:6" x14ac:dyDescent="0.25">
      <c r="A86" s="8">
        <v>40263</v>
      </c>
      <c r="B86" s="3">
        <v>62</v>
      </c>
      <c r="C86" s="4">
        <v>348.07029999999997</v>
      </c>
      <c r="D86" s="3">
        <v>6</v>
      </c>
      <c r="E86" s="15">
        <v>2.1949938956369146E-2</v>
      </c>
      <c r="F86" s="18">
        <f t="shared" si="7"/>
        <v>0.13169963373821486</v>
      </c>
    </row>
    <row r="87" spans="1:6" x14ac:dyDescent="0.25">
      <c r="A87" s="8">
        <v>40264</v>
      </c>
      <c r="B87" s="3">
        <v>49</v>
      </c>
      <c r="C87" s="4">
        <v>647.65150000000006</v>
      </c>
      <c r="D87" s="3">
        <v>2</v>
      </c>
      <c r="E87" s="15">
        <v>0.26852300114770905</v>
      </c>
      <c r="F87" s="18">
        <f t="shared" si="7"/>
        <v>0.5370460022954181</v>
      </c>
    </row>
    <row r="88" spans="1:6" x14ac:dyDescent="0.25">
      <c r="A88" s="8">
        <v>40265</v>
      </c>
      <c r="B88" s="3">
        <v>40</v>
      </c>
      <c r="C88" s="4">
        <v>735.17909999999995</v>
      </c>
      <c r="D88" s="3">
        <v>2</v>
      </c>
      <c r="E88" s="15">
        <v>4.131010011309149E-2</v>
      </c>
      <c r="F88" s="18">
        <f t="shared" si="7"/>
        <v>8.262020022618298E-2</v>
      </c>
    </row>
    <row r="89" spans="1:6" x14ac:dyDescent="0.25">
      <c r="A89" s="8">
        <v>40266</v>
      </c>
      <c r="B89" s="3">
        <v>61</v>
      </c>
      <c r="C89" s="4">
        <v>351.46699999999998</v>
      </c>
      <c r="D89" s="3">
        <v>7</v>
      </c>
      <c r="E89" s="15">
        <v>8.9407800493655529E-2</v>
      </c>
      <c r="F89" s="18">
        <f t="shared" si="7"/>
        <v>0.62585460345558874</v>
      </c>
    </row>
    <row r="90" spans="1:6" x14ac:dyDescent="0.25">
      <c r="A90" s="8">
        <v>40267</v>
      </c>
      <c r="B90" s="3">
        <v>46</v>
      </c>
      <c r="C90" s="4">
        <v>482.6891</v>
      </c>
      <c r="D90" s="3">
        <v>6</v>
      </c>
      <c r="E90" s="15">
        <v>4.1649569101857083E-2</v>
      </c>
      <c r="F90" s="18">
        <f t="shared" si="7"/>
        <v>0.24989741461114251</v>
      </c>
    </row>
    <row r="91" spans="1:6" x14ac:dyDescent="0.25">
      <c r="A91" s="8">
        <v>40268</v>
      </c>
      <c r="B91" s="3">
        <v>53</v>
      </c>
      <c r="C91" s="4">
        <v>524.43629999999996</v>
      </c>
      <c r="D91" s="3">
        <v>6</v>
      </c>
      <c r="E91" s="15">
        <v>4.0952882302800413E-2</v>
      </c>
      <c r="F91" s="18">
        <f t="shared" si="7"/>
        <v>0.24571729381680246</v>
      </c>
    </row>
    <row r="92" spans="1:6" x14ac:dyDescent="0.25">
      <c r="A92" s="8">
        <v>40269</v>
      </c>
      <c r="B92" s="3">
        <v>46</v>
      </c>
      <c r="C92" s="4">
        <v>464.6558</v>
      </c>
      <c r="D92" s="3">
        <v>4</v>
      </c>
      <c r="E92" s="15">
        <v>2.7763510074189552E-2</v>
      </c>
      <c r="F92" s="18">
        <f t="shared" si="7"/>
        <v>0.11105404029675821</v>
      </c>
    </row>
    <row r="93" spans="1:6" x14ac:dyDescent="0.25">
      <c r="A93" s="8">
        <v>40270</v>
      </c>
      <c r="B93" s="3">
        <v>43</v>
      </c>
      <c r="C93" s="4">
        <v>391.94880000000001</v>
      </c>
      <c r="D93" s="3">
        <v>5</v>
      </c>
      <c r="E93" s="15">
        <v>4.016584965811161E-2</v>
      </c>
      <c r="F93" s="18">
        <f t="shared" si="7"/>
        <v>0.20082924829055804</v>
      </c>
    </row>
    <row r="94" spans="1:6" x14ac:dyDescent="0.25">
      <c r="A94" s="8">
        <v>40271</v>
      </c>
      <c r="B94" s="3">
        <v>52</v>
      </c>
      <c r="C94" s="4">
        <v>552.47799999999995</v>
      </c>
      <c r="D94" s="3">
        <v>4</v>
      </c>
      <c r="E94" s="15">
        <v>8.4124770699621709E-2</v>
      </c>
      <c r="F94" s="18">
        <f t="shared" si="7"/>
        <v>0.33649908279848684</v>
      </c>
    </row>
    <row r="95" spans="1:6" x14ac:dyDescent="0.25">
      <c r="A95" s="8">
        <v>40272</v>
      </c>
      <c r="B95" s="3">
        <v>55</v>
      </c>
      <c r="C95" s="4">
        <v>491.5856</v>
      </c>
      <c r="D95" s="3">
        <v>3</v>
      </c>
      <c r="E95" s="15">
        <v>5.6887599138436357E-2</v>
      </c>
      <c r="F95" s="18">
        <f t="shared" si="7"/>
        <v>0.17066279741530907</v>
      </c>
    </row>
    <row r="96" spans="1:6" x14ac:dyDescent="0.25">
      <c r="A96" s="8">
        <v>40273</v>
      </c>
      <c r="B96" s="3">
        <v>50</v>
      </c>
      <c r="C96" s="4">
        <v>652.44119999999998</v>
      </c>
      <c r="D96" s="3">
        <v>6</v>
      </c>
      <c r="E96" s="15">
        <v>0.10176564721587159</v>
      </c>
      <c r="F96" s="18">
        <f t="shared" si="7"/>
        <v>0.61059388329522957</v>
      </c>
    </row>
    <row r="97" spans="1:6" x14ac:dyDescent="0.25">
      <c r="A97" s="8">
        <v>40274</v>
      </c>
      <c r="B97" s="3">
        <v>50</v>
      </c>
      <c r="C97" s="4">
        <v>441.80360000000002</v>
      </c>
      <c r="D97" s="3">
        <v>10</v>
      </c>
      <c r="E97" s="15">
        <v>0.20623243414107678</v>
      </c>
      <c r="F97" s="18">
        <f t="shared" si="7"/>
        <v>2.0623243414107679</v>
      </c>
    </row>
    <row r="98" spans="1:6" x14ac:dyDescent="0.25">
      <c r="A98" s="8">
        <v>40275</v>
      </c>
      <c r="B98" s="3">
        <v>48</v>
      </c>
      <c r="C98" s="4">
        <v>552.95029999999997</v>
      </c>
      <c r="D98" s="3">
        <v>7</v>
      </c>
      <c r="E98" s="15">
        <v>1.9811758887957734E-2</v>
      </c>
      <c r="F98" s="18">
        <f t="shared" si="7"/>
        <v>0.13868231221570415</v>
      </c>
    </row>
    <row r="99" spans="1:6" x14ac:dyDescent="0.25">
      <c r="A99" s="8">
        <v>40276</v>
      </c>
      <c r="B99" s="3">
        <v>58</v>
      </c>
      <c r="C99" s="4">
        <v>453.77870000000001</v>
      </c>
      <c r="D99" s="3">
        <v>6</v>
      </c>
      <c r="E99" s="15">
        <v>5.4705052067403698E-2</v>
      </c>
      <c r="F99" s="18">
        <f t="shared" si="7"/>
        <v>0.32823031240442219</v>
      </c>
    </row>
    <row r="100" spans="1:6" x14ac:dyDescent="0.25">
      <c r="A100" s="8">
        <v>40277</v>
      </c>
      <c r="B100" s="3">
        <v>49</v>
      </c>
      <c r="C100" s="4">
        <v>596.08370000000002</v>
      </c>
      <c r="D100" s="3">
        <v>6</v>
      </c>
      <c r="E100" s="15">
        <v>6.537179850982758E-3</v>
      </c>
      <c r="F100" s="18">
        <f t="shared" si="7"/>
        <v>3.9223079105896549E-2</v>
      </c>
    </row>
    <row r="101" spans="1:6" x14ac:dyDescent="0.25">
      <c r="A101" s="8">
        <v>40278</v>
      </c>
      <c r="B101" s="3">
        <v>44</v>
      </c>
      <c r="C101" s="4">
        <v>527.76030000000003</v>
      </c>
      <c r="D101" s="3">
        <v>6</v>
      </c>
      <c r="E101" s="15">
        <v>7.4035288103285524E-2</v>
      </c>
      <c r="F101" s="18">
        <f t="shared" si="7"/>
        <v>0.44421172861971314</v>
      </c>
    </row>
    <row r="102" spans="1:6" x14ac:dyDescent="0.25">
      <c r="A102" s="8">
        <v>40279</v>
      </c>
      <c r="B102" s="3">
        <v>47</v>
      </c>
      <c r="C102" s="4">
        <v>232.35149999999999</v>
      </c>
      <c r="D102" s="3">
        <v>4</v>
      </c>
      <c r="E102" s="15">
        <v>1.9222625575615875</v>
      </c>
      <c r="F102" s="18">
        <f t="shared" si="7"/>
        <v>7.6890502302463499</v>
      </c>
    </row>
    <row r="103" spans="1:6" x14ac:dyDescent="0.25">
      <c r="A103" s="8">
        <v>40280</v>
      </c>
      <c r="B103" s="3">
        <v>58</v>
      </c>
      <c r="C103" s="4">
        <v>465.7482</v>
      </c>
      <c r="D103" s="3">
        <v>8</v>
      </c>
      <c r="E103" s="15">
        <v>8.2972909783564711E-2</v>
      </c>
      <c r="F103" s="18">
        <f t="shared" si="7"/>
        <v>0.66378327826851768</v>
      </c>
    </row>
    <row r="104" spans="1:6" x14ac:dyDescent="0.25">
      <c r="A104" s="8">
        <v>40281</v>
      </c>
      <c r="B104" s="3">
        <v>58</v>
      </c>
      <c r="C104" s="4">
        <v>594.02949999999998</v>
      </c>
      <c r="D104" s="3">
        <v>6</v>
      </c>
      <c r="E104" s="15">
        <v>2.3332126382763743E-3</v>
      </c>
      <c r="F104" s="18">
        <f t="shared" si="7"/>
        <v>1.3999275829658247E-2</v>
      </c>
    </row>
    <row r="105" spans="1:6" x14ac:dyDescent="0.25">
      <c r="A105" s="8">
        <v>40282</v>
      </c>
      <c r="B105" s="3">
        <v>48</v>
      </c>
      <c r="C105" s="4">
        <v>593.16909999999996</v>
      </c>
      <c r="D105" s="3">
        <v>9</v>
      </c>
      <c r="E105" s="15">
        <v>5.9426243382850436E-2</v>
      </c>
      <c r="F105" s="18">
        <f t="shared" si="7"/>
        <v>0.53483619044565389</v>
      </c>
    </row>
    <row r="106" spans="1:6" x14ac:dyDescent="0.25">
      <c r="A106" s="8">
        <v>40283</v>
      </c>
      <c r="B106" s="3">
        <v>42</v>
      </c>
      <c r="C106" s="4">
        <v>490.29250000000002</v>
      </c>
      <c r="D106" s="3">
        <v>4</v>
      </c>
      <c r="E106" s="15">
        <v>0.19441195701503472</v>
      </c>
      <c r="F106" s="18">
        <f t="shared" si="7"/>
        <v>0.77764782806013888</v>
      </c>
    </row>
    <row r="107" spans="1:6" x14ac:dyDescent="0.25">
      <c r="A107" s="8">
        <v>40284</v>
      </c>
      <c r="B107" s="3">
        <v>47</v>
      </c>
      <c r="C107" s="4">
        <v>388.0009</v>
      </c>
      <c r="D107" s="3">
        <v>7</v>
      </c>
      <c r="E107" s="15">
        <v>1.284271404183214E-2</v>
      </c>
      <c r="F107" s="18">
        <f t="shared" si="7"/>
        <v>8.989899829282498E-2</v>
      </c>
    </row>
    <row r="108" spans="1:6" x14ac:dyDescent="0.25">
      <c r="A108" s="8">
        <v>40285</v>
      </c>
      <c r="B108" s="3">
        <v>46</v>
      </c>
      <c r="C108" s="4">
        <v>610.00429999999994</v>
      </c>
      <c r="D108" s="3">
        <v>5</v>
      </c>
      <c r="E108" s="15">
        <v>7.2543494377214732E-2</v>
      </c>
      <c r="F108" s="18">
        <f t="shared" si="7"/>
        <v>0.36271747188607367</v>
      </c>
    </row>
    <row r="109" spans="1:6" x14ac:dyDescent="0.25">
      <c r="A109" s="8">
        <v>40286</v>
      </c>
      <c r="B109" s="3">
        <v>48</v>
      </c>
      <c r="C109" s="4">
        <v>582.56510000000003</v>
      </c>
      <c r="D109" s="3">
        <v>5</v>
      </c>
      <c r="E109" s="15">
        <v>1.9526972198510699</v>
      </c>
      <c r="F109" s="18">
        <f t="shared" si="7"/>
        <v>9.7634860992553492</v>
      </c>
    </row>
    <row r="110" spans="1:6" x14ac:dyDescent="0.25">
      <c r="A110" s="8">
        <v>40287</v>
      </c>
      <c r="B110" s="3">
        <v>51</v>
      </c>
      <c r="C110" s="4">
        <v>604.90660000000003</v>
      </c>
      <c r="D110" s="3">
        <v>3</v>
      </c>
      <c r="E110" s="15">
        <v>0.15215464179381194</v>
      </c>
      <c r="F110" s="18">
        <f t="shared" si="7"/>
        <v>0.45646392538143582</v>
      </c>
    </row>
    <row r="111" spans="1:6" x14ac:dyDescent="0.25">
      <c r="A111" s="8">
        <v>40288</v>
      </c>
      <c r="B111" s="3">
        <v>47</v>
      </c>
      <c r="C111" s="4">
        <v>661.303</v>
      </c>
      <c r="D111" s="3">
        <v>9</v>
      </c>
      <c r="E111" s="15">
        <v>4.0289998779648249E-2</v>
      </c>
      <c r="F111" s="18">
        <f t="shared" si="7"/>
        <v>0.36260998901683422</v>
      </c>
    </row>
    <row r="112" spans="1:6" x14ac:dyDescent="0.25">
      <c r="A112" s="8">
        <v>40289</v>
      </c>
      <c r="B112" s="3">
        <v>49</v>
      </c>
      <c r="C112" s="4">
        <v>239.0772</v>
      </c>
      <c r="D112" s="3">
        <v>7</v>
      </c>
      <c r="E112" s="15">
        <v>1.4944243504914965E-2</v>
      </c>
      <c r="F112" s="18">
        <f t="shared" si="7"/>
        <v>0.10460970453440475</v>
      </c>
    </row>
    <row r="113" spans="1:6" x14ac:dyDescent="0.25">
      <c r="A113" s="8">
        <v>40290</v>
      </c>
      <c r="B113" s="3">
        <v>42</v>
      </c>
      <c r="C113" s="4">
        <v>648.84230000000002</v>
      </c>
      <c r="D113" s="3">
        <v>2</v>
      </c>
      <c r="E113" s="15">
        <v>0.15357947307294076</v>
      </c>
      <c r="F113" s="18">
        <f t="shared" si="7"/>
        <v>0.30715894614588152</v>
      </c>
    </row>
    <row r="114" spans="1:6" x14ac:dyDescent="0.25">
      <c r="A114" s="8">
        <v>40291</v>
      </c>
      <c r="B114" s="3">
        <v>42</v>
      </c>
      <c r="C114" s="4">
        <v>528.62049999999999</v>
      </c>
      <c r="D114" s="3">
        <v>3</v>
      </c>
      <c r="E114" s="15">
        <v>4.913130674175187E-3</v>
      </c>
      <c r="F114" s="18">
        <f t="shared" si="7"/>
        <v>1.4739392022525562E-2</v>
      </c>
    </row>
    <row r="115" spans="1:6" x14ac:dyDescent="0.25">
      <c r="A115" s="8">
        <v>40292</v>
      </c>
      <c r="B115" s="3">
        <v>43</v>
      </c>
      <c r="C115" s="4">
        <v>429.55329999999998</v>
      </c>
      <c r="D115" s="3">
        <v>4</v>
      </c>
      <c r="E115" s="15">
        <v>6.9777608379199257E-3</v>
      </c>
      <c r="F115" s="18">
        <f t="shared" si="7"/>
        <v>2.7911043351679703E-2</v>
      </c>
    </row>
    <row r="116" spans="1:6" x14ac:dyDescent="0.25">
      <c r="A116" s="8">
        <v>40293</v>
      </c>
      <c r="B116" s="3">
        <v>48</v>
      </c>
      <c r="C116" s="4">
        <v>543.83079999999995</v>
      </c>
      <c r="D116" s="3">
        <v>7</v>
      </c>
      <c r="E116" s="15">
        <v>2.8217262467187448E-2</v>
      </c>
      <c r="F116" s="18">
        <f t="shared" si="7"/>
        <v>0.19752083727031214</v>
      </c>
    </row>
    <row r="117" spans="1:6" x14ac:dyDescent="0.25">
      <c r="A117" s="8">
        <v>40294</v>
      </c>
      <c r="B117" s="3">
        <v>49</v>
      </c>
      <c r="C117" s="4">
        <v>459.03440000000001</v>
      </c>
      <c r="D117" s="3">
        <v>4</v>
      </c>
      <c r="E117" s="15">
        <v>7.8834914364397768E-2</v>
      </c>
      <c r="F117" s="18">
        <f t="shared" si="7"/>
        <v>0.31533965745759107</v>
      </c>
    </row>
    <row r="118" spans="1:6" x14ac:dyDescent="0.25">
      <c r="A118" s="8">
        <v>40295</v>
      </c>
      <c r="B118" s="3">
        <v>48</v>
      </c>
      <c r="C118" s="4">
        <v>196.7551</v>
      </c>
      <c r="D118" s="3">
        <v>2</v>
      </c>
      <c r="E118" s="15">
        <v>0.29171630231449414</v>
      </c>
      <c r="F118" s="18">
        <f t="shared" si="7"/>
        <v>0.58343260462898827</v>
      </c>
    </row>
    <row r="119" spans="1:6" x14ac:dyDescent="0.25">
      <c r="A119" s="8">
        <v>40296</v>
      </c>
      <c r="B119" s="3">
        <v>44</v>
      </c>
      <c r="C119" s="4">
        <v>340.06689999999998</v>
      </c>
      <c r="D119" s="3">
        <v>4</v>
      </c>
      <c r="E119" s="15">
        <v>3.2048832123445878E-2</v>
      </c>
      <c r="F119" s="18">
        <f t="shared" si="7"/>
        <v>0.12819532849378351</v>
      </c>
    </row>
    <row r="120" spans="1:6" x14ac:dyDescent="0.25">
      <c r="A120" s="8">
        <v>40297</v>
      </c>
      <c r="B120" s="3">
        <v>41</v>
      </c>
      <c r="C120" s="4">
        <v>541.44899999999996</v>
      </c>
      <c r="D120" s="3">
        <v>5</v>
      </c>
      <c r="E120" s="15">
        <v>9.1847778193778734E-2</v>
      </c>
      <c r="F120" s="18">
        <f t="shared" si="7"/>
        <v>0.4592388909688937</v>
      </c>
    </row>
    <row r="121" spans="1:6" x14ac:dyDescent="0.25">
      <c r="A121" s="8">
        <v>40298</v>
      </c>
      <c r="B121" s="3">
        <v>47</v>
      </c>
      <c r="C121" s="4">
        <v>610.30579999999998</v>
      </c>
      <c r="D121" s="3">
        <v>3</v>
      </c>
      <c r="E121" s="15">
        <v>3.4886659593398435E-2</v>
      </c>
      <c r="F121" s="18">
        <f t="shared" si="7"/>
        <v>0.10465997878019531</v>
      </c>
    </row>
    <row r="122" spans="1:6" x14ac:dyDescent="0.25">
      <c r="A122" s="8">
        <v>40299</v>
      </c>
      <c r="B122" s="3">
        <v>50</v>
      </c>
      <c r="C122" s="4">
        <v>680.57860000000005</v>
      </c>
      <c r="D122" s="3">
        <v>3</v>
      </c>
      <c r="E122" s="15">
        <v>0.49671546892739837</v>
      </c>
      <c r="F122" s="18">
        <f t="shared" si="7"/>
        <v>1.4901464067821952</v>
      </c>
    </row>
    <row r="123" spans="1:6" x14ac:dyDescent="0.25">
      <c r="A123" s="8">
        <v>40300</v>
      </c>
      <c r="B123" s="3">
        <v>54</v>
      </c>
      <c r="C123" s="4">
        <v>461.83879999999999</v>
      </c>
      <c r="D123" s="3">
        <v>11</v>
      </c>
      <c r="E123" s="15">
        <v>4.9277582298476459E-2</v>
      </c>
      <c r="F123" s="18">
        <f t="shared" si="7"/>
        <v>0.54205340528324109</v>
      </c>
    </row>
    <row r="124" spans="1:6" x14ac:dyDescent="0.25">
      <c r="A124" s="8">
        <v>40301</v>
      </c>
      <c r="B124" s="3">
        <v>42</v>
      </c>
      <c r="C124" s="4">
        <v>619.38620000000003</v>
      </c>
      <c r="D124" s="3">
        <v>8</v>
      </c>
      <c r="E124" s="15">
        <v>3.4516994899241184E-2</v>
      </c>
      <c r="F124" s="18">
        <f t="shared" si="7"/>
        <v>0.27613595919392947</v>
      </c>
    </row>
    <row r="125" spans="1:6" x14ac:dyDescent="0.25">
      <c r="A125" s="8">
        <v>40302</v>
      </c>
      <c r="B125" s="3">
        <v>38</v>
      </c>
      <c r="C125" s="4">
        <v>513.80219999999997</v>
      </c>
      <c r="D125" s="3">
        <v>5</v>
      </c>
      <c r="E125" s="15">
        <v>0.17175974775010014</v>
      </c>
      <c r="F125" s="18">
        <f t="shared" si="7"/>
        <v>0.85879873875050072</v>
      </c>
    </row>
    <row r="126" spans="1:6" x14ac:dyDescent="0.25">
      <c r="A126" s="8">
        <v>40303</v>
      </c>
      <c r="B126" s="3">
        <v>47</v>
      </c>
      <c r="C126" s="4">
        <v>626.72360000000003</v>
      </c>
      <c r="D126" s="3">
        <v>2</v>
      </c>
      <c r="E126" s="15">
        <v>1.9501391975996541E-3</v>
      </c>
      <c r="F126" s="18">
        <f t="shared" si="7"/>
        <v>3.9002783951993083E-3</v>
      </c>
    </row>
    <row r="127" spans="1:6" x14ac:dyDescent="0.25">
      <c r="A127" s="8">
        <v>40304</v>
      </c>
      <c r="B127" s="3">
        <v>51</v>
      </c>
      <c r="C127" s="4">
        <v>670.71100000000001</v>
      </c>
      <c r="D127" s="3">
        <v>3</v>
      </c>
      <c r="E127" s="15">
        <v>2.4203314857585537E-2</v>
      </c>
      <c r="F127" s="18">
        <f t="shared" si="7"/>
        <v>7.2609944572756616E-2</v>
      </c>
    </row>
    <row r="128" spans="1:6" x14ac:dyDescent="0.25">
      <c r="A128" s="8">
        <v>40305</v>
      </c>
      <c r="B128" s="3">
        <v>55</v>
      </c>
      <c r="C128" s="4">
        <v>566.60249999999996</v>
      </c>
      <c r="D128" s="3">
        <v>7</v>
      </c>
      <c r="E128" s="15">
        <v>2.7042655971911658E-2</v>
      </c>
      <c r="F128" s="18">
        <f t="shared" si="7"/>
        <v>0.1892985918033816</v>
      </c>
    </row>
    <row r="129" spans="1:6" x14ac:dyDescent="0.25">
      <c r="A129" s="8">
        <v>40306</v>
      </c>
      <c r="B129" s="3">
        <v>52</v>
      </c>
      <c r="C129" s="4">
        <v>616.43700000000001</v>
      </c>
      <c r="D129" s="3">
        <v>6</v>
      </c>
      <c r="E129" s="15">
        <v>7.0144543605315784E-3</v>
      </c>
      <c r="F129" s="18">
        <f t="shared" si="7"/>
        <v>4.2086726163189467E-2</v>
      </c>
    </row>
    <row r="130" spans="1:6" x14ac:dyDescent="0.25">
      <c r="A130" s="8">
        <v>40307</v>
      </c>
      <c r="B130" s="3">
        <v>48</v>
      </c>
      <c r="C130" s="4">
        <v>525.10220000000004</v>
      </c>
      <c r="D130" s="3">
        <v>5</v>
      </c>
      <c r="E130" s="15">
        <v>8.0346037085755773E-2</v>
      </c>
      <c r="F130" s="18">
        <f t="shared" ref="F130:F193" si="8">D130*E130</f>
        <v>0.40173018542877886</v>
      </c>
    </row>
    <row r="131" spans="1:6" x14ac:dyDescent="0.25">
      <c r="A131" s="8">
        <v>40308</v>
      </c>
      <c r="B131" s="3">
        <v>61</v>
      </c>
      <c r="C131" s="4">
        <v>334.9178</v>
      </c>
      <c r="D131" s="3">
        <v>0</v>
      </c>
      <c r="E131" s="15">
        <v>4.6024993890450276E-2</v>
      </c>
      <c r="F131" s="18">
        <f t="shared" si="8"/>
        <v>0</v>
      </c>
    </row>
    <row r="132" spans="1:6" x14ac:dyDescent="0.25">
      <c r="A132" s="8">
        <v>40309</v>
      </c>
      <c r="B132" s="3">
        <v>41</v>
      </c>
      <c r="C132" s="4">
        <v>523.8306</v>
      </c>
      <c r="D132" s="3">
        <v>4</v>
      </c>
      <c r="E132" s="15">
        <v>4.6860909173821472E-3</v>
      </c>
      <c r="F132" s="18">
        <f t="shared" si="8"/>
        <v>1.8744363669528589E-2</v>
      </c>
    </row>
    <row r="133" spans="1:6" x14ac:dyDescent="0.25">
      <c r="A133" s="8">
        <v>40310</v>
      </c>
      <c r="B133" s="3">
        <v>55</v>
      </c>
      <c r="C133" s="4">
        <v>501.6567</v>
      </c>
      <c r="D133" s="3">
        <v>10</v>
      </c>
      <c r="E133" s="15">
        <v>0.12458449838890606</v>
      </c>
      <c r="F133" s="18">
        <f t="shared" si="8"/>
        <v>1.2458449838890606</v>
      </c>
    </row>
    <row r="134" spans="1:6" x14ac:dyDescent="0.25">
      <c r="A134" s="8">
        <v>40311</v>
      </c>
      <c r="B134" s="3">
        <v>54</v>
      </c>
      <c r="C134" s="4">
        <v>282.75200000000001</v>
      </c>
      <c r="D134" s="3">
        <v>4</v>
      </c>
      <c r="E134" s="15">
        <v>1.9959360876712941E-2</v>
      </c>
      <c r="F134" s="18">
        <f t="shared" si="8"/>
        <v>7.9837443506851763E-2</v>
      </c>
    </row>
    <row r="135" spans="1:6" x14ac:dyDescent="0.25">
      <c r="A135" s="8">
        <v>40312</v>
      </c>
      <c r="B135" s="3">
        <v>45</v>
      </c>
      <c r="C135" s="4">
        <v>391.65429999999998</v>
      </c>
      <c r="D135" s="3">
        <v>9</v>
      </c>
      <c r="E135" s="15">
        <v>5.5506378322808456E-2</v>
      </c>
      <c r="F135" s="18">
        <f t="shared" si="8"/>
        <v>0.49955740490527611</v>
      </c>
    </row>
    <row r="136" spans="1:6" x14ac:dyDescent="0.25">
      <c r="A136" s="8">
        <v>40313</v>
      </c>
      <c r="B136" s="3">
        <v>49</v>
      </c>
      <c r="C136" s="4">
        <v>593.1816</v>
      </c>
      <c r="D136" s="3">
        <v>5</v>
      </c>
      <c r="E136" s="15">
        <v>6.5006062134996462E-2</v>
      </c>
      <c r="F136" s="18">
        <f t="shared" si="8"/>
        <v>0.32503031067498234</v>
      </c>
    </row>
    <row r="137" spans="1:6" x14ac:dyDescent="0.25">
      <c r="A137" s="8">
        <v>40314</v>
      </c>
      <c r="B137" s="3">
        <v>56</v>
      </c>
      <c r="C137" s="4">
        <v>684.8777</v>
      </c>
      <c r="D137" s="3">
        <v>4</v>
      </c>
      <c r="E137" s="15">
        <v>0.32743470102165945</v>
      </c>
      <c r="F137" s="18">
        <f t="shared" si="8"/>
        <v>1.3097388040866378</v>
      </c>
    </row>
    <row r="138" spans="1:6" x14ac:dyDescent="0.25">
      <c r="A138" s="8">
        <v>40315</v>
      </c>
      <c r="B138" s="3">
        <v>61</v>
      </c>
      <c r="C138" s="4">
        <v>384.81939999999997</v>
      </c>
      <c r="D138" s="3">
        <v>2</v>
      </c>
      <c r="E138" s="15">
        <v>1.8870027635272235E-2</v>
      </c>
      <c r="F138" s="18">
        <f t="shared" si="8"/>
        <v>3.774005527054447E-2</v>
      </c>
    </row>
    <row r="139" spans="1:6" x14ac:dyDescent="0.25">
      <c r="A139" s="8">
        <v>40316</v>
      </c>
      <c r="B139" s="3">
        <v>48</v>
      </c>
      <c r="C139" s="4">
        <v>634.09659999999997</v>
      </c>
      <c r="D139" s="3">
        <v>5</v>
      </c>
      <c r="E139" s="15">
        <v>4.8625242284985459</v>
      </c>
      <c r="F139" s="18">
        <f t="shared" si="8"/>
        <v>24.312621142492731</v>
      </c>
    </row>
    <row r="140" spans="1:6" x14ac:dyDescent="0.25">
      <c r="A140" s="8">
        <v>40317</v>
      </c>
      <c r="B140" s="3">
        <v>46</v>
      </c>
      <c r="C140" s="4">
        <v>369.80829999999997</v>
      </c>
      <c r="D140" s="3">
        <v>5</v>
      </c>
      <c r="E140" s="15">
        <v>1.849390304203824E-2</v>
      </c>
      <c r="F140" s="18">
        <f t="shared" si="8"/>
        <v>9.24695152101912E-2</v>
      </c>
    </row>
    <row r="141" spans="1:6" x14ac:dyDescent="0.25">
      <c r="A141" s="8">
        <v>40318</v>
      </c>
      <c r="B141" s="3">
        <v>49</v>
      </c>
      <c r="C141" s="4">
        <v>617.19820000000004</v>
      </c>
      <c r="D141" s="3">
        <v>3</v>
      </c>
      <c r="E141" s="15">
        <v>3.3862693897786067E-2</v>
      </c>
      <c r="F141" s="18">
        <f t="shared" si="8"/>
        <v>0.1015880816933582</v>
      </c>
    </row>
    <row r="142" spans="1:6" x14ac:dyDescent="0.25">
      <c r="A142" s="8">
        <v>40319</v>
      </c>
      <c r="B142" s="3">
        <v>50</v>
      </c>
      <c r="C142" s="4">
        <v>334.75810000000001</v>
      </c>
      <c r="D142" s="3">
        <v>10</v>
      </c>
      <c r="E142" s="15">
        <v>0.45158762974290917</v>
      </c>
      <c r="F142" s="18">
        <f t="shared" si="8"/>
        <v>4.5158762974290916</v>
      </c>
    </row>
    <row r="143" spans="1:6" x14ac:dyDescent="0.25">
      <c r="A143" s="8">
        <v>40320</v>
      </c>
      <c r="B143" s="3">
        <v>42</v>
      </c>
      <c r="C143" s="4">
        <v>335.27710000000002</v>
      </c>
      <c r="D143" s="3">
        <v>4</v>
      </c>
      <c r="E143" s="15">
        <v>5.0678356258045099E-4</v>
      </c>
      <c r="F143" s="18">
        <f t="shared" si="8"/>
        <v>2.027134250321804E-3</v>
      </c>
    </row>
    <row r="144" spans="1:6" x14ac:dyDescent="0.25">
      <c r="A144" s="8">
        <v>40321</v>
      </c>
      <c r="B144" s="3">
        <v>45</v>
      </c>
      <c r="C144" s="4">
        <v>547.03980000000001</v>
      </c>
      <c r="D144" s="3">
        <v>4</v>
      </c>
      <c r="E144" s="15">
        <v>6.0435309252029491E-3</v>
      </c>
      <c r="F144" s="18">
        <f t="shared" si="8"/>
        <v>2.4174123700811796E-2</v>
      </c>
    </row>
    <row r="145" spans="1:6" x14ac:dyDescent="0.25">
      <c r="A145" s="8">
        <v>40322</v>
      </c>
      <c r="B145" s="3">
        <v>58</v>
      </c>
      <c r="C145" s="4">
        <v>509.3494</v>
      </c>
      <c r="D145" s="3">
        <v>9</v>
      </c>
      <c r="E145" s="15">
        <v>3.5485559914112716E-2</v>
      </c>
      <c r="F145" s="18">
        <f t="shared" si="8"/>
        <v>0.31937003922701446</v>
      </c>
    </row>
    <row r="146" spans="1:6" x14ac:dyDescent="0.25">
      <c r="A146" s="8">
        <v>40323</v>
      </c>
      <c r="B146" s="3">
        <v>52</v>
      </c>
      <c r="C146" s="4">
        <v>424.74770000000001</v>
      </c>
      <c r="D146" s="3">
        <v>10</v>
      </c>
      <c r="E146" s="15">
        <v>1.9666875376550146E-2</v>
      </c>
      <c r="F146" s="18">
        <f t="shared" si="8"/>
        <v>0.19666875376550147</v>
      </c>
    </row>
    <row r="147" spans="1:6" x14ac:dyDescent="0.25">
      <c r="A147" s="8">
        <v>40324</v>
      </c>
      <c r="B147" s="3">
        <v>48</v>
      </c>
      <c r="C147" s="4">
        <v>426.57619999999997</v>
      </c>
      <c r="D147" s="3">
        <v>4</v>
      </c>
      <c r="E147" s="15">
        <v>1.4402868954066003E-2</v>
      </c>
      <c r="F147" s="18">
        <f t="shared" si="8"/>
        <v>5.761147581626401E-2</v>
      </c>
    </row>
    <row r="148" spans="1:6" x14ac:dyDescent="0.25">
      <c r="A148" s="8">
        <v>40325</v>
      </c>
      <c r="B148" s="3">
        <v>51</v>
      </c>
      <c r="C148" s="4">
        <v>346.1121</v>
      </c>
      <c r="D148" s="3">
        <v>3</v>
      </c>
      <c r="E148" s="15">
        <v>6.0455768178956051E-2</v>
      </c>
      <c r="F148" s="18">
        <f t="shared" si="8"/>
        <v>0.18136730453686817</v>
      </c>
    </row>
    <row r="149" spans="1:6" x14ac:dyDescent="0.25">
      <c r="A149" s="8">
        <v>40326</v>
      </c>
      <c r="B149" s="3">
        <v>71</v>
      </c>
      <c r="C149" s="4">
        <v>701.93700000000001</v>
      </c>
      <c r="D149" s="3">
        <v>5</v>
      </c>
      <c r="E149" s="15">
        <v>2.207199247094371E-2</v>
      </c>
      <c r="F149" s="18">
        <f t="shared" si="8"/>
        <v>0.11035996235471855</v>
      </c>
    </row>
    <row r="150" spans="1:6" x14ac:dyDescent="0.25">
      <c r="A150" s="8">
        <v>40327</v>
      </c>
      <c r="B150" s="3">
        <v>57</v>
      </c>
      <c r="C150" s="4">
        <v>496.88440000000003</v>
      </c>
      <c r="D150" s="3">
        <v>5</v>
      </c>
      <c r="E150" s="15">
        <v>0.39382912466089792</v>
      </c>
      <c r="F150" s="18">
        <f t="shared" si="8"/>
        <v>1.9691456233044895</v>
      </c>
    </row>
    <row r="151" spans="1:6" x14ac:dyDescent="0.25">
      <c r="A151" s="8">
        <v>40328</v>
      </c>
      <c r="B151" s="3">
        <v>40</v>
      </c>
      <c r="C151" s="4">
        <v>554.77549999999997</v>
      </c>
      <c r="D151" s="3">
        <v>8</v>
      </c>
      <c r="E151" s="15">
        <v>1.3698091461313688E-3</v>
      </c>
      <c r="F151" s="18">
        <f t="shared" si="8"/>
        <v>1.095847316905095E-2</v>
      </c>
    </row>
    <row r="152" spans="1:6" x14ac:dyDescent="0.25">
      <c r="A152" s="8">
        <v>40329</v>
      </c>
      <c r="B152" s="3">
        <v>59</v>
      </c>
      <c r="C152" s="4">
        <v>486.5779</v>
      </c>
      <c r="D152" s="3">
        <v>4</v>
      </c>
      <c r="E152" s="15">
        <v>1.3002883298350092</v>
      </c>
      <c r="F152" s="18">
        <f t="shared" si="8"/>
        <v>5.2011533193400368</v>
      </c>
    </row>
    <row r="153" spans="1:6" x14ac:dyDescent="0.25">
      <c r="A153" s="8">
        <v>40330</v>
      </c>
      <c r="B153" s="3">
        <v>51</v>
      </c>
      <c r="C153" s="4">
        <v>227.4674</v>
      </c>
      <c r="D153" s="3">
        <v>2</v>
      </c>
      <c r="E153" s="15">
        <v>5.4056348196117786E-2</v>
      </c>
      <c r="F153" s="18">
        <f t="shared" si="8"/>
        <v>0.10811269639223557</v>
      </c>
    </row>
    <row r="154" spans="1:6" x14ac:dyDescent="0.25">
      <c r="A154" s="8">
        <v>40331</v>
      </c>
      <c r="B154" s="3">
        <v>50</v>
      </c>
      <c r="C154" s="4">
        <v>513.31359999999995</v>
      </c>
      <c r="D154" s="3">
        <v>2</v>
      </c>
      <c r="E154" s="15">
        <v>1.2787495545572207E-2</v>
      </c>
      <c r="F154" s="18">
        <f t="shared" si="8"/>
        <v>2.5574991091144413E-2</v>
      </c>
    </row>
    <row r="155" spans="1:6" x14ac:dyDescent="0.25">
      <c r="A155" s="8">
        <v>40332</v>
      </c>
      <c r="B155" s="3">
        <v>42</v>
      </c>
      <c r="C155" s="4">
        <v>236.62100000000001</v>
      </c>
      <c r="D155" s="3">
        <v>3</v>
      </c>
      <c r="E155" s="15">
        <v>0.244560104198775</v>
      </c>
      <c r="F155" s="18">
        <f t="shared" si="8"/>
        <v>0.73368031259632494</v>
      </c>
    </row>
    <row r="156" spans="1:6" x14ac:dyDescent="0.25">
      <c r="A156" s="8">
        <v>40333</v>
      </c>
      <c r="B156" s="3">
        <v>49</v>
      </c>
      <c r="C156" s="4">
        <v>440.30079999999998</v>
      </c>
      <c r="D156" s="3">
        <v>7</v>
      </c>
      <c r="E156" s="15">
        <v>0.23888926543715969</v>
      </c>
      <c r="F156" s="18">
        <f t="shared" si="8"/>
        <v>1.6722248580601178</v>
      </c>
    </row>
    <row r="157" spans="1:6" x14ac:dyDescent="0.25">
      <c r="A157" s="8">
        <v>40334</v>
      </c>
      <c r="B157" s="3">
        <v>37</v>
      </c>
      <c r="C157" s="4">
        <v>447.19869999999997</v>
      </c>
      <c r="D157" s="3">
        <v>6</v>
      </c>
      <c r="E157" s="15">
        <v>5.7245691863000638E-2</v>
      </c>
      <c r="F157" s="18">
        <f t="shared" si="8"/>
        <v>0.34347415117800384</v>
      </c>
    </row>
    <row r="158" spans="1:6" x14ac:dyDescent="0.25">
      <c r="A158" s="8">
        <v>40335</v>
      </c>
      <c r="B158" s="3">
        <v>62</v>
      </c>
      <c r="C158" s="4">
        <v>417.9212</v>
      </c>
      <c r="D158" s="3">
        <v>9</v>
      </c>
      <c r="E158" s="15">
        <v>0.38843231763296943</v>
      </c>
      <c r="F158" s="18">
        <f t="shared" si="8"/>
        <v>3.495890858696725</v>
      </c>
    </row>
    <row r="159" spans="1:6" x14ac:dyDescent="0.25">
      <c r="A159" s="8">
        <v>40336</v>
      </c>
      <c r="B159" s="3">
        <v>44</v>
      </c>
      <c r="C159" s="4">
        <v>489.75540000000001</v>
      </c>
      <c r="D159" s="3">
        <v>8</v>
      </c>
      <c r="E159" s="15">
        <v>4.6986766001334911E-2</v>
      </c>
      <c r="F159" s="18">
        <f t="shared" si="8"/>
        <v>0.37589412801067928</v>
      </c>
    </row>
    <row r="160" spans="1:6" x14ac:dyDescent="0.25">
      <c r="A160" s="8">
        <v>40337</v>
      </c>
      <c r="B160" s="3">
        <v>53</v>
      </c>
      <c r="C160" s="4">
        <v>562.16219999999998</v>
      </c>
      <c r="D160" s="3">
        <v>4</v>
      </c>
      <c r="E160" s="15">
        <v>2.3595690983883855E-2</v>
      </c>
      <c r="F160" s="18">
        <f t="shared" si="8"/>
        <v>9.4382763935535421E-2</v>
      </c>
    </row>
    <row r="161" spans="1:6" x14ac:dyDescent="0.25">
      <c r="A161" s="8">
        <v>40338</v>
      </c>
      <c r="B161" s="3">
        <v>40</v>
      </c>
      <c r="C161" s="4">
        <v>410.33</v>
      </c>
      <c r="D161" s="3">
        <v>4</v>
      </c>
      <c r="E161" s="15">
        <v>6.078644732717612E-2</v>
      </c>
      <c r="F161" s="18">
        <f t="shared" si="8"/>
        <v>0.24314578930870448</v>
      </c>
    </row>
    <row r="162" spans="1:6" x14ac:dyDescent="0.25">
      <c r="A162" s="8">
        <v>40339</v>
      </c>
      <c r="B162" s="3">
        <v>54</v>
      </c>
      <c r="C162" s="4">
        <v>439.36219999999997</v>
      </c>
      <c r="D162" s="3">
        <v>3</v>
      </c>
      <c r="E162" s="15">
        <v>1.0028204654830799</v>
      </c>
      <c r="F162" s="18">
        <f t="shared" si="8"/>
        <v>3.0084613964492397</v>
      </c>
    </row>
    <row r="163" spans="1:6" x14ac:dyDescent="0.25">
      <c r="A163" s="8">
        <v>40340</v>
      </c>
      <c r="B163" s="3">
        <v>45</v>
      </c>
      <c r="C163" s="4">
        <v>559.19680000000005</v>
      </c>
      <c r="D163" s="3">
        <v>5</v>
      </c>
      <c r="E163" s="15">
        <v>2.8598079036670786E-2</v>
      </c>
      <c r="F163" s="18">
        <f t="shared" si="8"/>
        <v>0.14299039518335394</v>
      </c>
    </row>
    <row r="164" spans="1:6" x14ac:dyDescent="0.25">
      <c r="A164" s="8">
        <v>40341</v>
      </c>
      <c r="B164" s="3">
        <v>48</v>
      </c>
      <c r="C164" s="4">
        <v>529.7165</v>
      </c>
      <c r="D164" s="3">
        <v>5</v>
      </c>
      <c r="E164" s="15">
        <v>6.7966604148757728E-2</v>
      </c>
      <c r="F164" s="18">
        <f t="shared" si="8"/>
        <v>0.33983302074378863</v>
      </c>
    </row>
    <row r="165" spans="1:6" x14ac:dyDescent="0.25">
      <c r="A165" s="8">
        <v>40342</v>
      </c>
      <c r="B165" s="3">
        <v>40</v>
      </c>
      <c r="C165" s="4">
        <v>633.57680000000005</v>
      </c>
      <c r="D165" s="3">
        <v>2</v>
      </c>
      <c r="E165" s="15">
        <v>2.2148861376038012E-2</v>
      </c>
      <c r="F165" s="18">
        <f t="shared" si="8"/>
        <v>4.4297722752076024E-2</v>
      </c>
    </row>
    <row r="166" spans="1:6" x14ac:dyDescent="0.25">
      <c r="A166" s="8">
        <v>40343</v>
      </c>
      <c r="B166" s="3">
        <v>54</v>
      </c>
      <c r="C166" s="4">
        <v>480.7303</v>
      </c>
      <c r="D166" s="3">
        <v>5</v>
      </c>
      <c r="E166" s="15">
        <v>3.7131136390076863E-3</v>
      </c>
      <c r="F166" s="18">
        <f t="shared" si="8"/>
        <v>1.8565568195038431E-2</v>
      </c>
    </row>
    <row r="167" spans="1:6" x14ac:dyDescent="0.25">
      <c r="A167" s="8">
        <v>40344</v>
      </c>
      <c r="B167" s="3">
        <v>47</v>
      </c>
      <c r="C167" s="4">
        <v>318.22669999999999</v>
      </c>
      <c r="D167" s="3">
        <v>6</v>
      </c>
      <c r="E167" s="15">
        <v>3.9005231414135595E-2</v>
      </c>
      <c r="F167" s="18">
        <f t="shared" si="8"/>
        <v>0.23403138848481359</v>
      </c>
    </row>
    <row r="168" spans="1:6" x14ac:dyDescent="0.25">
      <c r="A168" s="8">
        <v>40345</v>
      </c>
      <c r="B168" s="3">
        <v>51</v>
      </c>
      <c r="C168" s="4">
        <v>420.17110000000002</v>
      </c>
      <c r="D168" s="3">
        <v>5</v>
      </c>
      <c r="E168" s="15">
        <v>5.9422368438286001E-2</v>
      </c>
      <c r="F168" s="18">
        <f t="shared" si="8"/>
        <v>0.29711184219143</v>
      </c>
    </row>
    <row r="169" spans="1:6" x14ac:dyDescent="0.25">
      <c r="A169" s="8">
        <v>40346</v>
      </c>
      <c r="B169" s="3">
        <v>42</v>
      </c>
      <c r="C169" s="4">
        <v>364.82850000000002</v>
      </c>
      <c r="D169" s="3">
        <v>5</v>
      </c>
      <c r="E169" s="15">
        <v>2.433062241110592E-2</v>
      </c>
      <c r="F169" s="18">
        <f t="shared" si="8"/>
        <v>0.1216531120555296</v>
      </c>
    </row>
    <row r="170" spans="1:6" x14ac:dyDescent="0.25">
      <c r="A170" s="8">
        <v>40347</v>
      </c>
      <c r="B170" s="3">
        <v>54</v>
      </c>
      <c r="C170" s="4">
        <v>563.91570000000002</v>
      </c>
      <c r="D170" s="3">
        <v>6</v>
      </c>
      <c r="E170" s="15">
        <v>6.4253942756292764E-3</v>
      </c>
      <c r="F170" s="18">
        <f t="shared" si="8"/>
        <v>3.8552365653775657E-2</v>
      </c>
    </row>
    <row r="171" spans="1:6" x14ac:dyDescent="0.25">
      <c r="A171" s="8">
        <v>40348</v>
      </c>
      <c r="B171" s="3">
        <v>52</v>
      </c>
      <c r="C171" s="4">
        <v>548.46140000000003</v>
      </c>
      <c r="D171" s="3">
        <v>6</v>
      </c>
      <c r="E171" s="15">
        <v>0.12569804864556161</v>
      </c>
      <c r="F171" s="18">
        <f t="shared" si="8"/>
        <v>0.75418829187336967</v>
      </c>
    </row>
    <row r="172" spans="1:6" x14ac:dyDescent="0.25">
      <c r="A172" s="8">
        <v>40349</v>
      </c>
      <c r="B172" s="3">
        <v>41</v>
      </c>
      <c r="C172" s="4">
        <v>496.70819999999998</v>
      </c>
      <c r="D172" s="3">
        <v>8</v>
      </c>
      <c r="E172" s="15">
        <v>0.17958098884603627</v>
      </c>
      <c r="F172" s="18">
        <f t="shared" si="8"/>
        <v>1.4366479107682901</v>
      </c>
    </row>
    <row r="173" spans="1:6" x14ac:dyDescent="0.25">
      <c r="A173" s="8">
        <v>40350</v>
      </c>
      <c r="B173" s="3">
        <v>43</v>
      </c>
      <c r="C173" s="4">
        <v>424.60210000000001</v>
      </c>
      <c r="D173" s="3">
        <v>4</v>
      </c>
      <c r="E173" s="15">
        <v>1.3899704543378641E-2</v>
      </c>
      <c r="F173" s="18">
        <f t="shared" si="8"/>
        <v>5.5598818173514565E-2</v>
      </c>
    </row>
    <row r="174" spans="1:6" x14ac:dyDescent="0.25">
      <c r="A174" s="8">
        <v>40351</v>
      </c>
      <c r="B174" s="3">
        <v>48</v>
      </c>
      <c r="C174" s="4">
        <v>556.99469999999997</v>
      </c>
      <c r="D174" s="3">
        <v>5</v>
      </c>
      <c r="E174" s="15">
        <v>7.2019429942405358E-2</v>
      </c>
      <c r="F174" s="18">
        <f t="shared" si="8"/>
        <v>0.36009714971202678</v>
      </c>
    </row>
    <row r="175" spans="1:6" x14ac:dyDescent="0.25">
      <c r="A175" s="8">
        <v>40352</v>
      </c>
      <c r="B175" s="3">
        <v>38</v>
      </c>
      <c r="C175" s="4">
        <v>362.43279999999999</v>
      </c>
      <c r="D175" s="3">
        <v>3</v>
      </c>
      <c r="E175" s="15">
        <v>1.2852194874299977E-2</v>
      </c>
      <c r="F175" s="18">
        <f t="shared" si="8"/>
        <v>3.8556584622899931E-2</v>
      </c>
    </row>
    <row r="176" spans="1:6" x14ac:dyDescent="0.25">
      <c r="A176" s="8">
        <v>40353</v>
      </c>
      <c r="B176" s="3">
        <v>45</v>
      </c>
      <c r="C176" s="4">
        <v>422.46780000000001</v>
      </c>
      <c r="D176" s="3">
        <v>3</v>
      </c>
      <c r="E176" s="15">
        <v>2.6888606255999845E-2</v>
      </c>
      <c r="F176" s="18">
        <f t="shared" si="8"/>
        <v>8.0665818767999539E-2</v>
      </c>
    </row>
    <row r="177" spans="1:6" x14ac:dyDescent="0.25">
      <c r="A177" s="8">
        <v>40354</v>
      </c>
      <c r="B177" s="3">
        <v>46</v>
      </c>
      <c r="C177" s="4">
        <v>582.15570000000002</v>
      </c>
      <c r="D177" s="3">
        <v>9</v>
      </c>
      <c r="E177" s="15">
        <v>2.5598507954190253</v>
      </c>
      <c r="F177" s="18">
        <f t="shared" si="8"/>
        <v>23.038657158771226</v>
      </c>
    </row>
    <row r="178" spans="1:6" x14ac:dyDescent="0.25">
      <c r="A178" s="8">
        <v>40355</v>
      </c>
      <c r="B178" s="3">
        <v>58</v>
      </c>
      <c r="C178" s="4">
        <v>721.46569999999997</v>
      </c>
      <c r="D178" s="3">
        <v>3</v>
      </c>
      <c r="E178" s="15">
        <v>5.2572914734504324E-2</v>
      </c>
      <c r="F178" s="18">
        <f t="shared" si="8"/>
        <v>0.15771874420351298</v>
      </c>
    </row>
    <row r="179" spans="1:6" x14ac:dyDescent="0.25">
      <c r="A179" s="8">
        <v>40356</v>
      </c>
      <c r="B179" s="3">
        <v>52</v>
      </c>
      <c r="C179" s="4">
        <v>457.96260000000001</v>
      </c>
      <c r="D179" s="3">
        <v>3</v>
      </c>
      <c r="E179" s="15">
        <v>3.3145766448770542E-2</v>
      </c>
      <c r="F179" s="18">
        <f t="shared" si="8"/>
        <v>9.9437299346311625E-2</v>
      </c>
    </row>
    <row r="180" spans="1:6" x14ac:dyDescent="0.25">
      <c r="A180" s="8">
        <v>40357</v>
      </c>
      <c r="B180" s="3">
        <v>50</v>
      </c>
      <c r="C180" s="4">
        <v>509.16210000000001</v>
      </c>
      <c r="D180" s="3">
        <v>4</v>
      </c>
      <c r="E180" s="15">
        <v>0.3152515998468971</v>
      </c>
      <c r="F180" s="18">
        <f t="shared" si="8"/>
        <v>1.2610063993875884</v>
      </c>
    </row>
    <row r="181" spans="1:6" x14ac:dyDescent="0.25">
      <c r="A181" s="8">
        <v>40358</v>
      </c>
      <c r="B181" s="3">
        <v>48</v>
      </c>
      <c r="C181" s="4">
        <v>358.24790000000002</v>
      </c>
      <c r="D181" s="3">
        <v>5</v>
      </c>
      <c r="E181" s="15">
        <v>5.6996745564433432E-2</v>
      </c>
      <c r="F181" s="18">
        <f t="shared" si="8"/>
        <v>0.28498372782216719</v>
      </c>
    </row>
    <row r="182" spans="1:6" x14ac:dyDescent="0.25">
      <c r="A182" s="8">
        <v>40359</v>
      </c>
      <c r="B182" s="3">
        <v>51</v>
      </c>
      <c r="C182" s="4">
        <v>182.3331</v>
      </c>
      <c r="D182" s="3">
        <v>4</v>
      </c>
      <c r="E182" s="15">
        <v>0.32143153080543235</v>
      </c>
      <c r="F182" s="18">
        <f t="shared" si="8"/>
        <v>1.2857261232217294</v>
      </c>
    </row>
    <row r="183" spans="1:6" x14ac:dyDescent="0.25">
      <c r="A183" s="8">
        <v>40360</v>
      </c>
      <c r="B183" s="3">
        <v>55</v>
      </c>
      <c r="C183" s="4">
        <v>543.96559999999999</v>
      </c>
      <c r="D183" s="3">
        <v>3</v>
      </c>
      <c r="E183" s="15">
        <v>1.4790614061070809E-2</v>
      </c>
      <c r="F183" s="18">
        <f t="shared" si="8"/>
        <v>4.4371842183212426E-2</v>
      </c>
    </row>
    <row r="184" spans="1:6" x14ac:dyDescent="0.25">
      <c r="A184" s="8">
        <v>40361</v>
      </c>
      <c r="B184" s="3">
        <v>55</v>
      </c>
      <c r="C184" s="4">
        <v>387.80059999999997</v>
      </c>
      <c r="D184" s="3">
        <v>7</v>
      </c>
      <c r="E184" s="15">
        <v>1.845340384631863E-2</v>
      </c>
      <c r="F184" s="18">
        <f t="shared" si="8"/>
        <v>0.12917382692423041</v>
      </c>
    </row>
    <row r="185" spans="1:6" x14ac:dyDescent="0.25">
      <c r="A185" s="8">
        <v>40362</v>
      </c>
      <c r="B185" s="3">
        <v>54</v>
      </c>
      <c r="C185" s="4">
        <v>559.81970000000001</v>
      </c>
      <c r="D185" s="3">
        <v>5</v>
      </c>
      <c r="E185" s="15">
        <v>0.71039465901125032</v>
      </c>
      <c r="F185" s="18">
        <f t="shared" si="8"/>
        <v>3.5519732950562517</v>
      </c>
    </row>
    <row r="186" spans="1:6" x14ac:dyDescent="0.25">
      <c r="A186" s="8">
        <v>40363</v>
      </c>
      <c r="B186" s="3">
        <v>50</v>
      </c>
      <c r="C186" s="4">
        <v>588.0702</v>
      </c>
      <c r="D186" s="3">
        <v>4</v>
      </c>
      <c r="E186" s="15">
        <v>6.844676695184744E-2</v>
      </c>
      <c r="F186" s="18">
        <f t="shared" si="8"/>
        <v>0.27378706780738976</v>
      </c>
    </row>
    <row r="187" spans="1:6" x14ac:dyDescent="0.25">
      <c r="A187" s="8">
        <v>40364</v>
      </c>
      <c r="B187" s="3">
        <v>50</v>
      </c>
      <c r="C187" s="4">
        <v>354.98939999999999</v>
      </c>
      <c r="D187" s="3">
        <v>6</v>
      </c>
      <c r="E187" s="15">
        <v>0.35957501448437484</v>
      </c>
      <c r="F187" s="18">
        <f t="shared" si="8"/>
        <v>2.1574500869062492</v>
      </c>
    </row>
    <row r="188" spans="1:6" x14ac:dyDescent="0.25">
      <c r="A188" s="8">
        <v>40365</v>
      </c>
      <c r="B188" s="3">
        <v>43</v>
      </c>
      <c r="C188" s="4">
        <v>452.75360000000001</v>
      </c>
      <c r="D188" s="3">
        <v>4</v>
      </c>
      <c r="E188" s="15">
        <v>0.58696633597037262</v>
      </c>
      <c r="F188" s="18">
        <f t="shared" si="8"/>
        <v>2.3478653438814905</v>
      </c>
    </row>
    <row r="189" spans="1:6" x14ac:dyDescent="0.25">
      <c r="A189" s="8">
        <v>40366</v>
      </c>
      <c r="B189" s="3">
        <v>43</v>
      </c>
      <c r="C189" s="4">
        <v>473.05889999999999</v>
      </c>
      <c r="D189" s="3">
        <v>5</v>
      </c>
      <c r="E189" s="15">
        <v>1.9239019147858287</v>
      </c>
      <c r="F189" s="18">
        <f t="shared" si="8"/>
        <v>9.6195095739291432</v>
      </c>
    </row>
    <row r="190" spans="1:6" x14ac:dyDescent="0.25">
      <c r="A190" s="8">
        <v>40367</v>
      </c>
      <c r="B190" s="3">
        <v>38</v>
      </c>
      <c r="C190" s="4">
        <v>459.10939999999999</v>
      </c>
      <c r="D190" s="3">
        <v>9</v>
      </c>
      <c r="E190" s="15">
        <v>2.1839698037803335E-2</v>
      </c>
      <c r="F190" s="18">
        <f t="shared" si="8"/>
        <v>0.19655728234023001</v>
      </c>
    </row>
    <row r="191" spans="1:6" x14ac:dyDescent="0.25">
      <c r="A191" s="8">
        <v>40368</v>
      </c>
      <c r="B191" s="3">
        <v>52</v>
      </c>
      <c r="C191" s="4">
        <v>387.42570000000001</v>
      </c>
      <c r="D191" s="3">
        <v>7</v>
      </c>
      <c r="E191" s="15">
        <v>0.10790208373934625</v>
      </c>
      <c r="F191" s="18">
        <f t="shared" si="8"/>
        <v>0.75531458617542369</v>
      </c>
    </row>
    <row r="192" spans="1:6" x14ac:dyDescent="0.25">
      <c r="A192" s="8">
        <v>40369</v>
      </c>
      <c r="B192" s="3">
        <v>55</v>
      </c>
      <c r="C192" s="4">
        <v>458.68310000000002</v>
      </c>
      <c r="D192" s="3">
        <v>4</v>
      </c>
      <c r="E192" s="15">
        <v>3.5942498966437524E-2</v>
      </c>
      <c r="F192" s="18">
        <f t="shared" si="8"/>
        <v>0.14376999586575009</v>
      </c>
    </row>
    <row r="193" spans="1:6" x14ac:dyDescent="0.25">
      <c r="A193" s="8">
        <v>40370</v>
      </c>
      <c r="B193" s="3">
        <v>42</v>
      </c>
      <c r="C193" s="4">
        <v>577.58270000000005</v>
      </c>
      <c r="D193" s="3">
        <v>3</v>
      </c>
      <c r="E193" s="15">
        <v>4.4095390976543705E-2</v>
      </c>
      <c r="F193" s="18">
        <f t="shared" si="8"/>
        <v>0.13228617292963113</v>
      </c>
    </row>
    <row r="194" spans="1:6" x14ac:dyDescent="0.25">
      <c r="A194" s="8">
        <v>40371</v>
      </c>
      <c r="B194" s="3">
        <v>41</v>
      </c>
      <c r="C194" s="4">
        <v>368.96980000000002</v>
      </c>
      <c r="D194" s="3">
        <v>4</v>
      </c>
      <c r="E194" s="15">
        <v>4.7134571296181281E-2</v>
      </c>
      <c r="F194" s="18">
        <f t="shared" ref="F194:F257" si="9">D194*E194</f>
        <v>0.18853828518472512</v>
      </c>
    </row>
    <row r="195" spans="1:6" x14ac:dyDescent="0.25">
      <c r="A195" s="8">
        <v>40372</v>
      </c>
      <c r="B195" s="3">
        <v>47</v>
      </c>
      <c r="C195" s="4">
        <v>287.69819999999999</v>
      </c>
      <c r="D195" s="3">
        <v>5</v>
      </c>
      <c r="E195" s="15">
        <v>0.43389603648957376</v>
      </c>
      <c r="F195" s="18">
        <f t="shared" si="9"/>
        <v>2.1694801824478689</v>
      </c>
    </row>
    <row r="196" spans="1:6" x14ac:dyDescent="0.25">
      <c r="A196" s="8">
        <v>40373</v>
      </c>
      <c r="B196" s="3">
        <v>56</v>
      </c>
      <c r="C196" s="4">
        <v>553.94079999999997</v>
      </c>
      <c r="D196" s="3">
        <v>4</v>
      </c>
      <c r="E196" s="15">
        <v>5.5526368897968408E-2</v>
      </c>
      <c r="F196" s="18">
        <f t="shared" si="9"/>
        <v>0.22210547559187363</v>
      </c>
    </row>
    <row r="197" spans="1:6" x14ac:dyDescent="0.25">
      <c r="A197" s="8">
        <v>40374</v>
      </c>
      <c r="B197" s="3">
        <v>56</v>
      </c>
      <c r="C197" s="4">
        <v>569.44899999999996</v>
      </c>
      <c r="D197" s="3">
        <v>5</v>
      </c>
      <c r="E197" s="15">
        <v>1.5457518170655189</v>
      </c>
      <c r="F197" s="18">
        <f t="shared" si="9"/>
        <v>7.728759085327594</v>
      </c>
    </row>
    <row r="198" spans="1:6" x14ac:dyDescent="0.25">
      <c r="A198" s="8">
        <v>40375</v>
      </c>
      <c r="B198" s="3">
        <v>48</v>
      </c>
      <c r="C198" s="4">
        <v>601.05250000000001</v>
      </c>
      <c r="D198" s="3">
        <v>4</v>
      </c>
      <c r="E198" s="15">
        <v>5.4994649794696056</v>
      </c>
      <c r="F198" s="18">
        <f t="shared" si="9"/>
        <v>21.997859917878422</v>
      </c>
    </row>
    <row r="199" spans="1:6" x14ac:dyDescent="0.25">
      <c r="A199" s="8">
        <v>40376</v>
      </c>
      <c r="B199" s="3">
        <v>66</v>
      </c>
      <c r="C199" s="4">
        <v>609.94550000000004</v>
      </c>
      <c r="D199" s="3">
        <v>5</v>
      </c>
      <c r="E199" s="15">
        <v>2.6115262025057429E-3</v>
      </c>
      <c r="F199" s="18">
        <f t="shared" si="9"/>
        <v>1.3057631012528714E-2</v>
      </c>
    </row>
    <row r="200" spans="1:6" x14ac:dyDescent="0.25">
      <c r="A200" s="8">
        <v>40377</v>
      </c>
      <c r="B200" s="3">
        <v>48</v>
      </c>
      <c r="C200" s="4">
        <v>640.59199999999998</v>
      </c>
      <c r="D200" s="3">
        <v>9</v>
      </c>
      <c r="E200" s="15">
        <v>3.0361482071794527E-2</v>
      </c>
      <c r="F200" s="18">
        <f t="shared" si="9"/>
        <v>0.27325333864615076</v>
      </c>
    </row>
    <row r="201" spans="1:6" x14ac:dyDescent="0.25">
      <c r="A201" s="8">
        <v>40378</v>
      </c>
      <c r="B201" s="3">
        <v>47</v>
      </c>
      <c r="C201" s="4">
        <v>630.45910000000003</v>
      </c>
      <c r="D201" s="3">
        <v>5</v>
      </c>
      <c r="E201" s="15">
        <v>0.14854136096580431</v>
      </c>
      <c r="F201" s="18">
        <f t="shared" si="9"/>
        <v>0.74270680482902152</v>
      </c>
    </row>
    <row r="202" spans="1:6" x14ac:dyDescent="0.25">
      <c r="A202" s="8">
        <v>40379</v>
      </c>
      <c r="B202" s="3">
        <v>36</v>
      </c>
      <c r="C202" s="4">
        <v>344.3922</v>
      </c>
      <c r="D202" s="3">
        <v>2</v>
      </c>
      <c r="E202" s="15">
        <v>0.23684624866013498</v>
      </c>
      <c r="F202" s="18">
        <f t="shared" si="9"/>
        <v>0.47369249732026997</v>
      </c>
    </row>
    <row r="203" spans="1:6" x14ac:dyDescent="0.25">
      <c r="A203" s="8">
        <v>40380</v>
      </c>
      <c r="B203" s="3">
        <v>60</v>
      </c>
      <c r="C203" s="4">
        <v>491.30689999999998</v>
      </c>
      <c r="D203" s="3">
        <v>7</v>
      </c>
      <c r="E203" s="15">
        <v>0.29556430913816562</v>
      </c>
      <c r="F203" s="18">
        <f t="shared" si="9"/>
        <v>2.0689501639671595</v>
      </c>
    </row>
    <row r="204" spans="1:6" x14ac:dyDescent="0.25">
      <c r="A204" s="8">
        <v>40381</v>
      </c>
      <c r="B204" s="3">
        <v>59</v>
      </c>
      <c r="C204" s="4">
        <v>509.62810000000002</v>
      </c>
      <c r="D204" s="3">
        <v>2</v>
      </c>
      <c r="E204" s="15">
        <v>5.2887724160644812E-3</v>
      </c>
      <c r="F204" s="18">
        <f t="shared" si="9"/>
        <v>1.0577544832128962E-2</v>
      </c>
    </row>
    <row r="205" spans="1:6" x14ac:dyDescent="0.25">
      <c r="A205" s="8">
        <v>40382</v>
      </c>
      <c r="B205" s="3">
        <v>56</v>
      </c>
      <c r="C205" s="4">
        <v>448.21120000000002</v>
      </c>
      <c r="D205" s="3">
        <v>4</v>
      </c>
      <c r="E205" s="15">
        <v>2.6163830983565077</v>
      </c>
      <c r="F205" s="18">
        <f t="shared" si="9"/>
        <v>10.465532393426031</v>
      </c>
    </row>
    <row r="206" spans="1:6" x14ac:dyDescent="0.25">
      <c r="A206" s="8">
        <v>40383</v>
      </c>
      <c r="B206" s="3">
        <v>56</v>
      </c>
      <c r="C206" s="4">
        <v>448.47280000000001</v>
      </c>
      <c r="D206" s="3">
        <v>6</v>
      </c>
      <c r="E206" s="15">
        <v>3.3752044911211906E-2</v>
      </c>
      <c r="F206" s="18">
        <f t="shared" si="9"/>
        <v>0.20251226946727144</v>
      </c>
    </row>
    <row r="207" spans="1:6" x14ac:dyDescent="0.25">
      <c r="A207" s="8">
        <v>40384</v>
      </c>
      <c r="B207" s="3">
        <v>43</v>
      </c>
      <c r="C207" s="4">
        <v>532.61959999999999</v>
      </c>
      <c r="D207" s="3">
        <v>7</v>
      </c>
      <c r="E207" s="15">
        <v>3.5724888558414561E-2</v>
      </c>
      <c r="F207" s="18">
        <f t="shared" si="9"/>
        <v>0.25007421990890194</v>
      </c>
    </row>
    <row r="208" spans="1:6" x14ac:dyDescent="0.25">
      <c r="A208" s="8">
        <v>40385</v>
      </c>
      <c r="B208" s="3">
        <v>62</v>
      </c>
      <c r="C208" s="4">
        <v>620.63699999999994</v>
      </c>
      <c r="D208" s="3">
        <v>2</v>
      </c>
      <c r="E208" s="15">
        <v>0.1889682591008649</v>
      </c>
      <c r="F208" s="18">
        <f t="shared" si="9"/>
        <v>0.3779365182017298</v>
      </c>
    </row>
    <row r="209" spans="1:6" x14ac:dyDescent="0.25">
      <c r="A209" s="8">
        <v>40386</v>
      </c>
      <c r="B209" s="3">
        <v>48</v>
      </c>
      <c r="C209" s="4">
        <v>368.20299999999997</v>
      </c>
      <c r="D209" s="3">
        <v>5</v>
      </c>
      <c r="E209" s="15">
        <v>1.970947788390924E-2</v>
      </c>
      <c r="F209" s="18">
        <f t="shared" si="9"/>
        <v>9.8547389419546202E-2</v>
      </c>
    </row>
    <row r="210" spans="1:6" x14ac:dyDescent="0.25">
      <c r="A210" s="8">
        <v>40387</v>
      </c>
      <c r="B210" s="3">
        <v>57</v>
      </c>
      <c r="C210" s="4">
        <v>586.09630000000004</v>
      </c>
      <c r="D210" s="3">
        <v>5</v>
      </c>
      <c r="E210" s="15">
        <v>0.11391232086453704</v>
      </c>
      <c r="F210" s="18">
        <f t="shared" si="9"/>
        <v>0.56956160432268521</v>
      </c>
    </row>
    <row r="211" spans="1:6" x14ac:dyDescent="0.25">
      <c r="A211" s="8">
        <v>40388</v>
      </c>
      <c r="B211" s="3">
        <v>54</v>
      </c>
      <c r="C211" s="4">
        <v>598.0761</v>
      </c>
      <c r="D211" s="3">
        <v>5</v>
      </c>
      <c r="E211" s="15">
        <v>4.9308061973638767E-2</v>
      </c>
      <c r="F211" s="18">
        <f t="shared" si="9"/>
        <v>0.24654030986819384</v>
      </c>
    </row>
    <row r="212" spans="1:6" x14ac:dyDescent="0.25">
      <c r="A212" s="8">
        <v>40389</v>
      </c>
      <c r="B212" s="3">
        <v>33</v>
      </c>
      <c r="C212" s="4">
        <v>507.2346</v>
      </c>
      <c r="D212" s="3">
        <v>5</v>
      </c>
      <c r="E212" s="15">
        <v>0.50871656552244837</v>
      </c>
      <c r="F212" s="18">
        <f t="shared" si="9"/>
        <v>2.5435828276122416</v>
      </c>
    </row>
    <row r="213" spans="1:6" x14ac:dyDescent="0.25">
      <c r="A213" s="8">
        <v>40390</v>
      </c>
      <c r="B213" s="3">
        <v>55</v>
      </c>
      <c r="C213" s="4">
        <v>641.83749999999998</v>
      </c>
      <c r="D213" s="3">
        <v>2</v>
      </c>
      <c r="E213" s="15">
        <v>0.22608044377525122</v>
      </c>
      <c r="F213" s="18">
        <f t="shared" si="9"/>
        <v>0.45216088755050243</v>
      </c>
    </row>
    <row r="214" spans="1:6" x14ac:dyDescent="0.25">
      <c r="A214" s="8">
        <v>40391</v>
      </c>
      <c r="B214" s="3">
        <v>49</v>
      </c>
      <c r="C214" s="4">
        <v>497.84820000000002</v>
      </c>
      <c r="D214" s="3">
        <v>2</v>
      </c>
      <c r="E214" s="15">
        <v>6.0607578261757812E-2</v>
      </c>
      <c r="F214" s="18">
        <f t="shared" si="9"/>
        <v>0.12121515652351562</v>
      </c>
    </row>
    <row r="215" spans="1:6" x14ac:dyDescent="0.25">
      <c r="A215" s="8">
        <v>40392</v>
      </c>
      <c r="B215" s="3">
        <v>56</v>
      </c>
      <c r="C215" s="4">
        <v>534.44799999999998</v>
      </c>
      <c r="D215" s="3">
        <v>4</v>
      </c>
      <c r="E215" s="15">
        <v>0.76230436666539347</v>
      </c>
      <c r="F215" s="18">
        <f t="shared" si="9"/>
        <v>3.0492174666615739</v>
      </c>
    </row>
    <row r="216" spans="1:6" x14ac:dyDescent="0.25">
      <c r="A216" s="8">
        <v>40393</v>
      </c>
      <c r="B216" s="3">
        <v>41</v>
      </c>
      <c r="C216" s="4">
        <v>387.92669999999998</v>
      </c>
      <c r="D216" s="3">
        <v>6</v>
      </c>
      <c r="E216" s="15">
        <v>7.6191284311992059E-3</v>
      </c>
      <c r="F216" s="18">
        <f t="shared" si="9"/>
        <v>4.5714770587195239E-2</v>
      </c>
    </row>
    <row r="217" spans="1:6" x14ac:dyDescent="0.25">
      <c r="A217" s="8">
        <v>40394</v>
      </c>
      <c r="B217" s="3">
        <v>52</v>
      </c>
      <c r="C217" s="4">
        <v>365.0317</v>
      </c>
      <c r="D217" s="3">
        <v>3</v>
      </c>
      <c r="E217" s="15">
        <v>8.5740029606356915E-3</v>
      </c>
      <c r="F217" s="18">
        <f t="shared" si="9"/>
        <v>2.5722008881907073E-2</v>
      </c>
    </row>
    <row r="218" spans="1:6" x14ac:dyDescent="0.25">
      <c r="A218" s="8">
        <v>40395</v>
      </c>
      <c r="B218" s="3">
        <v>50</v>
      </c>
      <c r="C218" s="4">
        <v>634.52350000000001</v>
      </c>
      <c r="D218" s="3">
        <v>4</v>
      </c>
      <c r="E218" s="15">
        <v>5.0493218462417395E-2</v>
      </c>
      <c r="F218" s="18">
        <f t="shared" si="9"/>
        <v>0.20197287384966958</v>
      </c>
    </row>
    <row r="219" spans="1:6" x14ac:dyDescent="0.25">
      <c r="A219" s="8">
        <v>40396</v>
      </c>
      <c r="B219" s="3">
        <v>53</v>
      </c>
      <c r="C219" s="4">
        <v>585.97649999999999</v>
      </c>
      <c r="D219" s="3">
        <v>1</v>
      </c>
      <c r="E219" s="15">
        <v>5.8961339375401258E-3</v>
      </c>
      <c r="F219" s="18">
        <f t="shared" si="9"/>
        <v>5.8961339375401258E-3</v>
      </c>
    </row>
    <row r="220" spans="1:6" x14ac:dyDescent="0.25">
      <c r="A220" s="8">
        <v>40397</v>
      </c>
      <c r="B220" s="3">
        <v>63</v>
      </c>
      <c r="C220" s="4">
        <v>585.68190000000004</v>
      </c>
      <c r="D220" s="3">
        <v>3</v>
      </c>
      <c r="E220" s="15">
        <v>5.8293404906492743</v>
      </c>
      <c r="F220" s="18">
        <f t="shared" si="9"/>
        <v>17.488021471947825</v>
      </c>
    </row>
    <row r="221" spans="1:6" x14ac:dyDescent="0.25">
      <c r="A221" s="8">
        <v>40398</v>
      </c>
      <c r="B221" s="3">
        <v>53</v>
      </c>
      <c r="C221" s="4">
        <v>732.19079999999997</v>
      </c>
      <c r="D221" s="3">
        <v>6</v>
      </c>
      <c r="E221" s="15">
        <v>7.7715178509193988E-2</v>
      </c>
      <c r="F221" s="18">
        <f t="shared" si="9"/>
        <v>0.46629107105516393</v>
      </c>
    </row>
    <row r="222" spans="1:6" x14ac:dyDescent="0.25">
      <c r="A222" s="8">
        <v>40399</v>
      </c>
      <c r="B222" s="3">
        <v>53</v>
      </c>
      <c r="C222" s="4">
        <v>577.90700000000004</v>
      </c>
      <c r="D222" s="3">
        <v>5</v>
      </c>
      <c r="E222" s="15">
        <v>9.0216498999219158E-2</v>
      </c>
      <c r="F222" s="18">
        <f t="shared" si="9"/>
        <v>0.45108249499609576</v>
      </c>
    </row>
    <row r="223" spans="1:6" x14ac:dyDescent="0.25">
      <c r="A223" s="8">
        <v>40400</v>
      </c>
      <c r="B223" s="3">
        <v>51</v>
      </c>
      <c r="C223" s="4">
        <v>421.12979999999999</v>
      </c>
      <c r="D223" s="3">
        <v>3</v>
      </c>
      <c r="E223" s="15">
        <v>9.6403939963903465E-2</v>
      </c>
      <c r="F223" s="18">
        <f t="shared" si="9"/>
        <v>0.28921181989171041</v>
      </c>
    </row>
    <row r="224" spans="1:6" x14ac:dyDescent="0.25">
      <c r="A224" s="8">
        <v>40401</v>
      </c>
      <c r="B224" s="3">
        <v>50</v>
      </c>
      <c r="C224" s="4">
        <v>365.21570000000003</v>
      </c>
      <c r="D224" s="3">
        <v>4</v>
      </c>
      <c r="E224" s="15">
        <v>9.3310641038243491E-2</v>
      </c>
      <c r="F224" s="18">
        <f t="shared" si="9"/>
        <v>0.37324256415297397</v>
      </c>
    </row>
    <row r="225" spans="1:6" x14ac:dyDescent="0.25">
      <c r="A225" s="8">
        <v>40402</v>
      </c>
      <c r="B225" s="3">
        <v>38</v>
      </c>
      <c r="C225" s="4">
        <v>307.49250000000001</v>
      </c>
      <c r="D225" s="3">
        <v>8</v>
      </c>
      <c r="E225" s="15">
        <v>9.7353609857773471E-3</v>
      </c>
      <c r="F225" s="18">
        <f t="shared" si="9"/>
        <v>7.7882887886218777E-2</v>
      </c>
    </row>
    <row r="226" spans="1:6" x14ac:dyDescent="0.25">
      <c r="A226" s="8">
        <v>40403</v>
      </c>
      <c r="B226" s="3">
        <v>49</v>
      </c>
      <c r="C226" s="4">
        <v>433.41059999999999</v>
      </c>
      <c r="D226" s="3">
        <v>5</v>
      </c>
      <c r="E226" s="15">
        <v>0.88003974973348942</v>
      </c>
      <c r="F226" s="18">
        <f t="shared" si="9"/>
        <v>4.4001987486674468</v>
      </c>
    </row>
    <row r="227" spans="1:6" x14ac:dyDescent="0.25">
      <c r="A227" s="8">
        <v>40404</v>
      </c>
      <c r="B227" s="3">
        <v>47</v>
      </c>
      <c r="C227" s="4">
        <v>272.13569999999999</v>
      </c>
      <c r="D227" s="3">
        <v>5</v>
      </c>
      <c r="E227" s="15">
        <v>0.22274944289031806</v>
      </c>
      <c r="F227" s="18">
        <f t="shared" si="9"/>
        <v>1.1137472144515903</v>
      </c>
    </row>
    <row r="228" spans="1:6" x14ac:dyDescent="0.25">
      <c r="A228" s="8">
        <v>40405</v>
      </c>
      <c r="B228" s="3">
        <v>39</v>
      </c>
      <c r="C228" s="4">
        <v>562.64369999999997</v>
      </c>
      <c r="D228" s="3">
        <v>2</v>
      </c>
      <c r="E228" s="15">
        <v>7.6934996502582859E-3</v>
      </c>
      <c r="F228" s="18">
        <f t="shared" si="9"/>
        <v>1.5386999300516572E-2</v>
      </c>
    </row>
    <row r="229" spans="1:6" x14ac:dyDescent="0.25">
      <c r="A229" s="8">
        <v>40406</v>
      </c>
      <c r="B229" s="3">
        <v>53</v>
      </c>
      <c r="C229" s="4">
        <v>466.14780000000002</v>
      </c>
      <c r="D229" s="3">
        <v>2</v>
      </c>
      <c r="E229" s="15">
        <v>9.0747889487625497E-3</v>
      </c>
      <c r="F229" s="18">
        <f t="shared" si="9"/>
        <v>1.8149577897525099E-2</v>
      </c>
    </row>
    <row r="230" spans="1:6" x14ac:dyDescent="0.25">
      <c r="A230" s="8">
        <v>40407</v>
      </c>
      <c r="B230" s="3">
        <v>49</v>
      </c>
      <c r="C230" s="4">
        <v>500.18060000000003</v>
      </c>
      <c r="D230" s="3">
        <v>3</v>
      </c>
      <c r="E230" s="15">
        <v>0.45742845424574941</v>
      </c>
      <c r="F230" s="18">
        <f t="shared" si="9"/>
        <v>1.3722853627372482</v>
      </c>
    </row>
    <row r="231" spans="1:6" x14ac:dyDescent="0.25">
      <c r="A231" s="8">
        <v>40408</v>
      </c>
      <c r="B231" s="3">
        <v>42</v>
      </c>
      <c r="C231" s="4">
        <v>750.15219999999999</v>
      </c>
      <c r="D231" s="3">
        <v>1</v>
      </c>
      <c r="E231" s="15">
        <v>5.1698969582773924E-2</v>
      </c>
      <c r="F231" s="18">
        <f t="shared" si="9"/>
        <v>5.1698969582773924E-2</v>
      </c>
    </row>
    <row r="232" spans="1:6" x14ac:dyDescent="0.25">
      <c r="A232" s="8">
        <v>40409</v>
      </c>
      <c r="B232" s="3">
        <v>55</v>
      </c>
      <c r="C232" s="4">
        <v>472.35160000000002</v>
      </c>
      <c r="D232" s="3">
        <v>7</v>
      </c>
      <c r="E232" s="15">
        <v>0.12452847286407281</v>
      </c>
      <c r="F232" s="18">
        <f t="shared" si="9"/>
        <v>0.87169931004850976</v>
      </c>
    </row>
    <row r="233" spans="1:6" x14ac:dyDescent="0.25">
      <c r="A233" s="8">
        <v>40410</v>
      </c>
      <c r="B233" s="3">
        <v>48</v>
      </c>
      <c r="C233" s="4">
        <v>401.77679999999998</v>
      </c>
      <c r="D233" s="3">
        <v>9</v>
      </c>
      <c r="E233" s="15">
        <v>2.8461805780917174E-2</v>
      </c>
      <c r="F233" s="18">
        <f t="shared" si="9"/>
        <v>0.25615625202825459</v>
      </c>
    </row>
    <row r="234" spans="1:6" x14ac:dyDescent="0.25">
      <c r="A234" s="8">
        <v>40411</v>
      </c>
      <c r="B234" s="3">
        <v>55</v>
      </c>
      <c r="C234" s="4">
        <v>397.72329999999999</v>
      </c>
      <c r="D234" s="3">
        <v>2</v>
      </c>
      <c r="E234" s="15">
        <v>2.2043096694424748E-2</v>
      </c>
      <c r="F234" s="18">
        <f t="shared" si="9"/>
        <v>4.4086193388849497E-2</v>
      </c>
    </row>
    <row r="235" spans="1:6" x14ac:dyDescent="0.25">
      <c r="A235" s="8">
        <v>40412</v>
      </c>
      <c r="B235" s="3">
        <v>56</v>
      </c>
      <c r="C235" s="4">
        <v>602.44910000000004</v>
      </c>
      <c r="D235" s="3">
        <v>1</v>
      </c>
      <c r="E235" s="15">
        <v>9.3213111921387107E-2</v>
      </c>
      <c r="F235" s="18">
        <f t="shared" si="9"/>
        <v>9.3213111921387107E-2</v>
      </c>
    </row>
    <row r="236" spans="1:6" x14ac:dyDescent="0.25">
      <c r="A236" s="8">
        <v>40413</v>
      </c>
      <c r="B236" s="3">
        <v>34</v>
      </c>
      <c r="C236" s="4">
        <v>700.64980000000003</v>
      </c>
      <c r="D236" s="3">
        <v>4</v>
      </c>
      <c r="E236" s="15">
        <v>7.3100345529709138E-3</v>
      </c>
      <c r="F236" s="18">
        <f t="shared" si="9"/>
        <v>2.9240138211883655E-2</v>
      </c>
    </row>
    <row r="237" spans="1:6" x14ac:dyDescent="0.25">
      <c r="A237" s="8">
        <v>40414</v>
      </c>
      <c r="B237" s="3">
        <v>43</v>
      </c>
      <c r="C237" s="4">
        <v>327.45319999999998</v>
      </c>
      <c r="D237" s="3">
        <v>2</v>
      </c>
      <c r="E237" s="15">
        <v>0.10378738301504155</v>
      </c>
      <c r="F237" s="18">
        <f t="shared" si="9"/>
        <v>0.2075747660300831</v>
      </c>
    </row>
    <row r="238" spans="1:6" x14ac:dyDescent="0.25">
      <c r="A238" s="8">
        <v>40415</v>
      </c>
      <c r="B238" s="3">
        <v>51</v>
      </c>
      <c r="C238" s="4">
        <v>583.9828</v>
      </c>
      <c r="D238" s="3">
        <v>5</v>
      </c>
      <c r="E238" s="15">
        <v>0.13068642853229015</v>
      </c>
      <c r="F238" s="18">
        <f t="shared" si="9"/>
        <v>0.65343214266145078</v>
      </c>
    </row>
    <row r="239" spans="1:6" x14ac:dyDescent="0.25">
      <c r="A239" s="8">
        <v>40416</v>
      </c>
      <c r="B239" s="3">
        <v>57</v>
      </c>
      <c r="C239" s="4">
        <v>434.24549999999999</v>
      </c>
      <c r="D239" s="3">
        <v>4</v>
      </c>
      <c r="E239" s="15">
        <v>2.7708693618159492E-3</v>
      </c>
      <c r="F239" s="18">
        <f t="shared" si="9"/>
        <v>1.1083477447263797E-2</v>
      </c>
    </row>
    <row r="240" spans="1:6" x14ac:dyDescent="0.25">
      <c r="A240" s="8">
        <v>40417</v>
      </c>
      <c r="B240" s="3">
        <v>53</v>
      </c>
      <c r="C240" s="4">
        <v>575.07119999999998</v>
      </c>
      <c r="D240" s="3">
        <v>5</v>
      </c>
      <c r="E240" s="15">
        <v>0.24923641622357234</v>
      </c>
      <c r="F240" s="18">
        <f t="shared" si="9"/>
        <v>1.2461820811178617</v>
      </c>
    </row>
    <row r="241" spans="1:6" x14ac:dyDescent="0.25">
      <c r="A241" s="8">
        <v>40418</v>
      </c>
      <c r="B241" s="3">
        <v>47</v>
      </c>
      <c r="C241" s="4">
        <v>375.233</v>
      </c>
      <c r="D241" s="3">
        <v>6</v>
      </c>
      <c r="E241" s="15">
        <v>5.6362738643922307E-2</v>
      </c>
      <c r="F241" s="18">
        <f t="shared" si="9"/>
        <v>0.33817643186353386</v>
      </c>
    </row>
    <row r="242" spans="1:6" x14ac:dyDescent="0.25">
      <c r="A242" s="8">
        <v>40419</v>
      </c>
      <c r="B242" s="3">
        <v>45</v>
      </c>
      <c r="C242" s="4">
        <v>560.1472</v>
      </c>
      <c r="D242" s="3">
        <v>2</v>
      </c>
      <c r="E242" s="15">
        <v>0.16357355524667899</v>
      </c>
      <c r="F242" s="18">
        <f t="shared" si="9"/>
        <v>0.32714711049335798</v>
      </c>
    </row>
    <row r="243" spans="1:6" x14ac:dyDescent="0.25">
      <c r="A243" s="8">
        <v>40420</v>
      </c>
      <c r="B243" s="3">
        <v>61</v>
      </c>
      <c r="C243" s="4">
        <v>637.33889999999997</v>
      </c>
      <c r="D243" s="3">
        <v>8</v>
      </c>
      <c r="E243" s="15">
        <v>3.2137623980575014E-2</v>
      </c>
      <c r="F243" s="18">
        <f t="shared" si="9"/>
        <v>0.25710099184460011</v>
      </c>
    </row>
    <row r="244" spans="1:6" x14ac:dyDescent="0.25">
      <c r="A244" s="8">
        <v>40421</v>
      </c>
      <c r="B244" s="3">
        <v>56</v>
      </c>
      <c r="C244" s="4">
        <v>596.69240000000002</v>
      </c>
      <c r="D244" s="3">
        <v>9</v>
      </c>
      <c r="E244" s="15">
        <v>5.828120288919595E-2</v>
      </c>
      <c r="F244" s="18">
        <f t="shared" si="9"/>
        <v>0.52453082600276357</v>
      </c>
    </row>
    <row r="245" spans="1:6" x14ac:dyDescent="0.25">
      <c r="A245" s="8">
        <v>40422</v>
      </c>
      <c r="B245" s="3">
        <v>42</v>
      </c>
      <c r="C245" s="4">
        <v>521.33979999999997</v>
      </c>
      <c r="D245" s="3">
        <v>5</v>
      </c>
      <c r="E245" s="15">
        <v>1.2332477343904636E-4</v>
      </c>
      <c r="F245" s="18">
        <f t="shared" si="9"/>
        <v>6.1662386719523181E-4</v>
      </c>
    </row>
    <row r="246" spans="1:6" x14ac:dyDescent="0.25">
      <c r="A246" s="8">
        <v>40423</v>
      </c>
      <c r="B246" s="3">
        <v>48</v>
      </c>
      <c r="C246" s="4">
        <v>525.09130000000005</v>
      </c>
      <c r="D246" s="3">
        <v>4</v>
      </c>
      <c r="E246" s="15">
        <v>0.63243085891196393</v>
      </c>
      <c r="F246" s="18">
        <f t="shared" si="9"/>
        <v>2.5297234356478557</v>
      </c>
    </row>
    <row r="247" spans="1:6" x14ac:dyDescent="0.25">
      <c r="A247" s="8">
        <v>40424</v>
      </c>
      <c r="B247" s="3">
        <v>56</v>
      </c>
      <c r="C247" s="4">
        <v>468.50119999999998</v>
      </c>
      <c r="D247" s="3">
        <v>6</v>
      </c>
      <c r="E247" s="15">
        <v>0.13302117121985937</v>
      </c>
      <c r="F247" s="18">
        <f t="shared" si="9"/>
        <v>0.7981270273191563</v>
      </c>
    </row>
    <row r="248" spans="1:6" x14ac:dyDescent="0.25">
      <c r="A248" s="8">
        <v>40425</v>
      </c>
      <c r="B248" s="3">
        <v>62</v>
      </c>
      <c r="C248" s="4">
        <v>620.99599999999998</v>
      </c>
      <c r="D248" s="3">
        <v>5</v>
      </c>
      <c r="E248" s="15">
        <v>0.15159184002723544</v>
      </c>
      <c r="F248" s="18">
        <f t="shared" si="9"/>
        <v>0.75795920013617724</v>
      </c>
    </row>
    <row r="249" spans="1:6" x14ac:dyDescent="0.25">
      <c r="A249" s="8">
        <v>40426</v>
      </c>
      <c r="B249" s="3">
        <v>55</v>
      </c>
      <c r="C249" s="4">
        <v>664.62400000000002</v>
      </c>
      <c r="D249" s="3">
        <v>7</v>
      </c>
      <c r="E249" s="15">
        <v>2.3829447938850973E-2</v>
      </c>
      <c r="F249" s="18">
        <f t="shared" si="9"/>
        <v>0.16680613557195681</v>
      </c>
    </row>
    <row r="250" spans="1:6" x14ac:dyDescent="0.25">
      <c r="A250" s="8">
        <v>40427</v>
      </c>
      <c r="B250" s="3">
        <v>56</v>
      </c>
      <c r="C250" s="4">
        <v>531.07950000000005</v>
      </c>
      <c r="D250" s="3">
        <v>4</v>
      </c>
      <c r="E250" s="15">
        <v>5.5838868549766232E-2</v>
      </c>
      <c r="F250" s="18">
        <f t="shared" si="9"/>
        <v>0.22335547419906493</v>
      </c>
    </row>
    <row r="251" spans="1:6" x14ac:dyDescent="0.25">
      <c r="A251" s="8">
        <v>40428</v>
      </c>
      <c r="B251" s="3">
        <v>51</v>
      </c>
      <c r="C251" s="4">
        <v>436.74400000000003</v>
      </c>
      <c r="D251" s="3">
        <v>4</v>
      </c>
      <c r="E251" s="15">
        <v>0.41573712064552804</v>
      </c>
      <c r="F251" s="18">
        <f t="shared" si="9"/>
        <v>1.6629484825821121</v>
      </c>
    </row>
    <row r="252" spans="1:6" x14ac:dyDescent="0.25">
      <c r="A252" s="8">
        <v>40429</v>
      </c>
      <c r="B252" s="3">
        <v>55</v>
      </c>
      <c r="C252" s="4">
        <v>530.74940000000004</v>
      </c>
      <c r="D252" s="3">
        <v>7</v>
      </c>
      <c r="E252" s="15">
        <v>0.29983418787657373</v>
      </c>
      <c r="F252" s="18">
        <f t="shared" si="9"/>
        <v>2.0988393151360163</v>
      </c>
    </row>
    <row r="253" spans="1:6" x14ac:dyDescent="0.25">
      <c r="A253" s="8">
        <v>40430</v>
      </c>
      <c r="B253" s="3">
        <v>56</v>
      </c>
      <c r="C253" s="4">
        <v>657.29070000000002</v>
      </c>
      <c r="D253" s="3">
        <v>4</v>
      </c>
      <c r="E253" s="15">
        <v>8.511583254127689E-3</v>
      </c>
      <c r="F253" s="18">
        <f t="shared" si="9"/>
        <v>3.4046333016510756E-2</v>
      </c>
    </row>
    <row r="254" spans="1:6" x14ac:dyDescent="0.25">
      <c r="A254" s="8">
        <v>40431</v>
      </c>
      <c r="B254" s="3">
        <v>53</v>
      </c>
      <c r="C254" s="4">
        <v>474.98390000000001</v>
      </c>
      <c r="D254" s="3">
        <v>4</v>
      </c>
      <c r="E254" s="15">
        <v>3.470572400295506E-2</v>
      </c>
      <c r="F254" s="18">
        <f t="shared" si="9"/>
        <v>0.13882289601182024</v>
      </c>
    </row>
    <row r="255" spans="1:6" x14ac:dyDescent="0.25">
      <c r="A255" s="8">
        <v>40432</v>
      </c>
      <c r="B255" s="3">
        <v>43</v>
      </c>
      <c r="C255" s="4">
        <v>366.36799999999999</v>
      </c>
      <c r="D255" s="3">
        <v>3</v>
      </c>
      <c r="E255" s="15">
        <v>0.63030610722988689</v>
      </c>
      <c r="F255" s="18">
        <f t="shared" si="9"/>
        <v>1.8909183216896608</v>
      </c>
    </row>
    <row r="256" spans="1:6" x14ac:dyDescent="0.25">
      <c r="A256" s="8">
        <v>40433</v>
      </c>
      <c r="B256" s="3">
        <v>54</v>
      </c>
      <c r="C256" s="4">
        <v>524.7912</v>
      </c>
      <c r="D256" s="3">
        <v>3</v>
      </c>
      <c r="E256" s="15">
        <v>8.1828619790256296E-2</v>
      </c>
      <c r="F256" s="18">
        <f t="shared" si="9"/>
        <v>0.24548585937076889</v>
      </c>
    </row>
    <row r="257" spans="1:6" x14ac:dyDescent="0.25">
      <c r="A257" s="8">
        <v>40434</v>
      </c>
      <c r="B257" s="3">
        <v>44</v>
      </c>
      <c r="C257" s="4">
        <v>624.04060000000004</v>
      </c>
      <c r="D257" s="3">
        <v>5</v>
      </c>
      <c r="E257" s="15">
        <v>9.8151730488201305E-2</v>
      </c>
      <c r="F257" s="18">
        <f t="shared" si="9"/>
        <v>0.49075865244100653</v>
      </c>
    </row>
    <row r="258" spans="1:6" x14ac:dyDescent="0.25">
      <c r="A258" s="8">
        <v>40435</v>
      </c>
      <c r="B258" s="3">
        <v>46</v>
      </c>
      <c r="C258" s="4">
        <v>507.66520000000003</v>
      </c>
      <c r="D258" s="3">
        <v>2</v>
      </c>
      <c r="E258" s="15">
        <v>0.13038247187119481</v>
      </c>
      <c r="F258" s="18">
        <f t="shared" ref="F258:F321" si="10">D258*E258</f>
        <v>0.26076494374238962</v>
      </c>
    </row>
    <row r="259" spans="1:6" x14ac:dyDescent="0.25">
      <c r="A259" s="8">
        <v>40436</v>
      </c>
      <c r="B259" s="3">
        <v>62</v>
      </c>
      <c r="C259" s="4">
        <v>568.06820000000005</v>
      </c>
      <c r="D259" s="3">
        <v>1</v>
      </c>
      <c r="E259" s="15">
        <v>6.1202698196608847E-2</v>
      </c>
      <c r="F259" s="18">
        <f t="shared" si="10"/>
        <v>6.1202698196608847E-2</v>
      </c>
    </row>
    <row r="260" spans="1:6" x14ac:dyDescent="0.25">
      <c r="A260" s="8">
        <v>40437</v>
      </c>
      <c r="B260" s="3">
        <v>44</v>
      </c>
      <c r="C260" s="4">
        <v>440.39030000000002</v>
      </c>
      <c r="D260" s="3">
        <v>4</v>
      </c>
      <c r="E260" s="15">
        <v>0.13171599899010392</v>
      </c>
      <c r="F260" s="18">
        <f t="shared" si="10"/>
        <v>0.52686399596041567</v>
      </c>
    </row>
    <row r="261" spans="1:6" x14ac:dyDescent="0.25">
      <c r="A261" s="8">
        <v>40438</v>
      </c>
      <c r="B261" s="3">
        <v>40</v>
      </c>
      <c r="C261" s="4">
        <v>431.75830000000002</v>
      </c>
      <c r="D261" s="3">
        <v>1</v>
      </c>
      <c r="E261" s="15">
        <v>0.17702710530139529</v>
      </c>
      <c r="F261" s="18">
        <f t="shared" si="10"/>
        <v>0.17702710530139529</v>
      </c>
    </row>
    <row r="262" spans="1:6" x14ac:dyDescent="0.25">
      <c r="A262" s="8">
        <v>40439</v>
      </c>
      <c r="B262" s="3">
        <v>51</v>
      </c>
      <c r="C262" s="4">
        <v>316.10759999999999</v>
      </c>
      <c r="D262" s="3">
        <v>5</v>
      </c>
      <c r="E262" s="15">
        <v>4.054269183009785E-2</v>
      </c>
      <c r="F262" s="18">
        <f t="shared" si="10"/>
        <v>0.20271345915048924</v>
      </c>
    </row>
    <row r="263" spans="1:6" x14ac:dyDescent="0.25">
      <c r="A263" s="8">
        <v>40440</v>
      </c>
      <c r="B263" s="3">
        <v>54</v>
      </c>
      <c r="C263" s="4">
        <v>394.81310000000002</v>
      </c>
      <c r="D263" s="3">
        <v>6</v>
      </c>
      <c r="E263" s="15">
        <v>4.3900118315941365E-2</v>
      </c>
      <c r="F263" s="18">
        <f t="shared" si="10"/>
        <v>0.26340070989564818</v>
      </c>
    </row>
    <row r="264" spans="1:6" x14ac:dyDescent="0.25">
      <c r="A264" s="8">
        <v>40441</v>
      </c>
      <c r="B264" s="3">
        <v>48</v>
      </c>
      <c r="C264" s="4">
        <v>308.24259999999998</v>
      </c>
      <c r="D264" s="3">
        <v>5</v>
      </c>
      <c r="E264" s="15">
        <v>9.144084472695331E-2</v>
      </c>
      <c r="F264" s="18">
        <f t="shared" si="10"/>
        <v>0.45720422363476654</v>
      </c>
    </row>
    <row r="265" spans="1:6" x14ac:dyDescent="0.25">
      <c r="A265" s="8">
        <v>40442</v>
      </c>
      <c r="B265" s="3">
        <v>43</v>
      </c>
      <c r="C265" s="4">
        <v>529.41830000000004</v>
      </c>
      <c r="D265" s="3">
        <v>11</v>
      </c>
      <c r="E265" s="15">
        <v>0.15720202080164658</v>
      </c>
      <c r="F265" s="18">
        <f t="shared" si="10"/>
        <v>1.7292222288181125</v>
      </c>
    </row>
    <row r="266" spans="1:6" x14ac:dyDescent="0.25">
      <c r="A266" s="8">
        <v>40443</v>
      </c>
      <c r="B266" s="3">
        <v>42</v>
      </c>
      <c r="C266" s="4">
        <v>394.82380000000001</v>
      </c>
      <c r="D266" s="3">
        <v>4</v>
      </c>
      <c r="E266" s="15">
        <v>2.2368152567119218E-2</v>
      </c>
      <c r="F266" s="18">
        <f t="shared" si="10"/>
        <v>8.9472610268476874E-2</v>
      </c>
    </row>
    <row r="267" spans="1:6" x14ac:dyDescent="0.25">
      <c r="A267" s="8">
        <v>40444</v>
      </c>
      <c r="B267" s="3">
        <v>46</v>
      </c>
      <c r="C267" s="4">
        <v>323.73809999999997</v>
      </c>
      <c r="D267" s="3">
        <v>5</v>
      </c>
      <c r="E267" s="15">
        <v>4.3036629755184831E-2</v>
      </c>
      <c r="F267" s="18">
        <f t="shared" si="10"/>
        <v>0.21518314877592415</v>
      </c>
    </row>
    <row r="268" spans="1:6" x14ac:dyDescent="0.25">
      <c r="A268" s="8">
        <v>40445</v>
      </c>
      <c r="B268" s="3">
        <v>54</v>
      </c>
      <c r="C268" s="4">
        <v>796.7192</v>
      </c>
      <c r="D268" s="3">
        <v>6</v>
      </c>
      <c r="E268" s="15">
        <v>0.128029825154969</v>
      </c>
      <c r="F268" s="18">
        <f t="shared" si="10"/>
        <v>0.76817895092981403</v>
      </c>
    </row>
    <row r="269" spans="1:6" x14ac:dyDescent="0.25">
      <c r="A269" s="8">
        <v>40446</v>
      </c>
      <c r="B269" s="3">
        <v>52</v>
      </c>
      <c r="C269" s="4">
        <v>411.13760000000002</v>
      </c>
      <c r="D269" s="3">
        <v>7</v>
      </c>
      <c r="E269" s="15">
        <v>1.6057543932310181E-2</v>
      </c>
      <c r="F269" s="18">
        <f t="shared" si="10"/>
        <v>0.11240280752617127</v>
      </c>
    </row>
    <row r="270" spans="1:6" x14ac:dyDescent="0.25">
      <c r="A270" s="8">
        <v>40447</v>
      </c>
      <c r="B270" s="3">
        <v>38</v>
      </c>
      <c r="C270" s="4">
        <v>619.45079999999996</v>
      </c>
      <c r="D270" s="3">
        <v>8</v>
      </c>
      <c r="E270" s="15">
        <v>2.8122065444431653E-2</v>
      </c>
      <c r="F270" s="18">
        <f t="shared" si="10"/>
        <v>0.22497652355545322</v>
      </c>
    </row>
    <row r="271" spans="1:6" x14ac:dyDescent="0.25">
      <c r="A271" s="8">
        <v>40448</v>
      </c>
      <c r="B271" s="3">
        <v>51</v>
      </c>
      <c r="C271" s="4">
        <v>454.19869999999997</v>
      </c>
      <c r="D271" s="3">
        <v>2</v>
      </c>
      <c r="E271" s="15">
        <v>0.11611318547651944</v>
      </c>
      <c r="F271" s="18">
        <f t="shared" si="10"/>
        <v>0.23222637095303889</v>
      </c>
    </row>
    <row r="272" spans="1:6" x14ac:dyDescent="0.25">
      <c r="A272" s="8">
        <v>40449</v>
      </c>
      <c r="B272" s="3">
        <v>43</v>
      </c>
      <c r="C272" s="4">
        <v>584.18529999999998</v>
      </c>
      <c r="D272" s="3">
        <v>3</v>
      </c>
      <c r="E272" s="15">
        <v>0.24897843025186123</v>
      </c>
      <c r="F272" s="18">
        <f t="shared" si="10"/>
        <v>0.74693529075558374</v>
      </c>
    </row>
    <row r="273" spans="1:6" x14ac:dyDescent="0.25">
      <c r="A273" s="8">
        <v>40450</v>
      </c>
      <c r="B273" s="3">
        <v>56</v>
      </c>
      <c r="C273" s="4">
        <v>292.02499999999998</v>
      </c>
      <c r="D273" s="3">
        <v>2</v>
      </c>
      <c r="E273" s="15">
        <v>0.15023953060487541</v>
      </c>
      <c r="F273" s="18">
        <f t="shared" si="10"/>
        <v>0.30047906120975082</v>
      </c>
    </row>
    <row r="274" spans="1:6" x14ac:dyDescent="0.25">
      <c r="A274" s="8">
        <v>40451</v>
      </c>
      <c r="B274" s="3">
        <v>49</v>
      </c>
      <c r="C274" s="4">
        <v>461.0034</v>
      </c>
      <c r="D274" s="3">
        <v>1</v>
      </c>
      <c r="E274" s="15">
        <v>7.4442769445674808E-2</v>
      </c>
      <c r="F274" s="18">
        <f t="shared" si="10"/>
        <v>7.4442769445674808E-2</v>
      </c>
    </row>
    <row r="275" spans="1:6" x14ac:dyDescent="0.25">
      <c r="A275" s="8">
        <v>40452</v>
      </c>
      <c r="B275" s="3">
        <v>49</v>
      </c>
      <c r="C275" s="4">
        <v>636.48929999999996</v>
      </c>
      <c r="D275" s="3">
        <v>5</v>
      </c>
      <c r="E275" s="15">
        <v>1.8261679386723607E-2</v>
      </c>
      <c r="F275" s="18">
        <f t="shared" si="10"/>
        <v>9.130839693361803E-2</v>
      </c>
    </row>
    <row r="276" spans="1:6" x14ac:dyDescent="0.25">
      <c r="A276" s="8">
        <v>40453</v>
      </c>
      <c r="B276" s="3">
        <v>42</v>
      </c>
      <c r="C276" s="4">
        <v>467.86250000000001</v>
      </c>
      <c r="D276" s="3">
        <v>6</v>
      </c>
      <c r="E276" s="15">
        <v>2.6559460234405901E-2</v>
      </c>
      <c r="F276" s="18">
        <f t="shared" si="10"/>
        <v>0.1593567614064354</v>
      </c>
    </row>
    <row r="277" spans="1:6" x14ac:dyDescent="0.25">
      <c r="A277" s="8">
        <v>40454</v>
      </c>
      <c r="B277" s="3">
        <v>65</v>
      </c>
      <c r="C277" s="4">
        <v>483.4905</v>
      </c>
      <c r="D277" s="3">
        <v>5</v>
      </c>
      <c r="E277" s="15">
        <v>9.3769990182632851E-2</v>
      </c>
      <c r="F277" s="18">
        <f t="shared" si="10"/>
        <v>0.46884995091316428</v>
      </c>
    </row>
    <row r="278" spans="1:6" x14ac:dyDescent="0.25">
      <c r="A278" s="8">
        <v>40455</v>
      </c>
      <c r="B278" s="3">
        <v>44</v>
      </c>
      <c r="C278" s="4">
        <v>341.76209999999998</v>
      </c>
      <c r="D278" s="3">
        <v>5</v>
      </c>
      <c r="E278" s="15">
        <v>1.2553808329019254E-2</v>
      </c>
      <c r="F278" s="18">
        <f t="shared" si="10"/>
        <v>6.2769041645096266E-2</v>
      </c>
    </row>
    <row r="279" spans="1:6" x14ac:dyDescent="0.25">
      <c r="A279" s="8">
        <v>40456</v>
      </c>
      <c r="B279" s="3">
        <v>52</v>
      </c>
      <c r="C279" s="4">
        <v>779.74969999999996</v>
      </c>
      <c r="D279" s="3">
        <v>3</v>
      </c>
      <c r="E279" s="15">
        <v>0.24303603954576949</v>
      </c>
      <c r="F279" s="18">
        <f t="shared" si="10"/>
        <v>0.72910811863730851</v>
      </c>
    </row>
    <row r="280" spans="1:6" x14ac:dyDescent="0.25">
      <c r="A280" s="8">
        <v>40457</v>
      </c>
      <c r="B280" s="3">
        <v>51</v>
      </c>
      <c r="C280" s="4">
        <v>417.78089999999997</v>
      </c>
      <c r="D280" s="3">
        <v>4</v>
      </c>
      <c r="E280" s="15">
        <v>1.9697800331181587E-2</v>
      </c>
      <c r="F280" s="18">
        <f t="shared" si="10"/>
        <v>7.8791201324726348E-2</v>
      </c>
    </row>
    <row r="281" spans="1:6" x14ac:dyDescent="0.25">
      <c r="A281" s="8">
        <v>40458</v>
      </c>
      <c r="B281" s="3">
        <v>42</v>
      </c>
      <c r="C281" s="4">
        <v>423.76940000000002</v>
      </c>
      <c r="D281" s="3">
        <v>5</v>
      </c>
      <c r="E281" s="15">
        <v>7.1837053120499969E-2</v>
      </c>
      <c r="F281" s="18">
        <f t="shared" si="10"/>
        <v>0.35918526560249986</v>
      </c>
    </row>
    <row r="282" spans="1:6" x14ac:dyDescent="0.25">
      <c r="A282" s="8">
        <v>40459</v>
      </c>
      <c r="B282" s="3">
        <v>52</v>
      </c>
      <c r="C282" s="4">
        <v>714.27149999999995</v>
      </c>
      <c r="D282" s="3">
        <v>6</v>
      </c>
      <c r="E282" s="15">
        <v>1.0323758251269818E-2</v>
      </c>
      <c r="F282" s="18">
        <f t="shared" si="10"/>
        <v>6.1942549507618905E-2</v>
      </c>
    </row>
    <row r="283" spans="1:6" x14ac:dyDescent="0.25">
      <c r="A283" s="8">
        <v>40460</v>
      </c>
      <c r="B283" s="3">
        <v>42</v>
      </c>
      <c r="C283" s="4">
        <v>647.6866</v>
      </c>
      <c r="D283" s="3">
        <v>2</v>
      </c>
      <c r="E283" s="15">
        <v>3.5073442259618705E-2</v>
      </c>
      <c r="F283" s="18">
        <f t="shared" si="10"/>
        <v>7.014688451923741E-2</v>
      </c>
    </row>
    <row r="284" spans="1:6" x14ac:dyDescent="0.25">
      <c r="A284" s="8">
        <v>40461</v>
      </c>
      <c r="B284" s="3">
        <v>49</v>
      </c>
      <c r="C284" s="4">
        <v>474.30950000000001</v>
      </c>
      <c r="D284" s="3">
        <v>2</v>
      </c>
      <c r="E284" s="15">
        <v>0.4251729467854572</v>
      </c>
      <c r="F284" s="18">
        <f t="shared" si="10"/>
        <v>0.85034589357091439</v>
      </c>
    </row>
    <row r="285" spans="1:6" x14ac:dyDescent="0.25">
      <c r="A285" s="8">
        <v>40462</v>
      </c>
      <c r="B285" s="3">
        <v>55</v>
      </c>
      <c r="C285" s="4">
        <v>493.97489999999999</v>
      </c>
      <c r="D285" s="3">
        <v>3</v>
      </c>
      <c r="E285" s="15">
        <v>3.2289908292254497E-2</v>
      </c>
      <c r="F285" s="18">
        <f t="shared" si="10"/>
        <v>9.6869724876763486E-2</v>
      </c>
    </row>
    <row r="286" spans="1:6" x14ac:dyDescent="0.25">
      <c r="A286" s="8">
        <v>40463</v>
      </c>
      <c r="B286" s="3">
        <v>48</v>
      </c>
      <c r="C286" s="4">
        <v>594.76160000000004</v>
      </c>
      <c r="D286" s="3">
        <v>0</v>
      </c>
      <c r="E286" s="15">
        <v>0.21458860908017288</v>
      </c>
      <c r="F286" s="18">
        <f t="shared" si="10"/>
        <v>0</v>
      </c>
    </row>
    <row r="287" spans="1:6" x14ac:dyDescent="0.25">
      <c r="A287" s="8">
        <v>40464</v>
      </c>
      <c r="B287" s="3">
        <v>58</v>
      </c>
      <c r="C287" s="4">
        <v>670.52539999999999</v>
      </c>
      <c r="D287" s="3">
        <v>5</v>
      </c>
      <c r="E287" s="15">
        <v>0.19684673335128411</v>
      </c>
      <c r="F287" s="18">
        <f t="shared" si="10"/>
        <v>0.98423366675642054</v>
      </c>
    </row>
    <row r="288" spans="1:6" x14ac:dyDescent="0.25">
      <c r="A288" s="8">
        <v>40465</v>
      </c>
      <c r="B288" s="3">
        <v>53</v>
      </c>
      <c r="C288" s="4">
        <v>529.22969999999998</v>
      </c>
      <c r="D288" s="3">
        <v>4</v>
      </c>
      <c r="E288" s="15">
        <v>1.3270329050234671E-2</v>
      </c>
      <c r="F288" s="18">
        <f t="shared" si="10"/>
        <v>5.3081316200938686E-2</v>
      </c>
    </row>
    <row r="289" spans="1:6" x14ac:dyDescent="0.25">
      <c r="A289" s="8">
        <v>40466</v>
      </c>
      <c r="B289" s="3">
        <v>54</v>
      </c>
      <c r="C289" s="4">
        <v>577.48249999999996</v>
      </c>
      <c r="D289" s="3">
        <v>6</v>
      </c>
      <c r="E289" s="15">
        <v>0.20662189052232219</v>
      </c>
      <c r="F289" s="18">
        <f t="shared" si="10"/>
        <v>1.2397313431339332</v>
      </c>
    </row>
    <row r="290" spans="1:6" x14ac:dyDescent="0.25">
      <c r="A290" s="8">
        <v>40467</v>
      </c>
      <c r="B290" s="3">
        <v>47</v>
      </c>
      <c r="C290" s="4">
        <v>633.36210000000005</v>
      </c>
      <c r="D290" s="3">
        <v>3</v>
      </c>
      <c r="E290" s="15">
        <v>0.10054125609165358</v>
      </c>
      <c r="F290" s="18">
        <f t="shared" si="10"/>
        <v>0.30162376827496074</v>
      </c>
    </row>
    <row r="291" spans="1:6" x14ac:dyDescent="0.25">
      <c r="A291" s="8">
        <v>40468</v>
      </c>
      <c r="B291" s="3">
        <v>56</v>
      </c>
      <c r="C291" s="4">
        <v>417.08280000000002</v>
      </c>
      <c r="D291" s="3">
        <v>6</v>
      </c>
      <c r="E291" s="15">
        <v>3.1082519351413367E-2</v>
      </c>
      <c r="F291" s="18">
        <f t="shared" si="10"/>
        <v>0.18649511610848019</v>
      </c>
    </row>
    <row r="292" spans="1:6" x14ac:dyDescent="0.25">
      <c r="A292" s="8">
        <v>40469</v>
      </c>
      <c r="B292" s="3">
        <v>59</v>
      </c>
      <c r="C292" s="4">
        <v>757.13739999999996</v>
      </c>
      <c r="D292" s="3">
        <v>4</v>
      </c>
      <c r="E292" s="15">
        <v>0.22521724016182909</v>
      </c>
      <c r="F292" s="18">
        <f t="shared" si="10"/>
        <v>0.90086896064731636</v>
      </c>
    </row>
    <row r="293" spans="1:6" x14ac:dyDescent="0.25">
      <c r="A293" s="8">
        <v>40470</v>
      </c>
      <c r="B293" s="3">
        <v>42</v>
      </c>
      <c r="C293" s="4">
        <v>680.77599999999995</v>
      </c>
      <c r="D293" s="3">
        <v>4</v>
      </c>
      <c r="E293" s="15">
        <v>0.11870414292949802</v>
      </c>
      <c r="F293" s="18">
        <f t="shared" si="10"/>
        <v>0.47481657171799208</v>
      </c>
    </row>
    <row r="294" spans="1:6" x14ac:dyDescent="0.25">
      <c r="A294" s="8">
        <v>40471</v>
      </c>
      <c r="B294" s="3">
        <v>49</v>
      </c>
      <c r="C294" s="4">
        <v>500.79270000000002</v>
      </c>
      <c r="D294" s="3">
        <v>3</v>
      </c>
      <c r="E294" s="15">
        <v>0.31578772016311329</v>
      </c>
      <c r="F294" s="18">
        <f t="shared" si="10"/>
        <v>0.94736316048933988</v>
      </c>
    </row>
    <row r="295" spans="1:6" x14ac:dyDescent="0.25">
      <c r="A295" s="8">
        <v>40472</v>
      </c>
      <c r="B295" s="3">
        <v>36</v>
      </c>
      <c r="C295" s="4">
        <v>328.8972</v>
      </c>
      <c r="D295" s="3">
        <v>4</v>
      </c>
      <c r="E295" s="15">
        <v>1.1266588108116591E-2</v>
      </c>
      <c r="F295" s="18">
        <f t="shared" si="10"/>
        <v>4.5066352432466365E-2</v>
      </c>
    </row>
    <row r="296" spans="1:6" x14ac:dyDescent="0.25">
      <c r="A296" s="8">
        <v>40473</v>
      </c>
      <c r="B296" s="3">
        <v>49</v>
      </c>
      <c r="C296" s="4">
        <v>547.2278</v>
      </c>
      <c r="D296" s="3">
        <v>6</v>
      </c>
      <c r="E296" s="15">
        <v>7.2170773039715669E-2</v>
      </c>
      <c r="F296" s="18">
        <f t="shared" si="10"/>
        <v>0.43302463823829401</v>
      </c>
    </row>
    <row r="297" spans="1:6" x14ac:dyDescent="0.25">
      <c r="A297" s="8">
        <v>40474</v>
      </c>
      <c r="B297" s="3">
        <v>60</v>
      </c>
      <c r="C297" s="4">
        <v>453.71949999999998</v>
      </c>
      <c r="D297" s="3">
        <v>3</v>
      </c>
      <c r="E297" s="15">
        <v>3.2272170069646976E-3</v>
      </c>
      <c r="F297" s="18">
        <f t="shared" si="10"/>
        <v>9.6816510208940932E-3</v>
      </c>
    </row>
    <row r="298" spans="1:6" x14ac:dyDescent="0.25">
      <c r="A298" s="8">
        <v>40475</v>
      </c>
      <c r="B298" s="3">
        <v>48</v>
      </c>
      <c r="C298" s="4">
        <v>593.91909999999996</v>
      </c>
      <c r="D298" s="3">
        <v>8</v>
      </c>
      <c r="E298" s="15">
        <v>2.0439785430888904</v>
      </c>
      <c r="F298" s="18">
        <f t="shared" si="10"/>
        <v>16.351828344711123</v>
      </c>
    </row>
    <row r="299" spans="1:6" x14ac:dyDescent="0.25">
      <c r="A299" s="8">
        <v>40476</v>
      </c>
      <c r="B299" s="3">
        <v>42</v>
      </c>
      <c r="C299" s="4">
        <v>490.07</v>
      </c>
      <c r="D299" s="3">
        <v>6</v>
      </c>
      <c r="E299" s="15">
        <v>3.1274917487829172E-2</v>
      </c>
      <c r="F299" s="18">
        <f t="shared" si="10"/>
        <v>0.18764950492697502</v>
      </c>
    </row>
    <row r="300" spans="1:6" x14ac:dyDescent="0.25">
      <c r="A300" s="8">
        <v>40477</v>
      </c>
      <c r="B300" s="3">
        <v>37</v>
      </c>
      <c r="C300" s="4">
        <v>488.39339999999999</v>
      </c>
      <c r="D300" s="3">
        <v>3</v>
      </c>
      <c r="E300" s="15">
        <v>4.0937997632998657E-2</v>
      </c>
      <c r="F300" s="18">
        <f t="shared" si="10"/>
        <v>0.12281399289899597</v>
      </c>
    </row>
    <row r="301" spans="1:6" x14ac:dyDescent="0.25">
      <c r="A301" s="8">
        <v>40478</v>
      </c>
      <c r="B301" s="3">
        <v>43</v>
      </c>
      <c r="C301" s="4">
        <v>268.04559999999998</v>
      </c>
      <c r="D301" s="3">
        <v>3</v>
      </c>
      <c r="E301" s="15">
        <v>0.21851870638505727</v>
      </c>
      <c r="F301" s="18">
        <f t="shared" si="10"/>
        <v>0.65555611915517176</v>
      </c>
    </row>
    <row r="302" spans="1:6" x14ac:dyDescent="0.25">
      <c r="A302" s="8">
        <v>40479</v>
      </c>
      <c r="B302" s="3">
        <v>46</v>
      </c>
      <c r="C302" s="4">
        <v>360.1506</v>
      </c>
      <c r="D302" s="3">
        <v>4</v>
      </c>
      <c r="E302" s="15">
        <v>2.630195822168381E-2</v>
      </c>
      <c r="F302" s="18">
        <f t="shared" si="10"/>
        <v>0.10520783288673524</v>
      </c>
    </row>
    <row r="303" spans="1:6" x14ac:dyDescent="0.25">
      <c r="A303" s="8">
        <v>40480</v>
      </c>
      <c r="B303" s="3">
        <v>53</v>
      </c>
      <c r="C303" s="4">
        <v>267.01060000000001</v>
      </c>
      <c r="D303" s="3">
        <v>3</v>
      </c>
      <c r="E303" s="15">
        <v>3.103709892307395E-2</v>
      </c>
      <c r="F303" s="18">
        <f t="shared" si="10"/>
        <v>9.3111296769221849E-2</v>
      </c>
    </row>
    <row r="304" spans="1:6" x14ac:dyDescent="0.25">
      <c r="A304" s="8">
        <v>40481</v>
      </c>
      <c r="B304" s="3">
        <v>37</v>
      </c>
      <c r="C304" s="4">
        <v>455.16390000000001</v>
      </c>
      <c r="D304" s="3">
        <v>11</v>
      </c>
      <c r="E304" s="15">
        <v>0.32798827929959334</v>
      </c>
      <c r="F304" s="18">
        <f t="shared" si="10"/>
        <v>3.6078710722955267</v>
      </c>
    </row>
    <row r="305" spans="1:6" x14ac:dyDescent="0.25">
      <c r="A305" s="8">
        <v>40482</v>
      </c>
      <c r="B305" s="3">
        <v>62</v>
      </c>
      <c r="C305" s="4">
        <v>570.0711</v>
      </c>
      <c r="D305" s="3">
        <v>6</v>
      </c>
      <c r="E305" s="15">
        <v>3.3179496130268292E-2</v>
      </c>
      <c r="F305" s="18">
        <f t="shared" si="10"/>
        <v>0.19907697678160974</v>
      </c>
    </row>
    <row r="306" spans="1:6" x14ac:dyDescent="0.25">
      <c r="A306" s="8">
        <v>40483</v>
      </c>
      <c r="B306" s="3">
        <v>52</v>
      </c>
      <c r="C306" s="4">
        <v>307.90120000000002</v>
      </c>
      <c r="D306" s="3">
        <v>6</v>
      </c>
      <c r="E306" s="15">
        <v>5.2796148038820497E-2</v>
      </c>
      <c r="F306" s="18">
        <f t="shared" si="10"/>
        <v>0.31677688823292299</v>
      </c>
    </row>
    <row r="307" spans="1:6" x14ac:dyDescent="0.25">
      <c r="A307" s="8">
        <v>40484</v>
      </c>
      <c r="B307" s="3">
        <v>58</v>
      </c>
      <c r="C307" s="4">
        <v>416.08390000000003</v>
      </c>
      <c r="D307" s="3">
        <v>1</v>
      </c>
      <c r="E307" s="15">
        <v>0.27948638146192117</v>
      </c>
      <c r="F307" s="18">
        <f t="shared" si="10"/>
        <v>0.27948638146192117</v>
      </c>
    </row>
    <row r="308" spans="1:6" x14ac:dyDescent="0.25">
      <c r="A308" s="8">
        <v>40485</v>
      </c>
      <c r="B308" s="3">
        <v>47</v>
      </c>
      <c r="C308" s="4">
        <v>575.99710000000005</v>
      </c>
      <c r="D308" s="3">
        <v>5</v>
      </c>
      <c r="E308" s="15">
        <v>2.900074658469513E-2</v>
      </c>
      <c r="F308" s="18">
        <f t="shared" si="10"/>
        <v>0.14500373292347565</v>
      </c>
    </row>
    <row r="309" spans="1:6" x14ac:dyDescent="0.25">
      <c r="A309" s="8">
        <v>40486</v>
      </c>
      <c r="B309" s="3">
        <v>47</v>
      </c>
      <c r="C309" s="4">
        <v>684.11540000000002</v>
      </c>
      <c r="D309" s="3">
        <v>1</v>
      </c>
      <c r="E309" s="15">
        <v>5.314119849184909E-2</v>
      </c>
      <c r="F309" s="18">
        <f t="shared" si="10"/>
        <v>5.314119849184909E-2</v>
      </c>
    </row>
    <row r="310" spans="1:6" x14ac:dyDescent="0.25">
      <c r="A310" s="8">
        <v>40487</v>
      </c>
      <c r="B310" s="3">
        <v>51</v>
      </c>
      <c r="C310" s="4">
        <v>567.99120000000005</v>
      </c>
      <c r="D310" s="3">
        <v>9</v>
      </c>
      <c r="E310" s="15">
        <v>4.7063214510035305E-2</v>
      </c>
      <c r="F310" s="18">
        <f t="shared" si="10"/>
        <v>0.42356893059031775</v>
      </c>
    </row>
    <row r="311" spans="1:6" x14ac:dyDescent="0.25">
      <c r="A311" s="8">
        <v>40488</v>
      </c>
      <c r="B311" s="3">
        <v>57</v>
      </c>
      <c r="C311" s="4">
        <v>560.18100000000004</v>
      </c>
      <c r="D311" s="3">
        <v>9</v>
      </c>
      <c r="E311" s="15">
        <v>3.0230985341188957E-2</v>
      </c>
      <c r="F311" s="18">
        <f t="shared" si="10"/>
        <v>0.27207886807070064</v>
      </c>
    </row>
    <row r="312" spans="1:6" x14ac:dyDescent="0.25">
      <c r="A312" s="8">
        <v>40489</v>
      </c>
      <c r="B312" s="3">
        <v>60</v>
      </c>
      <c r="C312" s="4">
        <v>749.18420000000003</v>
      </c>
      <c r="D312" s="3">
        <v>10</v>
      </c>
      <c r="E312" s="15">
        <v>1.1568024505604555</v>
      </c>
      <c r="F312" s="18">
        <f t="shared" si="10"/>
        <v>11.568024505604555</v>
      </c>
    </row>
    <row r="313" spans="1:6" x14ac:dyDescent="0.25">
      <c r="A313" s="8">
        <v>40490</v>
      </c>
      <c r="B313" s="3">
        <v>55</v>
      </c>
      <c r="C313" s="4">
        <v>614.61559999999997</v>
      </c>
      <c r="D313" s="3">
        <v>3</v>
      </c>
      <c r="E313" s="15">
        <v>0.31061798247134714</v>
      </c>
      <c r="F313" s="18">
        <f t="shared" si="10"/>
        <v>0.93185394741404148</v>
      </c>
    </row>
    <row r="314" spans="1:6" x14ac:dyDescent="0.25">
      <c r="A314" s="8">
        <v>40491</v>
      </c>
      <c r="B314" s="3">
        <v>44</v>
      </c>
      <c r="C314" s="4">
        <v>390.59449999999998</v>
      </c>
      <c r="D314" s="3">
        <v>4</v>
      </c>
      <c r="E314" s="15">
        <v>1.3177182398996781E-2</v>
      </c>
      <c r="F314" s="18">
        <f t="shared" si="10"/>
        <v>5.2708729595987124E-2</v>
      </c>
    </row>
    <row r="315" spans="1:6" x14ac:dyDescent="0.25">
      <c r="A315" s="8">
        <v>40492</v>
      </c>
      <c r="B315" s="3">
        <v>53</v>
      </c>
      <c r="C315" s="4">
        <v>644.59799999999996</v>
      </c>
      <c r="D315" s="3">
        <v>3</v>
      </c>
      <c r="E315" s="15">
        <v>1.616478470862024E-2</v>
      </c>
      <c r="F315" s="18">
        <f t="shared" si="10"/>
        <v>4.8494354125860721E-2</v>
      </c>
    </row>
    <row r="316" spans="1:6" x14ac:dyDescent="0.25">
      <c r="A316" s="8">
        <v>40493</v>
      </c>
      <c r="B316" s="3">
        <v>61</v>
      </c>
      <c r="C316" s="4">
        <v>476.18430000000001</v>
      </c>
      <c r="D316" s="3">
        <v>8</v>
      </c>
      <c r="E316" s="15">
        <v>0.56293637850318856</v>
      </c>
      <c r="F316" s="18">
        <f t="shared" si="10"/>
        <v>4.5034910280255085</v>
      </c>
    </row>
    <row r="317" spans="1:6" x14ac:dyDescent="0.25">
      <c r="A317" s="8">
        <v>40494</v>
      </c>
      <c r="B317" s="3">
        <v>42</v>
      </c>
      <c r="C317" s="4">
        <v>648.49400000000003</v>
      </c>
      <c r="D317" s="3">
        <v>12</v>
      </c>
      <c r="E317" s="15">
        <v>2.9018463493119033</v>
      </c>
      <c r="F317" s="18">
        <f t="shared" si="10"/>
        <v>34.822156191742842</v>
      </c>
    </row>
    <row r="318" spans="1:6" x14ac:dyDescent="0.25">
      <c r="A318" s="8">
        <v>40495</v>
      </c>
      <c r="B318" s="3">
        <v>46</v>
      </c>
      <c r="C318" s="4">
        <v>694.80129999999997</v>
      </c>
      <c r="D318" s="3">
        <v>4</v>
      </c>
      <c r="E318" s="15">
        <v>3.0107849990218708E-2</v>
      </c>
      <c r="F318" s="18">
        <f t="shared" si="10"/>
        <v>0.12043139996087483</v>
      </c>
    </row>
    <row r="319" spans="1:6" x14ac:dyDescent="0.25">
      <c r="A319" s="8">
        <v>40496</v>
      </c>
      <c r="B319" s="3">
        <v>56</v>
      </c>
      <c r="C319" s="4">
        <v>476.83710000000002</v>
      </c>
      <c r="D319" s="3">
        <v>3</v>
      </c>
      <c r="E319" s="15">
        <v>1.9530088181646511E-2</v>
      </c>
      <c r="F319" s="18">
        <f t="shared" si="10"/>
        <v>5.8590264544939534E-2</v>
      </c>
    </row>
    <row r="320" spans="1:6" x14ac:dyDescent="0.25">
      <c r="A320" s="8">
        <v>40497</v>
      </c>
      <c r="B320" s="3">
        <v>45</v>
      </c>
      <c r="C320" s="4">
        <v>440.33589999999998</v>
      </c>
      <c r="D320" s="3">
        <v>5</v>
      </c>
      <c r="E320" s="15">
        <v>0.18062678484412614</v>
      </c>
      <c r="F320" s="18">
        <f t="shared" si="10"/>
        <v>0.90313392422063066</v>
      </c>
    </row>
    <row r="321" spans="1:6" x14ac:dyDescent="0.25">
      <c r="A321" s="8">
        <v>40498</v>
      </c>
      <c r="B321" s="3">
        <v>61</v>
      </c>
      <c r="C321" s="4">
        <v>326.17290000000003</v>
      </c>
      <c r="D321" s="3">
        <v>3</v>
      </c>
      <c r="E321" s="15">
        <v>9.1690596241792183E-2</v>
      </c>
      <c r="F321" s="18">
        <f t="shared" si="10"/>
        <v>0.27507178872537652</v>
      </c>
    </row>
    <row r="322" spans="1:6" x14ac:dyDescent="0.25">
      <c r="A322" s="8">
        <v>40499</v>
      </c>
      <c r="B322" s="3">
        <v>64</v>
      </c>
      <c r="C322" s="4">
        <v>431.11720000000003</v>
      </c>
      <c r="D322" s="3">
        <v>8</v>
      </c>
      <c r="E322" s="15">
        <v>0.24242594147033653</v>
      </c>
      <c r="F322" s="18">
        <f t="shared" ref="F322:F351" si="11">D322*E322</f>
        <v>1.9394075317626922</v>
      </c>
    </row>
    <row r="323" spans="1:6" x14ac:dyDescent="0.25">
      <c r="A323" s="8">
        <v>40500</v>
      </c>
      <c r="B323" s="3">
        <v>56</v>
      </c>
      <c r="C323" s="4">
        <v>512.20450000000005</v>
      </c>
      <c r="D323" s="3">
        <v>3</v>
      </c>
      <c r="E323" s="15">
        <v>2.3282233328484978E-2</v>
      </c>
      <c r="F323" s="18">
        <f t="shared" si="11"/>
        <v>6.9846699985454938E-2</v>
      </c>
    </row>
    <row r="324" spans="1:6" x14ac:dyDescent="0.25">
      <c r="A324" s="8">
        <v>40501</v>
      </c>
      <c r="B324" s="3">
        <v>46</v>
      </c>
      <c r="C324" s="4">
        <v>309.76319999999998</v>
      </c>
      <c r="D324" s="3">
        <v>7</v>
      </c>
      <c r="E324" s="15">
        <v>4.9792209827097551E-3</v>
      </c>
      <c r="F324" s="18">
        <f t="shared" si="11"/>
        <v>3.4854546878968287E-2</v>
      </c>
    </row>
    <row r="325" spans="1:6" x14ac:dyDescent="0.25">
      <c r="A325" s="8">
        <v>40502</v>
      </c>
      <c r="B325" s="3">
        <v>53</v>
      </c>
      <c r="C325" s="4">
        <v>634.09220000000005</v>
      </c>
      <c r="D325" s="3">
        <v>4</v>
      </c>
      <c r="E325" s="15">
        <v>1.7489003049290477E-2</v>
      </c>
      <c r="F325" s="18">
        <f t="shared" si="11"/>
        <v>6.995601219716191E-2</v>
      </c>
    </row>
    <row r="326" spans="1:6" x14ac:dyDescent="0.25">
      <c r="A326" s="8">
        <v>40503</v>
      </c>
      <c r="B326" s="3">
        <v>43</v>
      </c>
      <c r="C326" s="4">
        <v>420.0813</v>
      </c>
      <c r="D326" s="3">
        <v>9</v>
      </c>
      <c r="E326" s="15">
        <v>1.5646033818694227E-2</v>
      </c>
      <c r="F326" s="18">
        <f t="shared" si="11"/>
        <v>0.14081430436824804</v>
      </c>
    </row>
    <row r="327" spans="1:6" x14ac:dyDescent="0.25">
      <c r="A327" s="8">
        <v>40504</v>
      </c>
      <c r="B327" s="3">
        <v>49</v>
      </c>
      <c r="C327" s="4">
        <v>461.39030000000002</v>
      </c>
      <c r="D327" s="3">
        <v>5</v>
      </c>
      <c r="E327" s="15">
        <v>3.4275154197741624E-2</v>
      </c>
      <c r="F327" s="18">
        <f t="shared" si="11"/>
        <v>0.17137577098870813</v>
      </c>
    </row>
    <row r="328" spans="1:6" x14ac:dyDescent="0.25">
      <c r="A328" s="8">
        <v>40505</v>
      </c>
      <c r="B328" s="3">
        <v>61</v>
      </c>
      <c r="C328" s="4">
        <v>437.09769999999997</v>
      </c>
      <c r="D328" s="3">
        <v>6</v>
      </c>
      <c r="E328" s="15">
        <v>1.3324215627414522</v>
      </c>
      <c r="F328" s="18">
        <f t="shared" si="11"/>
        <v>7.9945293764487131</v>
      </c>
    </row>
    <row r="329" spans="1:6" x14ac:dyDescent="0.25">
      <c r="A329" s="8">
        <v>40506</v>
      </c>
      <c r="B329" s="3">
        <v>52</v>
      </c>
      <c r="C329" s="4">
        <v>454.72969999999998</v>
      </c>
      <c r="D329" s="3">
        <v>3</v>
      </c>
      <c r="E329" s="15">
        <v>3.110510368801226E-2</v>
      </c>
      <c r="F329" s="18">
        <f t="shared" si="11"/>
        <v>9.3315311064036788E-2</v>
      </c>
    </row>
    <row r="330" spans="1:6" x14ac:dyDescent="0.25">
      <c r="A330" s="8">
        <v>40507</v>
      </c>
      <c r="B330" s="3">
        <v>44</v>
      </c>
      <c r="C330" s="4">
        <v>563.59979999999996</v>
      </c>
      <c r="D330" s="3">
        <v>10</v>
      </c>
      <c r="E330" s="15">
        <v>4.1933003223289946E-2</v>
      </c>
      <c r="F330" s="18">
        <f t="shared" si="11"/>
        <v>0.41933003223289944</v>
      </c>
    </row>
    <row r="331" spans="1:6" x14ac:dyDescent="0.25">
      <c r="A331" s="8">
        <v>40508</v>
      </c>
      <c r="B331" s="3">
        <v>56</v>
      </c>
      <c r="C331" s="4">
        <v>431.63810000000001</v>
      </c>
      <c r="D331" s="3">
        <v>3</v>
      </c>
      <c r="E331" s="15">
        <v>3.0984026845113272E-2</v>
      </c>
      <c r="F331" s="18">
        <f t="shared" si="11"/>
        <v>9.2952080535339821E-2</v>
      </c>
    </row>
    <row r="332" spans="1:6" x14ac:dyDescent="0.25">
      <c r="A332" s="8">
        <v>40509</v>
      </c>
      <c r="B332" s="3">
        <v>42</v>
      </c>
      <c r="C332" s="4">
        <v>454.94850000000002</v>
      </c>
      <c r="D332" s="3">
        <v>2</v>
      </c>
      <c r="E332" s="15">
        <v>2.0407251824408102E-2</v>
      </c>
      <c r="F332" s="18">
        <f t="shared" si="11"/>
        <v>4.0814503648816204E-2</v>
      </c>
    </row>
    <row r="333" spans="1:6" x14ac:dyDescent="0.25">
      <c r="A333" s="8">
        <v>40510</v>
      </c>
      <c r="B333" s="3">
        <v>41</v>
      </c>
      <c r="C333" s="4">
        <v>499.31709999999998</v>
      </c>
      <c r="D333" s="3">
        <v>7</v>
      </c>
      <c r="E333" s="15">
        <v>5.5144937619824717E-2</v>
      </c>
      <c r="F333" s="18">
        <f t="shared" si="11"/>
        <v>0.38601456333877304</v>
      </c>
    </row>
    <row r="334" spans="1:6" x14ac:dyDescent="0.25">
      <c r="A334" s="8">
        <v>40511</v>
      </c>
      <c r="B334" s="3">
        <v>45</v>
      </c>
      <c r="C334" s="4">
        <v>472.07010000000002</v>
      </c>
      <c r="D334" s="3">
        <v>3</v>
      </c>
      <c r="E334" s="15">
        <v>0.14163803007317913</v>
      </c>
      <c r="F334" s="18">
        <f t="shared" si="11"/>
        <v>0.42491409021953741</v>
      </c>
    </row>
    <row r="335" spans="1:6" x14ac:dyDescent="0.25">
      <c r="A335" s="8">
        <v>40512</v>
      </c>
      <c r="B335" s="3">
        <v>60</v>
      </c>
      <c r="C335" s="4">
        <v>696.91539999999998</v>
      </c>
      <c r="D335" s="3">
        <v>6</v>
      </c>
      <c r="E335" s="15">
        <v>0.16694038010208692</v>
      </c>
      <c r="F335" s="18">
        <f t="shared" si="11"/>
        <v>1.0016422806125216</v>
      </c>
    </row>
    <row r="336" spans="1:6" x14ac:dyDescent="0.25">
      <c r="A336" s="8">
        <v>40513</v>
      </c>
      <c r="B336" s="3">
        <v>36</v>
      </c>
      <c r="C336" s="4">
        <v>543.07569999999998</v>
      </c>
      <c r="D336" s="3">
        <v>3</v>
      </c>
      <c r="E336" s="15">
        <v>5.7487616958985917E-2</v>
      </c>
      <c r="F336" s="18">
        <f t="shared" si="11"/>
        <v>0.17246285087695776</v>
      </c>
    </row>
    <row r="337" spans="1:6" x14ac:dyDescent="0.25">
      <c r="A337" s="8">
        <v>40514</v>
      </c>
      <c r="B337" s="3">
        <v>55</v>
      </c>
      <c r="C337" s="4">
        <v>611.77099999999996</v>
      </c>
      <c r="D337" s="3">
        <v>8</v>
      </c>
      <c r="E337" s="15">
        <v>2.4912838526657106E-2</v>
      </c>
      <c r="F337" s="18">
        <f t="shared" si="11"/>
        <v>0.19930270821325685</v>
      </c>
    </row>
    <row r="338" spans="1:6" x14ac:dyDescent="0.25">
      <c r="A338" s="8">
        <v>40515</v>
      </c>
      <c r="B338" s="3">
        <v>54</v>
      </c>
      <c r="C338" s="4">
        <v>443.27949999999998</v>
      </c>
      <c r="D338" s="3">
        <v>3</v>
      </c>
      <c r="E338" s="15">
        <v>6.3339794250465084E-2</v>
      </c>
      <c r="F338" s="18">
        <f t="shared" si="11"/>
        <v>0.19001938275139524</v>
      </c>
    </row>
    <row r="339" spans="1:6" x14ac:dyDescent="0.25">
      <c r="A339" s="8">
        <v>40516</v>
      </c>
      <c r="B339" s="3">
        <v>48</v>
      </c>
      <c r="C339" s="4">
        <v>715.45870000000002</v>
      </c>
      <c r="D339" s="3">
        <v>12</v>
      </c>
      <c r="E339" s="15">
        <v>5.2788263927657481E-2</v>
      </c>
      <c r="F339" s="18">
        <f t="shared" si="11"/>
        <v>0.63345916713188977</v>
      </c>
    </row>
    <row r="340" spans="1:6" x14ac:dyDescent="0.25">
      <c r="A340" s="8">
        <v>40517</v>
      </c>
      <c r="B340" s="3">
        <v>69</v>
      </c>
      <c r="C340" s="4">
        <v>406.13420000000002</v>
      </c>
      <c r="D340" s="3">
        <v>8</v>
      </c>
      <c r="E340" s="15">
        <v>0.25820290710543797</v>
      </c>
      <c r="F340" s="18">
        <f t="shared" si="11"/>
        <v>2.0656232568435038</v>
      </c>
    </row>
    <row r="341" spans="1:6" x14ac:dyDescent="0.25">
      <c r="A341" s="8">
        <v>40518</v>
      </c>
      <c r="B341" s="3">
        <v>49</v>
      </c>
      <c r="C341" s="4">
        <v>295.81229999999999</v>
      </c>
      <c r="D341" s="3">
        <v>4</v>
      </c>
      <c r="E341" s="15">
        <v>2.4350312748084586E-2</v>
      </c>
      <c r="F341" s="18">
        <f t="shared" si="11"/>
        <v>9.7401250992338345E-2</v>
      </c>
    </row>
    <row r="342" spans="1:6" x14ac:dyDescent="0.25">
      <c r="A342" s="8">
        <v>40519</v>
      </c>
      <c r="B342" s="3">
        <v>52</v>
      </c>
      <c r="C342" s="4">
        <v>521.62689999999998</v>
      </c>
      <c r="D342" s="3">
        <v>5</v>
      </c>
      <c r="E342" s="15">
        <v>5.7613790010616714E-2</v>
      </c>
      <c r="F342" s="18">
        <f t="shared" si="11"/>
        <v>0.28806895005308358</v>
      </c>
    </row>
    <row r="343" spans="1:6" x14ac:dyDescent="0.25">
      <c r="A343" s="8">
        <v>40520</v>
      </c>
      <c r="B343" s="3">
        <v>59</v>
      </c>
      <c r="C343" s="4">
        <v>535.52880000000005</v>
      </c>
      <c r="D343" s="3">
        <v>4</v>
      </c>
      <c r="E343" s="15">
        <v>2.4712893671307076E-2</v>
      </c>
      <c r="F343" s="18">
        <f t="shared" si="11"/>
        <v>9.8851574685228302E-2</v>
      </c>
    </row>
    <row r="344" spans="1:6" x14ac:dyDescent="0.25">
      <c r="A344" s="8">
        <v>40521</v>
      </c>
      <c r="B344" s="3">
        <v>52</v>
      </c>
      <c r="C344" s="4">
        <v>535.07860000000005</v>
      </c>
      <c r="D344" s="3">
        <v>5</v>
      </c>
      <c r="E344" s="15">
        <v>8.6553501789931625E-2</v>
      </c>
      <c r="F344" s="18">
        <f t="shared" si="11"/>
        <v>0.4327675089496581</v>
      </c>
    </row>
    <row r="345" spans="1:6" x14ac:dyDescent="0.25">
      <c r="A345" s="8">
        <v>40522</v>
      </c>
      <c r="B345" s="3">
        <v>40</v>
      </c>
      <c r="C345" s="4">
        <v>566.50070000000005</v>
      </c>
      <c r="D345" s="3">
        <v>7</v>
      </c>
      <c r="E345" s="15">
        <v>8.3083464619704103E-2</v>
      </c>
      <c r="F345" s="18">
        <f t="shared" si="11"/>
        <v>0.58158425233792876</v>
      </c>
    </row>
    <row r="346" spans="1:6" x14ac:dyDescent="0.25">
      <c r="A346" s="8">
        <v>40523</v>
      </c>
      <c r="B346" s="3">
        <v>57</v>
      </c>
      <c r="C346" s="4">
        <v>407.9085</v>
      </c>
      <c r="D346" s="3">
        <v>3</v>
      </c>
      <c r="E346" s="15">
        <v>1.3457625714919224E-2</v>
      </c>
      <c r="F346" s="18">
        <f t="shared" si="11"/>
        <v>4.0372877144757673E-2</v>
      </c>
    </row>
    <row r="347" spans="1:6" x14ac:dyDescent="0.25">
      <c r="A347" s="8">
        <v>40524</v>
      </c>
      <c r="B347" s="3">
        <v>42</v>
      </c>
      <c r="C347" s="4">
        <v>392.7124</v>
      </c>
      <c r="D347" s="3">
        <v>7</v>
      </c>
      <c r="E347" s="15">
        <v>8.259612254244178E-2</v>
      </c>
      <c r="F347" s="18">
        <f t="shared" si="11"/>
        <v>0.57817285779709249</v>
      </c>
    </row>
    <row r="348" spans="1:6" x14ac:dyDescent="0.25">
      <c r="A348" s="8">
        <v>40525</v>
      </c>
      <c r="B348" s="3">
        <v>47</v>
      </c>
      <c r="C348" s="4">
        <v>398.12279999999998</v>
      </c>
      <c r="D348" s="3">
        <v>2</v>
      </c>
      <c r="E348" s="15">
        <v>5.440852723079987E-2</v>
      </c>
      <c r="F348" s="18">
        <f t="shared" si="11"/>
        <v>0.10881705446159974</v>
      </c>
    </row>
    <row r="349" spans="1:6" x14ac:dyDescent="0.25">
      <c r="A349" s="8">
        <v>40526</v>
      </c>
      <c r="B349" s="3">
        <v>48</v>
      </c>
      <c r="C349" s="4">
        <v>477.88749999999999</v>
      </c>
      <c r="D349" s="3">
        <v>7</v>
      </c>
      <c r="E349" s="15">
        <v>0.49820727539478948</v>
      </c>
      <c r="F349" s="18">
        <f t="shared" si="11"/>
        <v>3.4874509277635264</v>
      </c>
    </row>
    <row r="350" spans="1:6" x14ac:dyDescent="0.25">
      <c r="A350" s="8">
        <v>40527</v>
      </c>
      <c r="B350" s="3">
        <v>54</v>
      </c>
      <c r="C350" s="4">
        <v>662.42070000000001</v>
      </c>
      <c r="D350" s="3">
        <v>7</v>
      </c>
      <c r="E350" s="15">
        <v>6.9449050039769788E-3</v>
      </c>
      <c r="F350" s="18">
        <f t="shared" si="11"/>
        <v>4.8614335027838851E-2</v>
      </c>
    </row>
    <row r="351" spans="1:6" ht="15.75" thickBot="1" x14ac:dyDescent="0.3">
      <c r="A351" s="9">
        <v>40528</v>
      </c>
      <c r="B351" s="10">
        <v>66</v>
      </c>
      <c r="C351" s="11">
        <v>572.56470000000002</v>
      </c>
      <c r="D351" s="10">
        <v>6</v>
      </c>
      <c r="E351" s="16">
        <v>9.3423869618861607E-2</v>
      </c>
      <c r="F351" s="18">
        <f t="shared" si="11"/>
        <v>0.56054321771316962</v>
      </c>
    </row>
  </sheetData>
  <conditionalFormatting sqref="N2:N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{12821D97-CD40-4355-BFCF-00F03A45DF35}</x14:id>
        </ext>
      </extLst>
    </cfRule>
  </conditionalFormatting>
  <conditionalFormatting sqref="N2:N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{A5B5C53F-5BA6-4016-AE6B-322ACACF6FCB}</x14:id>
        </ext>
      </extLs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21D97-CD40-4355-BFCF-00F03A45D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N2:N13</xm:sqref>
        </x14:conditionalFormatting>
        <x14:conditionalFormatting xmlns:xm="http://schemas.microsoft.com/office/excel/2006/main">
          <x14:cfRule type="dataBar" id="{A5B5C53F-5BA6-4016-AE6B-322ACACF6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Admon Ejecución Procesos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Peña Palacio</dc:creator>
  <cp:lastModifiedBy>pc</cp:lastModifiedBy>
  <cp:lastPrinted>2016-12-14T15:19:26Z</cp:lastPrinted>
  <dcterms:created xsi:type="dcterms:W3CDTF">2013-02-21T14:05:05Z</dcterms:created>
  <dcterms:modified xsi:type="dcterms:W3CDTF">2025-02-08T18:07:51Z</dcterms:modified>
</cp:coreProperties>
</file>