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C6A268-67AF-435E-BEA7-B925352D0AB4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55" i="5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5" i="2" l="1" a="1"/>
  <c r="I55" i="2" s="1"/>
  <c r="D55" i="5" s="1" a="1"/>
  <c r="D55" i="5" s="1"/>
  <c r="H55" i="2"/>
  <c r="I54" i="2" a="1"/>
  <c r="I54" i="2" s="1"/>
  <c r="D54" i="5" s="1" a="1"/>
  <c r="D54" i="5" s="1"/>
  <c r="H54" i="2"/>
  <c r="A53" i="5"/>
  <c r="A54" i="5"/>
  <c r="I52" i="2" a="1"/>
  <c r="I52" i="2" s="1"/>
  <c r="I53" i="2" a="1"/>
  <c r="I53" i="2" s="1"/>
  <c r="H52" i="2"/>
  <c r="I51" i="2" a="1"/>
  <c r="I51" i="2" s="1"/>
  <c r="H51" i="2"/>
  <c r="H5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51" i="5" l="1" a="1"/>
  <c r="D51" i="5" s="1"/>
  <c r="D53" i="5" a="1"/>
  <c r="D53" i="5" s="1"/>
  <c r="D52" i="5" a="1"/>
  <c r="D5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J19" i="5"/>
  <c r="F76" i="5"/>
  <c r="J40" i="5"/>
  <c r="J2" i="5"/>
  <c r="F31" i="5"/>
  <c r="F98" i="5"/>
  <c r="J72" i="5"/>
  <c r="J51" i="5"/>
  <c r="F51" i="5"/>
  <c r="J94" i="5"/>
  <c r="F56" i="5"/>
  <c r="F52" i="5"/>
  <c r="F90" i="5"/>
  <c r="F73" i="5"/>
  <c r="F36" i="5"/>
  <c r="F94" i="5"/>
  <c r="F44" i="5"/>
  <c r="J13" i="5"/>
  <c r="F28" i="5"/>
  <c r="F84" i="5"/>
  <c r="F74" i="5"/>
  <c r="F10" i="5"/>
  <c r="J17" i="5"/>
  <c r="J89" i="5"/>
  <c r="F99" i="5"/>
  <c r="F27" i="5"/>
  <c r="F15" i="5"/>
  <c r="F49" i="5"/>
  <c r="F22" i="5"/>
  <c r="J20" i="5"/>
  <c r="J44" i="5"/>
  <c r="J53" i="5"/>
  <c r="F97" i="5"/>
  <c r="F40" i="5"/>
  <c r="F58" i="5"/>
  <c r="J91" i="5"/>
  <c r="J30" i="5"/>
  <c r="J37" i="5"/>
  <c r="J65" i="5"/>
  <c r="J26" i="5"/>
  <c r="F41" i="5"/>
  <c r="J36" i="5"/>
  <c r="F75" i="5"/>
  <c r="J10" i="5"/>
  <c r="J9" i="5"/>
  <c r="F47" i="5"/>
  <c r="J29" i="5"/>
  <c r="F71" i="5"/>
  <c r="J69" i="5"/>
  <c r="J25" i="5"/>
  <c r="F55" i="5"/>
  <c r="F82" i="5"/>
  <c r="J57" i="5"/>
  <c r="F95" i="5"/>
  <c r="J52" i="5"/>
  <c r="J92" i="5"/>
  <c r="J16" i="5"/>
  <c r="J45" i="5"/>
  <c r="F100" i="5"/>
  <c r="F87" i="5"/>
  <c r="J58" i="5"/>
  <c r="F3" i="5"/>
  <c r="J82" i="5"/>
  <c r="J61" i="5"/>
  <c r="F38" i="5"/>
  <c r="F45" i="5"/>
  <c r="F77" i="5"/>
  <c r="J59" i="5"/>
  <c r="J56" i="5"/>
  <c r="F25" i="5"/>
  <c r="J67" i="5"/>
  <c r="J98" i="5"/>
  <c r="J83" i="5"/>
  <c r="F39" i="5"/>
  <c r="J95" i="5"/>
  <c r="J43" i="5"/>
  <c r="F59" i="5"/>
  <c r="J23" i="5"/>
  <c r="J55" i="5"/>
  <c r="F101" i="5"/>
  <c r="F23" i="5"/>
  <c r="F67" i="5"/>
  <c r="J81" i="5"/>
  <c r="F5" i="5"/>
  <c r="J33" i="5"/>
  <c r="F18" i="5"/>
  <c r="F46" i="5"/>
  <c r="F9" i="5"/>
  <c r="J79" i="5"/>
  <c r="F96" i="5"/>
  <c r="J93" i="5"/>
  <c r="F83" i="5"/>
  <c r="J42" i="5"/>
  <c r="F8" i="5"/>
  <c r="F17" i="5"/>
  <c r="J50" i="5"/>
  <c r="F54" i="5"/>
  <c r="F30" i="5"/>
  <c r="J66" i="5"/>
  <c r="J71" i="5"/>
  <c r="J34" i="5"/>
  <c r="J12" i="5"/>
  <c r="J88" i="5"/>
  <c r="F48" i="5"/>
  <c r="J64" i="5"/>
  <c r="F13" i="5"/>
  <c r="J22" i="5"/>
  <c r="J70" i="5"/>
  <c r="J5" i="5"/>
  <c r="F61" i="5"/>
  <c r="F88" i="5"/>
  <c r="J49" i="5"/>
  <c r="J87" i="5"/>
  <c r="J3" i="5"/>
  <c r="F11" i="5"/>
  <c r="J85" i="5"/>
  <c r="J97" i="5"/>
  <c r="J39" i="5"/>
  <c r="F37" i="5"/>
  <c r="F21" i="5"/>
  <c r="F4" i="5"/>
  <c r="J24" i="5"/>
  <c r="J78" i="5"/>
  <c r="F20" i="5"/>
  <c r="F12" i="5"/>
  <c r="F66" i="5"/>
  <c r="J54" i="5"/>
  <c r="F6" i="5"/>
  <c r="J80" i="5"/>
  <c r="J11" i="5"/>
  <c r="F14" i="5"/>
  <c r="J48" i="5"/>
  <c r="F60" i="5"/>
  <c r="J75" i="5"/>
  <c r="F43" i="5"/>
  <c r="J8" i="5"/>
  <c r="J100" i="5"/>
  <c r="F79" i="5"/>
  <c r="J60" i="5"/>
  <c r="F26" i="5"/>
  <c r="F57" i="5"/>
  <c r="J77" i="5"/>
  <c r="F65" i="5"/>
  <c r="J6" i="5"/>
  <c r="F89" i="5"/>
  <c r="F91" i="5"/>
  <c r="J31" i="5"/>
  <c r="J35" i="5"/>
  <c r="J21" i="5"/>
  <c r="F92" i="5"/>
  <c r="J73" i="5"/>
  <c r="J38" i="5"/>
  <c r="F70" i="5"/>
  <c r="F93" i="5"/>
  <c r="J63" i="5"/>
  <c r="F2" i="5"/>
  <c r="F86" i="5"/>
  <c r="J86" i="5"/>
  <c r="F69" i="5"/>
  <c r="F19" i="5"/>
  <c r="J101" i="5"/>
  <c r="J28" i="5"/>
  <c r="J62" i="5"/>
  <c r="F35" i="5"/>
  <c r="J14" i="5"/>
  <c r="J74" i="5"/>
  <c r="F63" i="5"/>
  <c r="F42" i="5"/>
  <c r="J27" i="5"/>
  <c r="F33" i="5"/>
  <c r="F85" i="5"/>
  <c r="J90" i="5"/>
  <c r="F62" i="5"/>
  <c r="J41" i="5"/>
  <c r="J68" i="5"/>
  <c r="F64" i="5"/>
  <c r="J76" i="5"/>
  <c r="F50" i="5"/>
  <c r="J46" i="5"/>
  <c r="F7" i="5"/>
  <c r="F16" i="5"/>
  <c r="J15" i="5"/>
  <c r="F68" i="5"/>
  <c r="J18" i="5"/>
  <c r="J7" i="5"/>
  <c r="J32" i="5"/>
  <c r="F78" i="5"/>
  <c r="F24" i="5"/>
  <c r="F72" i="5"/>
  <c r="J4" i="5"/>
  <c r="F34" i="5"/>
  <c r="J96" i="5"/>
  <c r="F53" i="5"/>
  <c r="F32" i="5"/>
  <c r="F81" i="5"/>
  <c r="J84" i="5"/>
  <c r="J99" i="5"/>
  <c r="J47" i="5"/>
  <c r="F29" i="5"/>
  <c r="F80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56" i="5"/>
  <c r="I37" i="5"/>
  <c r="I91" i="5"/>
  <c r="I68" i="5"/>
  <c r="I97" i="5"/>
  <c r="I87" i="5"/>
  <c r="I3" i="5"/>
  <c r="I49" i="5"/>
  <c r="I19" i="5"/>
  <c r="I74" i="5"/>
  <c r="I51" i="5"/>
  <c r="I7" i="5"/>
  <c r="I71" i="5"/>
  <c r="I30" i="5"/>
  <c r="I41" i="5"/>
  <c r="I8" i="5"/>
  <c r="I24" i="5"/>
  <c r="I76" i="5"/>
  <c r="I17" i="5"/>
  <c r="I94" i="5"/>
  <c r="I14" i="5"/>
  <c r="I92" i="5"/>
  <c r="I33" i="5"/>
  <c r="I82" i="5"/>
  <c r="I59" i="5"/>
  <c r="I57" i="5"/>
  <c r="I4" i="5"/>
  <c r="I54" i="5"/>
  <c r="I16" i="5"/>
  <c r="I2" i="5"/>
  <c r="I84" i="5"/>
  <c r="I88" i="5"/>
  <c r="I89" i="5"/>
  <c r="I62" i="5"/>
  <c r="I58" i="5"/>
  <c r="I42" i="5"/>
  <c r="I85" i="5"/>
  <c r="I86" i="5"/>
  <c r="I95" i="5"/>
  <c r="I64" i="5"/>
  <c r="I43" i="5"/>
  <c r="I40" i="5"/>
  <c r="I93" i="5"/>
  <c r="I6" i="5"/>
  <c r="I21" i="5"/>
  <c r="I34" i="5"/>
  <c r="I96" i="5"/>
  <c r="I26" i="5"/>
  <c r="I44" i="5"/>
  <c r="I13" i="5"/>
  <c r="I69" i="5"/>
  <c r="I61" i="5"/>
  <c r="I46" i="5"/>
  <c r="I9" i="5"/>
  <c r="I98" i="5"/>
  <c r="I65" i="5"/>
  <c r="I48" i="5"/>
  <c r="I12" i="5"/>
  <c r="I38" i="5"/>
  <c r="I52" i="5"/>
  <c r="I100" i="5"/>
  <c r="I31" i="5"/>
  <c r="I18" i="5"/>
  <c r="I90" i="5"/>
  <c r="I5" i="5"/>
  <c r="I73" i="5"/>
  <c r="I27" i="5"/>
  <c r="I11" i="5"/>
  <c r="I22" i="5"/>
  <c r="I39" i="5"/>
  <c r="I70" i="5"/>
  <c r="I72" i="5"/>
  <c r="I75" i="5"/>
  <c r="I80" i="5"/>
  <c r="I47" i="5"/>
  <c r="I78" i="5"/>
  <c r="I36" i="5"/>
  <c r="I60" i="5"/>
  <c r="I28" i="5"/>
  <c r="I63" i="5"/>
  <c r="I55" i="5"/>
  <c r="I79" i="5"/>
  <c r="I53" i="5"/>
  <c r="I32" i="5"/>
  <c r="I83" i="5"/>
  <c r="I67" i="5"/>
  <c r="I20" i="5"/>
  <c r="I10" i="5"/>
  <c r="I50" i="5"/>
  <c r="I66" i="5"/>
  <c r="I23" i="5"/>
  <c r="I29" i="5"/>
  <c r="I45" i="5"/>
  <c r="I77" i="5"/>
  <c r="I15" i="5"/>
  <c r="I25" i="5"/>
  <c r="I101" i="5"/>
  <c r="I99" i="5"/>
  <c r="I35" i="5"/>
  <c r="I81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L3" i="5"/>
  <c r="N69" i="5"/>
  <c r="L66" i="5"/>
  <c r="L69" i="5"/>
  <c r="L26" i="5"/>
  <c r="N94" i="5"/>
  <c r="L61" i="5"/>
  <c r="L62" i="5"/>
  <c r="N13" i="5"/>
  <c r="L55" i="5"/>
  <c r="N80" i="5"/>
  <c r="L58" i="5"/>
  <c r="L84" i="5"/>
  <c r="L38" i="5"/>
  <c r="L23" i="5"/>
  <c r="L5" i="5"/>
  <c r="L4" i="5"/>
  <c r="N37" i="5"/>
  <c r="L79" i="5"/>
  <c r="N90" i="5"/>
  <c r="L43" i="5"/>
  <c r="L73" i="5"/>
  <c r="N25" i="5"/>
  <c r="N48" i="5"/>
  <c r="N66" i="5"/>
  <c r="L40" i="5"/>
  <c r="L50" i="5"/>
  <c r="N26" i="5"/>
  <c r="N17" i="5"/>
  <c r="L92" i="5"/>
  <c r="N67" i="5"/>
  <c r="N61" i="5"/>
  <c r="L30" i="5"/>
  <c r="L19" i="5"/>
  <c r="N72" i="5"/>
  <c r="N22" i="5"/>
  <c r="L86" i="5"/>
  <c r="L2" i="5"/>
  <c r="N56" i="5"/>
  <c r="L90" i="5"/>
  <c r="N88" i="5"/>
  <c r="N15" i="5"/>
  <c r="N50" i="5"/>
  <c r="N14" i="5"/>
  <c r="L6" i="5"/>
  <c r="N40" i="5"/>
  <c r="N9" i="5"/>
  <c r="L97" i="5"/>
  <c r="N7" i="5"/>
  <c r="N24" i="5"/>
  <c r="N63" i="5"/>
  <c r="N70" i="5"/>
  <c r="L85" i="5"/>
  <c r="N46" i="5"/>
  <c r="N93" i="5"/>
  <c r="L77" i="5"/>
  <c r="L96" i="5"/>
  <c r="N59" i="5"/>
  <c r="N30" i="5"/>
  <c r="N79" i="5"/>
  <c r="L83" i="5"/>
  <c r="N33" i="5"/>
  <c r="L53" i="5"/>
  <c r="N34" i="5"/>
  <c r="N68" i="5"/>
  <c r="N89" i="5"/>
  <c r="L34" i="5"/>
  <c r="L18" i="5"/>
  <c r="N62" i="5"/>
  <c r="L15" i="5"/>
  <c r="L71" i="5"/>
  <c r="N51" i="5"/>
  <c r="L39" i="5"/>
  <c r="L45" i="5"/>
  <c r="L49" i="5"/>
  <c r="N27" i="5"/>
  <c r="N16" i="5"/>
  <c r="N28" i="5"/>
  <c r="N57" i="5"/>
  <c r="N100" i="5"/>
  <c r="N77" i="5"/>
  <c r="N82" i="5"/>
  <c r="L21" i="5"/>
  <c r="L27" i="5"/>
  <c r="N53" i="5"/>
  <c r="N76" i="5"/>
  <c r="N21" i="5"/>
  <c r="L78" i="5"/>
  <c r="L37" i="5"/>
  <c r="L67" i="5"/>
  <c r="N23" i="5"/>
  <c r="L60" i="5"/>
  <c r="N39" i="5"/>
  <c r="L54" i="5"/>
  <c r="L98" i="5"/>
  <c r="L46" i="5"/>
  <c r="N55" i="5"/>
  <c r="N92" i="5"/>
  <c r="N36" i="5"/>
  <c r="L74" i="5"/>
  <c r="L75" i="5"/>
  <c r="L16" i="5"/>
  <c r="L31" i="5"/>
  <c r="N11" i="5"/>
  <c r="L101" i="5"/>
  <c r="L9" i="5"/>
  <c r="N41" i="5"/>
  <c r="N87" i="5"/>
  <c r="L11" i="5"/>
  <c r="L65" i="5"/>
  <c r="N83" i="5"/>
  <c r="N99" i="5"/>
  <c r="L57" i="5"/>
  <c r="N60" i="5"/>
  <c r="L20" i="5"/>
  <c r="L63" i="5"/>
  <c r="L81" i="5"/>
  <c r="L32" i="5"/>
  <c r="N73" i="5"/>
  <c r="L36" i="5"/>
  <c r="L59" i="5"/>
  <c r="N98" i="5"/>
  <c r="N49" i="5"/>
  <c r="L12" i="5"/>
  <c r="N8" i="5"/>
  <c r="N32" i="5"/>
  <c r="L64" i="5"/>
  <c r="N95" i="5"/>
  <c r="L22" i="5"/>
  <c r="N75" i="5"/>
  <c r="N86" i="5"/>
  <c r="L51" i="5"/>
  <c r="N74" i="5"/>
  <c r="L80" i="5"/>
  <c r="L82" i="5"/>
  <c r="L41" i="5"/>
  <c r="N3" i="5"/>
  <c r="N35" i="5"/>
  <c r="N58" i="5"/>
  <c r="N84" i="5"/>
  <c r="N2" i="5"/>
  <c r="L100" i="5"/>
  <c r="N96" i="5"/>
  <c r="L56" i="5"/>
  <c r="L44" i="5"/>
  <c r="L89" i="5"/>
  <c r="L68" i="5"/>
  <c r="L7" i="5"/>
  <c r="L10" i="5"/>
  <c r="N52" i="5"/>
  <c r="L8" i="5"/>
  <c r="N6" i="5"/>
  <c r="L76" i="5"/>
  <c r="L52" i="5"/>
  <c r="N78" i="5"/>
  <c r="N18" i="5"/>
  <c r="L87" i="5"/>
  <c r="L13" i="5"/>
  <c r="L25" i="5"/>
  <c r="L93" i="5"/>
  <c r="N20" i="5"/>
  <c r="L33" i="5"/>
  <c r="N12" i="5"/>
  <c r="L47" i="5"/>
  <c r="L70" i="5"/>
  <c r="L48" i="5"/>
  <c r="N85" i="5"/>
  <c r="N19" i="5"/>
  <c r="L14" i="5"/>
  <c r="N54" i="5"/>
  <c r="N45" i="5"/>
  <c r="L91" i="5"/>
  <c r="L42" i="5"/>
  <c r="N71" i="5"/>
  <c r="N97" i="5"/>
  <c r="N5" i="5"/>
  <c r="L29" i="5"/>
  <c r="N44" i="5"/>
  <c r="N81" i="5"/>
  <c r="N4" i="5"/>
  <c r="N43" i="5"/>
  <c r="N101" i="5"/>
  <c r="N31" i="5"/>
  <c r="L88" i="5"/>
  <c r="N64" i="5"/>
  <c r="L24" i="5"/>
  <c r="L35" i="5"/>
  <c r="N47" i="5"/>
  <c r="N91" i="5"/>
  <c r="L99" i="5"/>
  <c r="N38" i="5"/>
  <c r="N29" i="5"/>
  <c r="L72" i="5"/>
  <c r="L94" i="5"/>
  <c r="N65" i="5"/>
  <c r="N10" i="5"/>
  <c r="L28" i="5"/>
  <c r="N42" i="5"/>
  <c r="L17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15" i="5"/>
  <c r="K29" i="5"/>
  <c r="K59" i="5"/>
  <c r="K7" i="5"/>
  <c r="K69" i="5"/>
  <c r="K75" i="5"/>
  <c r="K67" i="5"/>
  <c r="K37" i="5"/>
  <c r="K34" i="5"/>
  <c r="K76" i="5"/>
  <c r="K58" i="5"/>
  <c r="K33" i="5"/>
  <c r="K31" i="5"/>
  <c r="K101" i="5"/>
  <c r="K13" i="5"/>
  <c r="K44" i="5"/>
  <c r="K60" i="5"/>
  <c r="K65" i="5"/>
  <c r="K18" i="5"/>
  <c r="K91" i="5"/>
  <c r="K81" i="5"/>
  <c r="K24" i="5"/>
  <c r="K82" i="5"/>
  <c r="K28" i="5"/>
  <c r="K70" i="5"/>
  <c r="K30" i="5"/>
  <c r="K55" i="5"/>
  <c r="K41" i="5"/>
  <c r="K64" i="5"/>
  <c r="K2" i="5"/>
  <c r="K25" i="5"/>
  <c r="K40" i="5"/>
  <c r="K9" i="5"/>
  <c r="K47" i="5"/>
  <c r="K45" i="5"/>
  <c r="K88" i="5"/>
  <c r="K77" i="5"/>
  <c r="K20" i="5"/>
  <c r="K38" i="5"/>
  <c r="K54" i="5"/>
  <c r="K90" i="5"/>
  <c r="K98" i="5"/>
  <c r="K50" i="5"/>
  <c r="K95" i="5"/>
  <c r="K79" i="5"/>
  <c r="K84" i="5"/>
  <c r="K62" i="5"/>
  <c r="K51" i="5"/>
  <c r="K93" i="5"/>
  <c r="K12" i="5"/>
  <c r="K56" i="5"/>
  <c r="K17" i="5"/>
  <c r="K4" i="5"/>
  <c r="K72" i="5"/>
  <c r="K78" i="5"/>
  <c r="K94" i="5"/>
  <c r="K26" i="5"/>
  <c r="K14" i="5"/>
  <c r="K87" i="5"/>
  <c r="K57" i="5"/>
  <c r="K23" i="5"/>
  <c r="K42" i="5"/>
  <c r="K3" i="5"/>
  <c r="K99" i="5"/>
  <c r="K97" i="5"/>
  <c r="K11" i="5"/>
  <c r="K36" i="5"/>
  <c r="K53" i="5"/>
  <c r="K43" i="5"/>
  <c r="K66" i="5"/>
  <c r="K6" i="5"/>
  <c r="K96" i="5"/>
  <c r="K48" i="5"/>
  <c r="K74" i="5"/>
  <c r="K10" i="5"/>
  <c r="K86" i="5"/>
  <c r="K27" i="5"/>
  <c r="K80" i="5"/>
  <c r="K35" i="5"/>
  <c r="K68" i="5"/>
  <c r="K19" i="5"/>
  <c r="K5" i="5"/>
  <c r="K22" i="5"/>
  <c r="K63" i="5"/>
  <c r="K49" i="5"/>
  <c r="K71" i="5"/>
  <c r="K83" i="5"/>
  <c r="K92" i="5"/>
  <c r="K46" i="5"/>
  <c r="K8" i="5"/>
  <c r="K61" i="5"/>
  <c r="K39" i="5"/>
  <c r="K32" i="5"/>
  <c r="K89" i="5"/>
  <c r="K73" i="5"/>
  <c r="K16" i="5"/>
  <c r="K52" i="5"/>
  <c r="K21" i="5"/>
  <c r="K100" i="5"/>
  <c r="K85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33" i="5"/>
  <c r="G60" i="5"/>
  <c r="G39" i="5"/>
  <c r="G89" i="5"/>
  <c r="G77" i="5"/>
  <c r="G82" i="5"/>
  <c r="G55" i="5"/>
  <c r="G92" i="5"/>
  <c r="G41" i="5"/>
  <c r="G63" i="5"/>
  <c r="G51" i="5"/>
  <c r="G7" i="5"/>
  <c r="G59" i="5"/>
  <c r="G5" i="5"/>
  <c r="G94" i="5"/>
  <c r="G9" i="5"/>
  <c r="G101" i="5"/>
  <c r="G83" i="5"/>
  <c r="G6" i="5"/>
  <c r="G53" i="5"/>
  <c r="G57" i="5"/>
  <c r="G80" i="5"/>
  <c r="G26" i="5"/>
  <c r="G40" i="5"/>
  <c r="G62" i="5"/>
  <c r="G98" i="5"/>
  <c r="G42" i="5"/>
  <c r="G20" i="5"/>
  <c r="G48" i="5"/>
  <c r="G67" i="5"/>
  <c r="G95" i="5"/>
  <c r="G34" i="5"/>
  <c r="G90" i="5"/>
  <c r="G86" i="5"/>
  <c r="G64" i="5"/>
  <c r="G21" i="5"/>
  <c r="G91" i="5"/>
  <c r="G50" i="5"/>
  <c r="G58" i="5"/>
  <c r="G87" i="5"/>
  <c r="G66" i="5"/>
  <c r="G75" i="5"/>
  <c r="G47" i="5"/>
  <c r="G99" i="5"/>
  <c r="G74" i="5"/>
  <c r="G22" i="5"/>
  <c r="G81" i="5"/>
  <c r="G38" i="5"/>
  <c r="G17" i="5"/>
  <c r="G96" i="5"/>
  <c r="G54" i="5"/>
  <c r="G45" i="5"/>
  <c r="G61" i="5"/>
  <c r="G36" i="5"/>
  <c r="G29" i="5"/>
  <c r="G65" i="5"/>
  <c r="G93" i="5"/>
  <c r="G10" i="5"/>
  <c r="G49" i="5"/>
  <c r="G84" i="5"/>
  <c r="G73" i="5"/>
  <c r="G52" i="5"/>
  <c r="G24" i="5"/>
  <c r="G14" i="5"/>
  <c r="G56" i="5"/>
  <c r="G70" i="5"/>
  <c r="G28" i="5"/>
  <c r="G76" i="5"/>
  <c r="G12" i="5"/>
  <c r="G13" i="5"/>
  <c r="G72" i="5"/>
  <c r="G44" i="5"/>
  <c r="G18" i="5"/>
  <c r="G97" i="5"/>
  <c r="G100" i="5"/>
  <c r="G43" i="5"/>
  <c r="G11" i="5"/>
  <c r="G68" i="5"/>
  <c r="G15" i="5"/>
  <c r="G25" i="5"/>
  <c r="G46" i="5"/>
  <c r="G71" i="5"/>
  <c r="G16" i="5"/>
  <c r="G37" i="5"/>
  <c r="G85" i="5"/>
  <c r="G4" i="5"/>
  <c r="G31" i="5"/>
  <c r="G88" i="5"/>
  <c r="G30" i="5"/>
  <c r="G69" i="5"/>
  <c r="G79" i="5"/>
  <c r="G27" i="5"/>
  <c r="G3" i="5"/>
  <c r="G19" i="5"/>
  <c r="G32" i="5"/>
  <c r="G35" i="5"/>
  <c r="G23" i="5"/>
  <c r="G78" i="5"/>
  <c r="G8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14" i="5"/>
  <c r="H26" i="5"/>
  <c r="H27" i="5"/>
  <c r="H2" i="5"/>
  <c r="H63" i="5"/>
  <c r="H91" i="5"/>
  <c r="H79" i="5"/>
  <c r="H74" i="5"/>
  <c r="H50" i="5"/>
  <c r="H41" i="5"/>
  <c r="H4" i="5"/>
  <c r="H55" i="5"/>
  <c r="H39" i="5"/>
  <c r="H72" i="5"/>
  <c r="H22" i="5"/>
  <c r="H52" i="5"/>
  <c r="H71" i="5"/>
  <c r="H42" i="5"/>
  <c r="H16" i="5"/>
  <c r="H90" i="5"/>
  <c r="H53" i="5"/>
  <c r="H6" i="5"/>
  <c r="H92" i="5"/>
  <c r="H61" i="5"/>
  <c r="H40" i="5"/>
  <c r="H88" i="5"/>
  <c r="H101" i="5"/>
  <c r="H46" i="5"/>
  <c r="H33" i="5"/>
  <c r="H77" i="5"/>
  <c r="H45" i="5"/>
  <c r="H15" i="5"/>
  <c r="H58" i="5"/>
  <c r="H57" i="5"/>
  <c r="H60" i="5"/>
  <c r="H38" i="5"/>
  <c r="H62" i="5"/>
  <c r="H89" i="5"/>
  <c r="H80" i="5"/>
  <c r="H5" i="5"/>
  <c r="H70" i="5"/>
  <c r="H24" i="5"/>
  <c r="H20" i="5"/>
  <c r="H21" i="5"/>
  <c r="H84" i="5"/>
  <c r="H11" i="5"/>
  <c r="H83" i="5"/>
  <c r="H66" i="5"/>
  <c r="H8" i="5"/>
  <c r="H64" i="5"/>
  <c r="H95" i="5"/>
  <c r="H47" i="5"/>
  <c r="H73" i="5"/>
  <c r="H87" i="5"/>
  <c r="H29" i="5"/>
  <c r="H32" i="5"/>
  <c r="H44" i="5"/>
  <c r="H51" i="5"/>
  <c r="H37" i="5"/>
  <c r="H30" i="5"/>
  <c r="H54" i="5"/>
  <c r="H18" i="5"/>
  <c r="H7" i="5"/>
  <c r="H31" i="5"/>
  <c r="H12" i="5"/>
  <c r="H97" i="5"/>
  <c r="H76" i="5"/>
  <c r="H94" i="5"/>
  <c r="H28" i="5"/>
  <c r="H48" i="5"/>
  <c r="H78" i="5"/>
  <c r="H35" i="5"/>
  <c r="H13" i="5"/>
  <c r="H68" i="5"/>
  <c r="H56" i="5"/>
  <c r="H81" i="5"/>
  <c r="H99" i="5"/>
  <c r="H69" i="5"/>
  <c r="H25" i="5"/>
  <c r="H23" i="5"/>
  <c r="H59" i="5"/>
  <c r="H34" i="5"/>
  <c r="H67" i="5"/>
  <c r="H9" i="5"/>
  <c r="H96" i="5"/>
  <c r="H65" i="5"/>
  <c r="H85" i="5"/>
  <c r="H43" i="5"/>
  <c r="H19" i="5"/>
  <c r="H100" i="5"/>
  <c r="H49" i="5"/>
  <c r="H17" i="5"/>
  <c r="H36" i="5"/>
  <c r="H75" i="5"/>
  <c r="H93" i="5"/>
  <c r="H98" i="5"/>
  <c r="H82" i="5"/>
  <c r="H86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28" i="5"/>
  <c r="M57" i="5"/>
  <c r="M20" i="5"/>
  <c r="M75" i="5"/>
  <c r="M39" i="5"/>
  <c r="M32" i="5"/>
  <c r="M73" i="5"/>
  <c r="M17" i="5"/>
  <c r="M60" i="5"/>
  <c r="M16" i="5"/>
  <c r="M64" i="5"/>
  <c r="M81" i="5"/>
  <c r="M7" i="5"/>
  <c r="M46" i="5"/>
  <c r="M30" i="5"/>
  <c r="M100" i="5"/>
  <c r="M14" i="5"/>
  <c r="M71" i="5"/>
  <c r="M49" i="5"/>
  <c r="M65" i="5"/>
  <c r="M80" i="5"/>
  <c r="M99" i="5"/>
  <c r="M90" i="5"/>
  <c r="M61" i="5"/>
  <c r="M33" i="5"/>
  <c r="M21" i="5"/>
  <c r="M13" i="5"/>
  <c r="M42" i="5"/>
  <c r="M98" i="5"/>
  <c r="M59" i="5"/>
  <c r="M31" i="5"/>
  <c r="M85" i="5"/>
  <c r="M34" i="5"/>
  <c r="M94" i="5"/>
  <c r="M6" i="5"/>
  <c r="M51" i="5"/>
  <c r="M93" i="5"/>
  <c r="M101" i="5"/>
  <c r="M96" i="5"/>
  <c r="M70" i="5"/>
  <c r="M48" i="5"/>
  <c r="M66" i="5"/>
  <c r="M63" i="5"/>
  <c r="M97" i="5"/>
  <c r="M15" i="5"/>
  <c r="M23" i="5"/>
  <c r="M10" i="5"/>
  <c r="M18" i="5"/>
  <c r="M47" i="5"/>
  <c r="M54" i="5"/>
  <c r="M2" i="5"/>
  <c r="M68" i="5"/>
  <c r="M37" i="5"/>
  <c r="M78" i="5"/>
  <c r="M9" i="5"/>
  <c r="M69" i="5"/>
  <c r="M52" i="5"/>
  <c r="M25" i="5"/>
  <c r="M29" i="5"/>
  <c r="M84" i="5"/>
  <c r="M87" i="5"/>
  <c r="M8" i="5"/>
  <c r="M5" i="5"/>
  <c r="M74" i="5"/>
  <c r="M43" i="5"/>
  <c r="M62" i="5"/>
  <c r="M88" i="5"/>
  <c r="M56" i="5"/>
  <c r="M77" i="5"/>
  <c r="M45" i="5"/>
  <c r="M4" i="5"/>
  <c r="M83" i="5"/>
  <c r="M89" i="5"/>
  <c r="M36" i="5"/>
  <c r="M92" i="5"/>
  <c r="M24" i="5"/>
  <c r="M86" i="5"/>
  <c r="M91" i="5"/>
  <c r="M72" i="5"/>
  <c r="M67" i="5"/>
  <c r="M82" i="5"/>
  <c r="M50" i="5"/>
  <c r="M76" i="5"/>
  <c r="M27" i="5"/>
  <c r="M12" i="5"/>
  <c r="M22" i="5"/>
  <c r="M55" i="5"/>
  <c r="M3" i="5"/>
  <c r="M11" i="5"/>
  <c r="M95" i="5"/>
  <c r="M79" i="5"/>
  <c r="M35" i="5"/>
  <c r="M19" i="5"/>
  <c r="M40" i="5"/>
  <c r="M41" i="5"/>
  <c r="M44" i="5"/>
  <c r="M26" i="5"/>
  <c r="M53" i="5"/>
  <c r="M58" i="5"/>
  <c r="M38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66" i="5"/>
  <c r="E6" i="5"/>
  <c r="E43" i="5"/>
  <c r="E46" i="5"/>
  <c r="E16" i="5"/>
  <c r="E77" i="5"/>
  <c r="E27" i="5"/>
  <c r="E87" i="5"/>
  <c r="E58" i="5"/>
  <c r="E85" i="5"/>
  <c r="E91" i="5"/>
  <c r="E57" i="5"/>
  <c r="E50" i="5"/>
  <c r="E32" i="5"/>
  <c r="E29" i="5"/>
  <c r="E31" i="5"/>
  <c r="E63" i="5"/>
  <c r="E17" i="5"/>
  <c r="E35" i="5"/>
  <c r="E22" i="5"/>
  <c r="E73" i="5"/>
  <c r="E10" i="5"/>
  <c r="E89" i="5"/>
  <c r="E4" i="5"/>
  <c r="E84" i="5"/>
  <c r="E51" i="5"/>
  <c r="E3" i="5"/>
  <c r="E33" i="5"/>
  <c r="E94" i="5"/>
  <c r="E11" i="5"/>
  <c r="E48" i="5"/>
  <c r="E13" i="5"/>
  <c r="E36" i="5"/>
  <c r="E37" i="5"/>
  <c r="E19" i="5"/>
  <c r="E70" i="5"/>
  <c r="E82" i="5"/>
  <c r="E95" i="5"/>
  <c r="E74" i="5"/>
  <c r="E52" i="5"/>
  <c r="E97" i="5"/>
  <c r="E101" i="5"/>
  <c r="E18" i="5"/>
  <c r="E44" i="5"/>
  <c r="E38" i="5"/>
  <c r="E42" i="5"/>
  <c r="E24" i="5"/>
  <c r="E68" i="5"/>
  <c r="E41" i="5"/>
  <c r="E53" i="5"/>
  <c r="E88" i="5"/>
  <c r="E15" i="5"/>
  <c r="E21" i="5"/>
  <c r="E71" i="5"/>
  <c r="E5" i="5"/>
  <c r="E26" i="5"/>
  <c r="E90" i="5"/>
  <c r="E61" i="5"/>
  <c r="E83" i="5"/>
  <c r="E92" i="5"/>
  <c r="E62" i="5"/>
  <c r="E14" i="5"/>
  <c r="E45" i="5"/>
  <c r="E55" i="5"/>
  <c r="E98" i="5"/>
  <c r="E49" i="5"/>
  <c r="E8" i="5"/>
  <c r="E25" i="5"/>
  <c r="E93" i="5"/>
  <c r="E65" i="5"/>
  <c r="E9" i="5"/>
  <c r="E56" i="5"/>
  <c r="E20" i="5"/>
  <c r="E72" i="5"/>
  <c r="E39" i="5"/>
  <c r="E67" i="5"/>
  <c r="E100" i="5"/>
  <c r="E54" i="5"/>
  <c r="E23" i="5"/>
  <c r="E80" i="5"/>
  <c r="E79" i="5"/>
  <c r="E40" i="5"/>
  <c r="E96" i="5"/>
  <c r="E99" i="5"/>
  <c r="E75" i="5"/>
  <c r="E64" i="5"/>
  <c r="E12" i="5"/>
  <c r="E2" i="5"/>
  <c r="E81" i="5"/>
  <c r="E59" i="5"/>
  <c r="E76" i="5"/>
  <c r="E7" i="5"/>
  <c r="E60" i="5"/>
  <c r="E28" i="5"/>
  <c r="E86" i="5"/>
  <c r="E30" i="5"/>
  <c r="E69" i="5"/>
  <c r="E34" i="5"/>
  <c r="E47" i="5"/>
  <c r="E78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<sst xmlns="http://schemas.openxmlformats.org/spreadsheetml/2006/main" count="518" uniqueCount="324">
  <si>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</si>
  <si>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</si>
  <si>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</si>
  <si>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</si>
  <si>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</si>
  <si>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</si>
  <si>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</si>
  <si>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</si>
  <si>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</si>
  <si>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</si>
  <si>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</si>
  <si>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</si>
  <si>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</si>
  <si>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</si>
  <si>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</si>
  <si>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</si>
  <si>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</si>
  <si>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</si>
  <si>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</si>
  <si>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</si>
  <si>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</si>
  <si>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</si>
  <si>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</si>
  <si>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</si>
  <si>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</si>
  <si>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</si>
  <si>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</si>
  <si>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</si>
  <si>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</si>
  <si>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</si>
  <si>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</si>
  <si>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</si>
  <si>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</si>
  <si>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</si>
  <si>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</si>
  <si>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</si>
  <si>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</si>
  <si>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</si>
  <si>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</si>
  <si>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</si>
  <si>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</si>
  <si>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</si>
  <si>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</si>
  <si>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</si>
  <si>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</si>
  <si>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</si>
  <si>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</si>
  <si>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</si>
  <si>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</si>
  <si>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</si>
  <si>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</si>
  <si>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</si>
  <si>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</si>
  <si>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</si>
  <si>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</si>
  <si>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</si>
  <si>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</si>
  <si>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</si>
  <si>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</si>
  <si>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</si>
  <si>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</si>
  <si>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</si>
  <si>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</si>
  <si>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</si>
  <si>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</si>
  <si>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</si>
  <si>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</si>
  <si>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</si>
  <si>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</si>
  <si>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</si>
  <si>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</si>
  <si>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</si>
  <si>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</si>
  <si>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</si>
  <si>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</si>
  <si>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</si>
  <si>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</si>
  <si>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</si>
  <si>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</si>
  <si>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</si>
  <si>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</si>
  <si>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</si>
  <si>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</si>
  <si>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</si>
  <si>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</si>
  <si>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</si>
  <si>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</si>
  <si>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</si>
  <si>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</si>
  <si>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</si>
  <si>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</si>
  <si>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</si>
  <si>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</si>
  <si>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</si>
  <si>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</si>
  <si>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</si>
  <si>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</si>
  <si>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</si>
  <si>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</si>
  <si>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</si>
  <si>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</si>
  <si>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</si>
  <si>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</si>
  <si>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</si>
  <si>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</si>
  <si>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</si>
  <si>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</si>
  <si>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</si>
  <si>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</si>
  <si>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</si>
  <si>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</si>
  <si>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</si>
  <si>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</si>
  <si>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</si>
  <si>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</si>
  <si>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</si>
  <si>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</si>
  <si>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</si>
  <si>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</si>
  <si>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</si>
  <si>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</si>
  <si>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</si>
  <si>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</si>
  <si>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</si>
  <si>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</si>
  <si>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</si>
  <si>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</si>
  <si>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</si>
  <si>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</si>
  <si>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</si>
  <si>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</si>
  <si>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</si>
  <si>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</si>
  <si>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</si>
  <si>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</si>
  <si>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</si>
  <si>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</si>
  <si>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</si>
  <si>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</si>
  <si>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</si>
  <si>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</si>
  <si>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</si>
  <si>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</si>
  <si>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</si>
  <si>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</si>
  <si>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</si>
  <si>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</si>
  <si>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</si>
  <si>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</si>
  <si>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</si>
  <si>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</si>
  <si>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</si>
  <si>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</si>
  <si>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</si>
  <si>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</si>
  <si>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</si>
  <si>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</si>
  <si>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</si>
  <si>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</si>
  <si>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</si>
  <si>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</si>
  <si>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</si>
  <si>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</si>
  <si>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</si>
  <si>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</si>
  <si>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</si>
  <si>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</si>
  <si>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</si>
  <si>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</si>
  <si>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</si>
  <si>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</si>
  <si>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</si>
  <si>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</si>
  <si>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</si>
  <si>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</si>
  <si>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</si>
  <si>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</si>
  <si>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</si>
  <si>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</si>
  <si>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</si>
  <si>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</si>
  <si>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</si>
  <si>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</si>
  <si>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</si>
  <si>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</si>
  <si>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</si>
  <si>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</si>
  <si>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</si>
  <si>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</si>
  <si>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</si>
  <si>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</si>
  <si>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</si>
  <si>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</si>
  <si>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</si>
  <si>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</si>
  <si>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</si>
  <si>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</si>
  <si>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</si>
  <si>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</si>
  <si>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</si>
  <si>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</si>
  <si>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</si>
  <si>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</si>
  <si>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</si>
  <si>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</si>
  <si>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</si>
  <si>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</si>
  <si>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</si>
  <si>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</si>
  <si>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</si>
  <si>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</si>
  <si>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</si>
  <si>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</si>
  <si>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</si>
  <si>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</si>
  <si>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</si>
  <si>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</si>
  <si>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</si>
  <si>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</si>
  <si>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</si>
  <si>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</si>
  <si>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</si>
  <si>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</si>
  <si>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</si>
  <si>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</si>
  <si>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</si>
  <si>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</si>
  <si>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</si>
  <si>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</si>
  <si>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</si>
  <si>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</si>
  <si>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</si>
  <si>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</si>
  <si>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</si>
  <si>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</si>
  <si>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</si>
  <si>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</si>
  <si>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</si>
  <si>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</si>
  <si>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</si>
  <si>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</si>
  <si>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</si>
  <si>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</si>
  <si>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</si>
  <si>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</si>
  <si>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</si>
  <si>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</si>
  <si>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</si>
  <si>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</si>
  <si>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</si>
  <si>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</si>
  <si>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</si>
  <si>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</si>
  <si>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</si>
  <si>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</si>
  <si>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</si>
  <si>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</si>
  <si>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</si>
  <si>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</si>
  <si>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</si>
  <si>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</si>
  <si>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</si>
  <si>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</si>
  <si>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</si>
  <si>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</si>
  <si>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</si>
  <si>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</si>
  <si>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</si>
  <si>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</si>
  <si>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</si>
  <si>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</si>
  <si>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</si>
  <si>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</si>
  <si>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</si>
  <si>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</si>
  <si>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</si>
  <si>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</si>
  <si>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</si>
  <si>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</si>
  <si>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</si>
  <si>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</si>
  <si>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</si>
  <si>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</si>
  <si>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</si>
  <si>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</si>
  <si>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</si>
  <si>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</si>
  <si>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</si>
  <si>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</si>
  <si>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</si>
  <si>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</si>
  <si>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</si>
  <si>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</si>
  <si>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</si>
  <si>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</si>
  <si>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</si>
  <si>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</si>
  <si>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</si>
  <si>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</si>
  <si>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</si>
  <si>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</si>
  <si>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</si>
  <si>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</si>
  <si>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</si>
  <si>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</si>
  <si>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</si>
  <si>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</si>
  <si>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</si>
  <si>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</si>
  <si>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</si>
  <si>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</si>
  <si>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</si>
  <si>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</si>
  <si>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</si>
  <si>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</si>
  <si>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</si>
  <si>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</si>
  <si>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</si>
  <si>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</si>
  <si>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</si>
  <si>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</si>
  <si>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</si>
  <si>
    <t>Presentación Maquetado 3er Sprint</t>
  </si>
  <si>
    <t>Presentar todos los requisitos funcionales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</si>
</sst>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T2" sqref="T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(8 de 55)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(6 de 55)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(2 de 55)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(39 de 55)</v>
      </c>
      <c r="S4" s="108"/>
      <c r="T4" s="108"/>
      <c r="U4" s="9" t="s">
        <v>231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55)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55)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55)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55)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55)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55)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54: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Presentación Maquetado 3er Sprint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45: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REQ008-3 Validación de correo electronico. Enviar los correos al destinatario establecido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53: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3er Sprint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Presentar todos los requisitos funcionales al cliente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 xml:space="preserve">Validar el dominio del correo electronico para enviar correctamente el mismo 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45859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45854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45863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45860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45860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45864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45860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45860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45864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2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7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José María Sandoval Espinosa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Jhaldry Santiago Peñaherrera Rojas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52:</v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REQ010-4 Enviar correos recordatorios a fin de alertar si un documento esta por vencer o necesita modificaciones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44:</v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REQ008-2 Elaboración de formularios que permitan ingresar la información pertinente</v>
      </c>
      <c r="J15" s="106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1:</v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Gestion Integral desea desarrollar una aplicación para PC</v>
      </c>
      <c r="O15" s="106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Validar si un documento esta vencido, y enviar correos en el caso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Crear un formulario para la elaboración del correo personalizado</v>
      </c>
      <c r="J16" s="106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Desarrollo del aplicativo de Gestión Integral</v>
      </c>
      <c r="O16" s="106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45859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6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45854</v>
      </c>
      <c r="J17" s="106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6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45779</v>
      </c>
      <c r="O17" s="106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45860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6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45860</v>
      </c>
      <c r="J18" s="106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6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45879</v>
      </c>
      <c r="O18" s="106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45860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6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45860</v>
      </c>
      <c r="J19" s="106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6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45879</v>
      </c>
      <c r="O19" s="106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2 días</v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7 días</v>
      </c>
      <c r="J20" s="106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101 días</v>
      </c>
      <c r="O20" s="106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6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6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José María Sandoval Espinosa</v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Jhaldry Santiago Peñaherrera Rojas</v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51:</v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REQ010-3 Validación de ingreso de fechas</v>
      </c>
      <c r="E24" s="106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43:</v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REQ008-1Creción botón para el generar un correo personalizado</v>
      </c>
      <c r="J24" s="106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Validar fechas con campos de vencimiento y plazo</v>
      </c>
      <c r="E25" s="106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Realizar la interfaz gráfica para acceder a la función de correo personalizado</v>
      </c>
      <c r="J25" s="106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6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45859</v>
      </c>
      <c r="E26" s="106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6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45853</v>
      </c>
      <c r="J26" s="106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6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45860</v>
      </c>
      <c r="E27" s="106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6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45860</v>
      </c>
      <c r="J27" s="106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6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45860</v>
      </c>
      <c r="E28" s="106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6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45860</v>
      </c>
      <c r="J28" s="106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2 días</v>
      </c>
      <c r="E29" s="106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8 días</v>
      </c>
      <c r="J29" s="106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6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6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José María Sandoval Espinosa</v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Jhaldry Santiago Peñaherrera Rojas</v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50:</v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REQ010-2 Creación de botones, campos de texto y calendario</v>
      </c>
      <c r="E33" s="106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42:</v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 xml:space="preserve">REQ007-3 Acceso a la base de datos y recuperación de la contrseña </v>
      </c>
      <c r="J33" s="106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Crear botones y tablas que permitan la interacción del usuario con los datos almacenados</v>
      </c>
      <c r="E34" s="106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Validar el codigo de acceso y asi permitir la recuperación de la contraseña</v>
      </c>
      <c r="J34" s="106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6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45859</v>
      </c>
      <c r="E35" s="106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6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45856</v>
      </c>
      <c r="J35" s="106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6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45860</v>
      </c>
      <c r="E36" s="106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6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45860</v>
      </c>
      <c r="J36" s="106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6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45860</v>
      </c>
      <c r="E37" s="106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6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45860</v>
      </c>
      <c r="J37" s="106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2 días</v>
      </c>
      <c r="E38" s="106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5 días</v>
      </c>
      <c r="J38" s="106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6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0 días</v>
      </c>
      <c r="J39" s="106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José María Sandoval Espinosa</v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Jhaldry Santiago Peñaherrera Rojas</v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49:</v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REQ010-1 Maquetado de la interfáz grafica de la tabla requisitos legales</v>
      </c>
      <c r="E42" s="106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41:</v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REQ007-2 Creación del código de seguridad y mensaje al correo para la verificación</v>
      </c>
      <c r="J42" s="106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Realizar el aspecto grafico de la tabla que almacenara los documentos</v>
      </c>
      <c r="E43" s="106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 xml:space="preserve">Crear un codigo de acceso aleatorio que se verifique en el correo </v>
      </c>
      <c r="J43" s="106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6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45858</v>
      </c>
      <c r="E44" s="106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6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45855</v>
      </c>
      <c r="J44" s="106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6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45860</v>
      </c>
      <c r="E45" s="106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6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45860</v>
      </c>
      <c r="J45" s="106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6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45860</v>
      </c>
      <c r="E46" s="106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6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45860</v>
      </c>
      <c r="J46" s="106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3 días</v>
      </c>
      <c r="E47" s="106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6 días</v>
      </c>
      <c r="J47" s="106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6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6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José María Sandoval Espinosa</v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Jhaldry Santiago Peñaherrera Rojas</v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48:</v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REQ009-3 Validar que la información nueva se agregue a la base de datos</v>
      </c>
      <c r="E51" s="106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40:</v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REQ007-1 Creación de botones para el olvido de contraseña</v>
      </c>
      <c r="J51" s="106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 xml:space="preserve">Validar que estos campos se reflejen en la base de datos </v>
      </c>
      <c r="E52" s="106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Realizar una interfaz gráfica para el acceso a la opción de recuperación de contraseña</v>
      </c>
      <c r="J52" s="106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6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45858</v>
      </c>
      <c r="E53" s="106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6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45855</v>
      </c>
      <c r="J53" s="106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6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45860</v>
      </c>
      <c r="E54" s="106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6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45860</v>
      </c>
      <c r="J54" s="106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6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45860</v>
      </c>
      <c r="E55" s="106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6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45860</v>
      </c>
      <c r="J55" s="106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3 días</v>
      </c>
      <c r="E56" s="106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>6 días</v>
      </c>
      <c r="J56" s="106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6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>0 días</v>
      </c>
      <c r="J57" s="106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Diego Xavier Pinto Segovia</v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Jhaldry Santiago Peñaherrera Rojas</v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47:</v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REQ009-2 Agregar los campos de "versión" y "motivo de la modificación"  en la tabla de control de documentos</v>
      </c>
      <c r="E60" s="106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Agregar campo de version y motivo en el formulario al momento de modificar un documento</v>
      </c>
      <c r="E61" s="106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6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45858</v>
      </c>
      <c r="E62" s="106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6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45860</v>
      </c>
      <c r="E63" s="106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6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45860</v>
      </c>
      <c r="E64" s="106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3 días</v>
      </c>
      <c r="E65" s="106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0 días</v>
      </c>
      <c r="E66" s="106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Diego Xavier Pinto Segovia</v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e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>#VALUE!</v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>Tarea 46:</v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>REQ009-1 Agregar el campo de "código de la certificación" en la tabla de control de documentos</v>
      </c>
      <c r="E69" s="106" t="e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>#VALUE!</v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>Descripción:</v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>Agregar campo de codigo en el formulario inicial de subir documentos</v>
      </c>
      <c r="E70" s="106" t="e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>#VALUE!</v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>Inicio:</v>
      </c>
      <c r="D71" s="106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>45857</v>
      </c>
      <c r="E71" s="106" t="e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>#VALUE!</v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>Previsto:</v>
      </c>
      <c r="D72" s="106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>45860</v>
      </c>
      <c r="E72" s="106" t="e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>#VALUE!</v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>Final:</v>
      </c>
      <c r="D73" s="106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>45860</v>
      </c>
      <c r="E73" s="106" t="e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>#VALUE!</v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>Duración:</v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>4 días</v>
      </c>
      <c r="E74" s="106" t="e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>#VALUE!</v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>Retraso:</v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>0 días</v>
      </c>
      <c r="E75" s="106" t="e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>#VALUE!</v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>Asignado:</v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>Diego Xavier Pinto Segovia</v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32" activePane="bottomLeft" state="frozen"/>
      <selection pane="bottomLeft" activeCell="A55" sqref="A5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6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45860</v>
      </c>
      <c r="G41" s="96">
        <v>45860</v>
      </c>
      <c r="H41" s="45" t="str">
        <f>IF(Datos!$G41&gt;0,Datos!$G41-Datos!$E41+1 &amp; " " &amp; Idiomas!$A$29,"")</f>
        <v>6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6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45860</v>
      </c>
      <c r="G42" s="93">
        <v>45860</v>
      </c>
      <c r="H42" s="43" t="str">
        <f>IF(Datos!$G42&gt;0,Datos!$G42-Datos!$E42+1 &amp; " " &amp; Idiomas!$A$29,"")</f>
        <v>6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6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45860</v>
      </c>
      <c r="G43" s="96">
        <v>45860</v>
      </c>
      <c r="H43" s="45" t="str">
        <f>IF(Datos!$G43&gt;0,Datos!$G43-Datos!$E43+1 &amp; " " &amp; Idiomas!$A$29,"")</f>
        <v>5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6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45860</v>
      </c>
      <c r="G44" s="93">
        <v>45860</v>
      </c>
      <c r="H44" s="43" t="str">
        <f>IF(Datos!$G44&gt;0,Datos!$G44-Datos!$E44+1 &amp; " " &amp; Idiomas!$A$29,"")</f>
        <v>8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6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45860</v>
      </c>
      <c r="G45" s="96">
        <v>45860</v>
      </c>
      <c r="H45" s="45" t="str">
        <f>IF(Datos!$G45&gt;0,Datos!$G45-Datos!$E45+1 &amp; " " &amp; Idiomas!$A$29,"")</f>
        <v>7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6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45860</v>
      </c>
      <c r="G46" s="93">
        <v>45860</v>
      </c>
      <c r="H46" s="43" t="str">
        <f>IF(Datos!$G46&gt;0,Datos!$G46-Datos!$E46+1 &amp; " " &amp; Idiomas!$A$29,"")</f>
        <v>7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8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45860</v>
      </c>
      <c r="G47" s="96">
        <v>45860</v>
      </c>
      <c r="H47" s="45" t="str">
        <f>IF(Datos!$G47&gt;0,Datos!$G47-Datos!$E47+1 &amp; " " &amp; Idiomas!$A$29,"")</f>
        <v>4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8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45860</v>
      </c>
      <c r="G48" s="93">
        <v>45860</v>
      </c>
      <c r="H48" s="43" t="str">
        <f>IF(Datos!$G48&gt;0,Datos!$G48-Datos!$E48+1 &amp; " " &amp; Idiomas!$A$29,"")</f>
        <v>3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8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45860</v>
      </c>
      <c r="G49" s="96">
        <v>45860</v>
      </c>
      <c r="H49" s="45" t="str">
        <f>IF(Datos!$G49&gt;0,Datos!$G49-Datos!$E49+1 &amp; " " &amp; Idiomas!$A$29,"")</f>
        <v>3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8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45860</v>
      </c>
      <c r="G50" s="93">
        <v>45860</v>
      </c>
      <c r="H50" s="43" t="str">
        <f>IF(Datos!$G50&gt;0,Datos!$G50-Datos!$E50+1 &amp; " " &amp; Idiomas!$A$29,"")</f>
        <v>3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8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45860</v>
      </c>
      <c r="G51" s="96">
        <v>45860</v>
      </c>
      <c r="H51" s="45" t="str">
        <f>IF(Datos!$G51&gt;0,Datos!$G51-Datos!$E51+1 &amp; " " &amp; Idiomas!$A$29,"")</f>
        <v>2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8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45860</v>
      </c>
      <c r="G52" s="93">
        <v>45860</v>
      </c>
      <c r="H52" s="43" t="str">
        <f>IF(Datos!$G52&gt;0,Datos!$G52-Datos!$E52+1 &amp; " " &amp; Idiomas!$A$29,"")</f>
        <v>2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8</v>
      </c>
      <c r="B53" s="95" t="s">
        <v>5</v>
      </c>
      <c r="C53" s="95" t="s">
        <v>320</v>
      </c>
      <c r="D53" s="95" t="s">
        <v>293</v>
      </c>
      <c r="E53" s="96">
        <v>45859</v>
      </c>
      <c r="F53" s="96">
        <v>45860</v>
      </c>
      <c r="G53" s="96">
        <v>45860</v>
      </c>
      <c r="H53" s="45" t="str">
        <f>IF(Datos!$G53&gt;0,Datos!$G53-Datos!$E53+1 &amp; " " &amp; Idiomas!$A$29,"")</f>
        <v>2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2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45864</v>
      </c>
      <c r="G54" s="93">
        <v>45864</v>
      </c>
      <c r="H54" s="43" t="str">
        <f>IF(Datos!$G54&gt;0,Datos!$G54-Datos!$E54+1 &amp; " " &amp; Idiomas!$A$29,"")</f>
        <v>2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219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 t="s">
        <v>8</v>
      </c>
      <c r="B55" s="95" t="s">
        <v>3</v>
      </c>
      <c r="C55" s="95" t="s">
        <v>322</v>
      </c>
      <c r="D55" s="95" t="s">
        <v>323</v>
      </c>
      <c r="E55" s="96">
        <v>45859</v>
      </c>
      <c r="F55" s="96">
        <v>45860</v>
      </c>
      <c r="G55" s="96">
        <v>45860</v>
      </c>
      <c r="H55" s="45" t="str">
        <f>IF(Datos!$G55&gt;0,Datos!$G55-Datos!$E55+1 &amp; " " &amp; Idiomas!$A$29,"")</f>
        <v>2 días</v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>0 días</v>
      </c>
      <c r="J55" s="95" t="s">
        <v>218</v>
      </c>
      <c r="K55" s="46" t="str" cm="1">
        <f t="array" aca="1" ref="K55" ca="1">HYPERLINK("["&amp;Archivo_Nombre&amp;"]KANBAN!"&amp;IF(Tareas!$P55="","B2",Tareas!$P55),IF(Datos!$A55="","",Idiomas!$A$12&amp;" "&amp;ROW()-1))</f>
        <v>Tarea 54</v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M-15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M15:M22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2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>H-51</v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H-51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H51:H58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2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>H-42</v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H-42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H42:H49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2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>H-33</v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H-33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H33:H40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2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>H-24</v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H-24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H24:H31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2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>H-15</v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H-15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H15:H22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2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>H-6</v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H-6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H6:H13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1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>C-69</v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C-69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C69:C76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1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>C-60</v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C-60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C60:C67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1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>C-51</v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C-51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C51:C58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1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>C-42</v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C-42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C42:C49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1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>C-33</v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C-33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C33:C40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1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>C-24</v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C-24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C24:C31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1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>C-15</v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C-15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C15:C22</v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3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>M-6</v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M-6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M6:M13</v>
      </c>
    </row>
    <row r="55" spans="1:16" ht="15.6" thickTop="1" thickBot="1" x14ac:dyDescent="0.35">
      <c r="A55" s="56" t="str">
        <f>IFERROR(IF(Datos!$A55="","",Idiomas!$A$12&amp;" "&amp;ROW()-1),"")</f>
        <v>Tarea 54</v>
      </c>
      <c r="B55" s="57">
        <f>IFERROR(MATCH(Datos!$A55,Configura!$B$9:$B$18,0),0)</f>
        <v>1</v>
      </c>
      <c r="C55" s="57">
        <f>IFERROR(MATCH(Datos!$B55,Configura!$D$9:$D$11,0),0)</f>
        <v>2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1</v>
      </c>
      <c r="E55" s="58" t="str">
        <f t="shared" ca="1" si="7"/>
        <v>C-6</v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>C-6</v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>C6:C13</v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54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45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53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54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45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53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54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45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53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54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45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53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54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45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53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54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45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53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54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45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53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54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45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1-8</v>
      </c>
      <c r="L10" s="19" t="str">
        <f ca="1"/>
        <v/>
      </c>
      <c r="M10" s="20">
        <f t="shared" ca="1" si="12"/>
        <v>1</v>
      </c>
      <c r="N10" s="20">
        <f t="shared" ca="1" si="2"/>
        <v>53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54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45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53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52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2</v>
      </c>
      <c r="I12" s="20">
        <f t="shared" ca="1" si="1"/>
        <v>44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>
        <f t="shared" ca="1" si="2"/>
        <v>1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52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2</v>
      </c>
      <c r="I13" s="20">
        <f t="shared" ca="1" si="1"/>
        <v>44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>
        <f t="shared" ca="1" si="2"/>
        <v>1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52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2</v>
      </c>
      <c r="I14" s="20">
        <f t="shared" ca="1" si="1"/>
        <v>44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>
        <f t="shared" ca="1" si="2"/>
        <v>1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52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2</v>
      </c>
      <c r="I15" s="20">
        <f t="shared" ca="1" si="1"/>
        <v>44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>
        <f t="shared" ca="1" si="2"/>
        <v>1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52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2</v>
      </c>
      <c r="I16" s="20">
        <f t="shared" ca="1" si="1"/>
        <v>44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>
        <f t="shared" ca="1" si="2"/>
        <v>1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52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2</v>
      </c>
      <c r="I17" s="20">
        <f t="shared" ca="1" si="1"/>
        <v>44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>
        <f t="shared" ca="1" si="2"/>
        <v>1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52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2</v>
      </c>
      <c r="I18" s="20">
        <f t="shared" ca="1" si="1"/>
        <v>44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 t="str">
        <f ca="1"/>
        <v/>
      </c>
      <c r="M18" s="20">
        <f t="shared" ca="1" si="12"/>
        <v>2</v>
      </c>
      <c r="N18" s="20">
        <f t="shared" ca="1" si="2"/>
        <v>1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52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2</v>
      </c>
      <c r="I19" s="20">
        <f t="shared" ca="1" si="1"/>
        <v>44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>
        <f t="shared" ca="1" si="2"/>
        <v>1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52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44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1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51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1-1</v>
      </c>
      <c r="G21" s="19" t="str">
        <f ca="1"/>
        <v/>
      </c>
      <c r="H21" s="20">
        <f t="shared" ca="1" si="11"/>
        <v>3</v>
      </c>
      <c r="I21" s="20">
        <f t="shared" ca="1" si="1"/>
        <v>43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1-1</v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51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1-2</v>
      </c>
      <c r="G22" s="19" t="str">
        <f ca="1"/>
        <v/>
      </c>
      <c r="H22" s="20">
        <f t="shared" ca="1" si="11"/>
        <v>3</v>
      </c>
      <c r="I22" s="20">
        <f t="shared" ca="1" si="1"/>
        <v>43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1-2</v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51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1-3</v>
      </c>
      <c r="G23" s="19" t="str">
        <f ca="1"/>
        <v/>
      </c>
      <c r="H23" s="20">
        <f t="shared" ca="1" si="11"/>
        <v>3</v>
      </c>
      <c r="I23" s="20">
        <f t="shared" ca="1" si="1"/>
        <v>43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1-3</v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51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1-4</v>
      </c>
      <c r="G24" s="19" t="str">
        <f ca="1"/>
        <v/>
      </c>
      <c r="H24" s="20">
        <f t="shared" ca="1" si="11"/>
        <v>3</v>
      </c>
      <c r="I24" s="20">
        <f t="shared" ca="1" si="1"/>
        <v>43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1-4</v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51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1-5</v>
      </c>
      <c r="G25" s="19" t="str">
        <f ca="1"/>
        <v/>
      </c>
      <c r="H25" s="20">
        <f t="shared" ca="1" si="11"/>
        <v>3</v>
      </c>
      <c r="I25" s="20">
        <f t="shared" ca="1" si="1"/>
        <v>43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1-5</v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51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1-6</v>
      </c>
      <c r="G26" s="19" t="str">
        <f ca="1"/>
        <v/>
      </c>
      <c r="H26" s="20">
        <f t="shared" ca="1" si="11"/>
        <v>3</v>
      </c>
      <c r="I26" s="20">
        <f t="shared" ca="1" si="1"/>
        <v>43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1-6</v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51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1-7</v>
      </c>
      <c r="G27" s="19" t="str">
        <f ca="1"/>
        <v/>
      </c>
      <c r="H27" s="20">
        <f t="shared" ca="1" si="11"/>
        <v>3</v>
      </c>
      <c r="I27" s="20">
        <f t="shared" ca="1" si="1"/>
        <v>43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1-7</v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51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1-8</v>
      </c>
      <c r="G28" s="19" t="str">
        <f ca="1"/>
        <v/>
      </c>
      <c r="H28" s="20">
        <f t="shared" ca="1" si="11"/>
        <v>3</v>
      </c>
      <c r="I28" s="20">
        <f t="shared" ca="1" si="1"/>
        <v>43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1-8</v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51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43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50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1-1</v>
      </c>
      <c r="G30" s="19" t="str">
        <f ca="1"/>
        <v/>
      </c>
      <c r="H30" s="20">
        <f t="shared" ca="1" si="11"/>
        <v>4</v>
      </c>
      <c r="I30" s="20">
        <f t="shared" ca="1" si="1"/>
        <v>42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1-1</v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50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1-2</v>
      </c>
      <c r="G31" s="19" t="str">
        <f ca="1"/>
        <v/>
      </c>
      <c r="H31" s="20">
        <f t="shared" ca="1" si="11"/>
        <v>4</v>
      </c>
      <c r="I31" s="20">
        <f t="shared" ca="1" si="1"/>
        <v>42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1-2</v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50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1-3</v>
      </c>
      <c r="G32" s="19" t="str">
        <f ca="1"/>
        <v/>
      </c>
      <c r="H32" s="20">
        <f t="shared" ca="1" si="11"/>
        <v>4</v>
      </c>
      <c r="I32" s="20">
        <f t="shared" ca="1" si="1"/>
        <v>42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1-3</v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50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1-4</v>
      </c>
      <c r="G33" s="19" t="str">
        <f ca="1"/>
        <v/>
      </c>
      <c r="H33" s="20">
        <f t="shared" ca="1" si="11"/>
        <v>4</v>
      </c>
      <c r="I33" s="20">
        <f t="shared" ca="1" si="1"/>
        <v>42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1-4</v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50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1-5</v>
      </c>
      <c r="G34" s="19" t="str">
        <f ca="1"/>
        <v/>
      </c>
      <c r="H34" s="20">
        <f t="shared" ca="1" si="11"/>
        <v>4</v>
      </c>
      <c r="I34" s="20">
        <f t="shared" ca="1" si="1"/>
        <v>42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1-5</v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50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1-6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42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1-6</v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50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1-7</v>
      </c>
      <c r="G36" s="19" t="str">
        <f ca="1"/>
        <v/>
      </c>
      <c r="H36" s="20">
        <f t="shared" ca="1" si="11"/>
        <v>4</v>
      </c>
      <c r="I36" s="20">
        <f t="shared" ca="1" si="22"/>
        <v>42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1-7</v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50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1-8</v>
      </c>
      <c r="G37" s="19" t="str">
        <f ca="1"/>
        <v/>
      </c>
      <c r="H37" s="20">
        <f t="shared" ca="1" si="11"/>
        <v>4</v>
      </c>
      <c r="I37" s="20">
        <f t="shared" ca="1" si="22"/>
        <v>42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1-8</v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50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42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49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1-1</v>
      </c>
      <c r="G39" s="19" t="str">
        <f ca="1"/>
        <v/>
      </c>
      <c r="H39" s="20">
        <f t="shared" ca="1" si="11"/>
        <v>5</v>
      </c>
      <c r="I39" s="20">
        <f t="shared" ca="1" si="22"/>
        <v>41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1-1</v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49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1-2</v>
      </c>
      <c r="G40" s="19" t="str">
        <f ca="1"/>
        <v/>
      </c>
      <c r="H40" s="20">
        <f t="shared" ca="1" si="11"/>
        <v>5</v>
      </c>
      <c r="I40" s="20">
        <f t="shared" ca="1" si="22"/>
        <v>41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1-2</v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49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1-3</v>
      </c>
      <c r="G41" s="19">
        <f ca="1"/>
        <v>40</v>
      </c>
      <c r="H41" s="20">
        <f t="shared" ca="1" si="11"/>
        <v>5</v>
      </c>
      <c r="I41" s="20">
        <f t="shared" ca="1" si="22"/>
        <v>41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1-3</v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49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1-4</v>
      </c>
      <c r="G42" s="19">
        <f ca="1"/>
        <v>41</v>
      </c>
      <c r="H42" s="20">
        <f t="shared" ca="1" si="11"/>
        <v>5</v>
      </c>
      <c r="I42" s="20">
        <f t="shared" ca="1" si="22"/>
        <v>41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1-4</v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49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1-5</v>
      </c>
      <c r="G43" s="19">
        <f ca="1"/>
        <v>42</v>
      </c>
      <c r="H43" s="20">
        <f t="shared" ca="1" si="11"/>
        <v>5</v>
      </c>
      <c r="I43" s="20">
        <f t="shared" ca="1" si="22"/>
        <v>41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1-5</v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49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1-6</v>
      </c>
      <c r="G44" s="19">
        <f ca="1"/>
        <v>43</v>
      </c>
      <c r="H44" s="20">
        <f t="shared" ca="1" si="11"/>
        <v>5</v>
      </c>
      <c r="I44" s="20">
        <f t="shared" ca="1" si="22"/>
        <v>41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1-6</v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49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1-7</v>
      </c>
      <c r="G45" s="19">
        <f ca="1"/>
        <v>44</v>
      </c>
      <c r="H45" s="20">
        <f t="shared" ca="1" si="11"/>
        <v>5</v>
      </c>
      <c r="I45" s="20">
        <f t="shared" ca="1" si="22"/>
        <v>41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1-7</v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49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1-8</v>
      </c>
      <c r="G46" s="19">
        <f ca="1"/>
        <v>45</v>
      </c>
      <c r="H46" s="20">
        <f t="shared" ca="1" si="11"/>
        <v>5</v>
      </c>
      <c r="I46" s="20">
        <f t="shared" ca="1" si="22"/>
        <v>41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1-8</v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>
        <f ca="1"/>
        <v>46</v>
      </c>
      <c r="C47" s="20">
        <f t="shared" ca="1" si="20"/>
        <v>5</v>
      </c>
      <c r="D47" s="20">
        <f t="shared" ca="1" si="21"/>
        <v>49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41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>
        <f ca="1"/>
        <v>47</v>
      </c>
      <c r="C48" s="20">
        <f t="shared" ca="1" si="20"/>
        <v>6</v>
      </c>
      <c r="D48" s="20">
        <f t="shared" ca="1" si="21"/>
        <v>48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1-1</v>
      </c>
      <c r="G48" s="19" t="str">
        <f ca="1"/>
        <v/>
      </c>
      <c r="H48" s="20">
        <f t="shared" ca="1" si="11"/>
        <v>6</v>
      </c>
      <c r="I48" s="20">
        <f t="shared" ca="1" si="22"/>
        <v>40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1-1</v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>
        <f ca="1"/>
        <v>48</v>
      </c>
      <c r="C49" s="20">
        <f t="shared" ca="1" si="20"/>
        <v>6</v>
      </c>
      <c r="D49" s="20">
        <f t="shared" ca="1" si="21"/>
        <v>48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1-2</v>
      </c>
      <c r="G49" s="19" t="str">
        <f ca="1"/>
        <v/>
      </c>
      <c r="H49" s="20">
        <f t="shared" ca="1" si="11"/>
        <v>6</v>
      </c>
      <c r="I49" s="20">
        <f t="shared" ca="1" si="22"/>
        <v>40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1-2</v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>
        <f ca="1"/>
        <v>49</v>
      </c>
      <c r="C50" s="20">
        <f t="shared" ca="1" si="20"/>
        <v>6</v>
      </c>
      <c r="D50" s="20">
        <f t="shared" ca="1" si="21"/>
        <v>48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1-3</v>
      </c>
      <c r="G50" s="19" t="str">
        <f ca="1"/>
        <v/>
      </c>
      <c r="H50" s="20">
        <f t="shared" ca="1" si="11"/>
        <v>6</v>
      </c>
      <c r="I50" s="20">
        <f t="shared" ca="1" si="22"/>
        <v>40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1-3</v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>
        <f ca="1"/>
        <v>50</v>
      </c>
      <c r="C51" s="20">
        <f t="shared" ca="1" si="20"/>
        <v>6</v>
      </c>
      <c r="D51" s="20">
        <f t="shared" ca="1" si="21"/>
        <v>48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1-4</v>
      </c>
      <c r="G51" s="19" t="str">
        <f ca="1"/>
        <v/>
      </c>
      <c r="H51" s="20">
        <f t="shared" ca="1" si="11"/>
        <v>6</v>
      </c>
      <c r="I51" s="20">
        <f t="shared" ca="1" si="22"/>
        <v>40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1-4</v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>
        <f ca="1"/>
        <v>51</v>
      </c>
      <c r="C52" s="20">
        <f t="shared" ca="1" si="20"/>
        <v>6</v>
      </c>
      <c r="D52" s="20">
        <f t="shared" ca="1" si="21"/>
        <v>48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1-5</v>
      </c>
      <c r="G52" s="19" t="str">
        <f ca="1"/>
        <v/>
      </c>
      <c r="H52" s="20">
        <f t="shared" ca="1" si="11"/>
        <v>6</v>
      </c>
      <c r="I52" s="20">
        <f t="shared" ca="1" si="22"/>
        <v>40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1-5</v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>
        <f ca="1"/>
        <v>52</v>
      </c>
      <c r="C53" s="20">
        <f t="shared" ca="1" si="20"/>
        <v>6</v>
      </c>
      <c r="D53" s="20">
        <f t="shared" ca="1" si="21"/>
        <v>48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1-6</v>
      </c>
      <c r="G53" s="19" t="str">
        <f ca="1"/>
        <v/>
      </c>
      <c r="H53" s="20">
        <f t="shared" ca="1" si="11"/>
        <v>6</v>
      </c>
      <c r="I53" s="20">
        <f t="shared" ca="1" si="22"/>
        <v>40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1-6</v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>
        <f t="shared" ca="1" si="21"/>
        <v>48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1-7</v>
      </c>
      <c r="G54" s="19" t="str">
        <f ca="1"/>
        <v/>
      </c>
      <c r="H54" s="20">
        <f t="shared" ca="1" si="11"/>
        <v>6</v>
      </c>
      <c r="I54" s="20">
        <f t="shared" ca="1" si="22"/>
        <v>40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1-7</v>
      </c>
      <c r="L54" s="19">
        <f ca="1"/>
        <v>53</v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>
        <f ca="1"/>
        <v>54</v>
      </c>
      <c r="C55" s="20">
        <f t="shared" ca="1" si="20"/>
        <v>6</v>
      </c>
      <c r="D55" s="20">
        <f t="shared" ca="1" si="21"/>
        <v>48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1-8</v>
      </c>
      <c r="G55" s="19" t="str">
        <f ca="1"/>
        <v/>
      </c>
      <c r="H55" s="20">
        <f t="shared" ca="1" si="11"/>
        <v>6</v>
      </c>
      <c r="I55" s="20">
        <f t="shared" ca="1" si="22"/>
        <v>40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1-8</v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6</v>
      </c>
      <c r="D56" s="20">
        <f t="shared" ca="1" si="21"/>
        <v>48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6</v>
      </c>
      <c r="I56" s="20">
        <f t="shared" ca="1" si="22"/>
        <v>40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7</v>
      </c>
      <c r="D57" s="20">
        <f t="shared" ca="1" si="21"/>
        <v>47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1-1</v>
      </c>
      <c r="G57" s="19" t="str">
        <v/>
      </c>
      <c r="H57" s="20">
        <f t="shared" ca="1" si="11"/>
        <v>7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7</v>
      </c>
      <c r="D58" s="20">
        <f t="shared" ca="1" si="21"/>
        <v>47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1-2</v>
      </c>
      <c r="G58" s="19" t="str">
        <v/>
      </c>
      <c r="H58" s="20">
        <f t="shared" ca="1" si="11"/>
        <v>7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7</v>
      </c>
      <c r="D59" s="20">
        <f t="shared" ca="1" si="21"/>
        <v>47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1-3</v>
      </c>
      <c r="G59" s="19" t="str">
        <v/>
      </c>
      <c r="H59" s="20">
        <f t="shared" ca="1" si="11"/>
        <v>7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7</v>
      </c>
      <c r="D60" s="20">
        <f t="shared" ca="1" si="21"/>
        <v>47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1-4</v>
      </c>
      <c r="G60" s="19" t="str">
        <v/>
      </c>
      <c r="H60" s="20">
        <f t="shared" ca="1" si="11"/>
        <v>7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7</v>
      </c>
      <c r="D61" s="20">
        <f t="shared" ca="1" si="21"/>
        <v>47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1-5</v>
      </c>
      <c r="G61" s="19" t="str">
        <v/>
      </c>
      <c r="H61" s="20">
        <f t="shared" ca="1" si="11"/>
        <v>7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7</v>
      </c>
      <c r="D62" s="20">
        <f t="shared" ca="1" si="21"/>
        <v>47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1-6</v>
      </c>
      <c r="G62" s="19" t="str">
        <v/>
      </c>
      <c r="H62" s="20">
        <f t="shared" ca="1" si="11"/>
        <v>7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7</v>
      </c>
      <c r="D63" s="20">
        <f t="shared" ca="1" si="21"/>
        <v>47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1-7</v>
      </c>
      <c r="G63" s="19" t="str">
        <v/>
      </c>
      <c r="H63" s="20">
        <f t="shared" ca="1" si="11"/>
        <v>7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7</v>
      </c>
      <c r="D64" s="20">
        <f t="shared" ca="1" si="21"/>
        <v>47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1-8</v>
      </c>
      <c r="G64" s="19" t="str">
        <v/>
      </c>
      <c r="H64" s="20">
        <f t="shared" ca="1" si="11"/>
        <v>7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7</v>
      </c>
      <c r="D65" s="20">
        <f t="shared" ca="1" si="21"/>
        <v>47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7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8</v>
      </c>
      <c r="D66" s="20">
        <f t="shared" ca="1" si="21"/>
        <v>46</v>
      </c>
      <c r="E66" s="20" cm="1">
        <f t="array" aca="1" ref="E66" ca="1">IF(D66="","",IF(D66&lt;&gt;D65,1,IF(E65=misLíneas-2,0,E65+1)))</f>
        <v>1</v>
      </c>
      <c r="F66" s="20" t="str" cm="1">
        <f t="array" aca="1" ref="F66" ca="1">IF(OR(E66=0,E66=""),"",INDEX(misCriticidades,D66)&amp;"-"&amp;IFERROR(MATCH(E66,miOrdenTarjeta,0),0))</f>
        <v>1-1</v>
      </c>
      <c r="G66" s="19" t="str">
        <v/>
      </c>
      <c r="H66" s="20">
        <f t="shared" ca="1" si="11"/>
        <v>7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8</v>
      </c>
      <c r="D67" s="20">
        <f t="shared" ref="D67:D98" ca="1" si="26">IF(C67&gt;C66,IFERROR(IF(F$1="v",SMALL(B$2:B$101,C67),LARGE(B$2:B$101,C67)),""),D66)</f>
        <v>46</v>
      </c>
      <c r="E67" s="20" cm="1">
        <f t="array" aca="1" ref="E67" ca="1">IF(D67="","",IF(D67&lt;&gt;D66,1,IF(E66=misLíneas-2,0,E66+1)))</f>
        <v>2</v>
      </c>
      <c r="F67" s="20" t="str" cm="1">
        <f t="array" aca="1" ref="F67" ca="1">IF(OR(E67=0,E67=""),"",INDEX(misCriticidades,D67)&amp;"-"&amp;IFERROR(MATCH(E67,miOrdenTarjeta,0),0))</f>
        <v>1-2</v>
      </c>
      <c r="G67" s="19" t="str">
        <v/>
      </c>
      <c r="H67" s="20">
        <f t="shared" ca="1" si="11"/>
        <v>7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8</v>
      </c>
      <c r="D68" s="20">
        <f t="shared" ca="1" si="26"/>
        <v>46</v>
      </c>
      <c r="E68" s="20" cm="1">
        <f t="array" aca="1" ref="E68" ca="1">IF(D68="","",IF(D68&lt;&gt;D67,1,IF(E67=misLíneas-2,0,E67+1)))</f>
        <v>3</v>
      </c>
      <c r="F68" s="20" t="str" cm="1">
        <f t="array" aca="1" ref="F68" ca="1">IF(OR(E68=0,E68=""),"",INDEX(misCriticidades,D68)&amp;"-"&amp;IFERROR(MATCH(E68,miOrdenTarjeta,0),0))</f>
        <v>1-3</v>
      </c>
      <c r="G68" s="19" t="str">
        <v/>
      </c>
      <c r="H68" s="20">
        <f t="shared" ref="H68:H131" ca="1" si="36">H67--(J67=0)</f>
        <v>7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8</v>
      </c>
      <c r="D69" s="20">
        <f t="shared" ca="1" si="26"/>
        <v>46</v>
      </c>
      <c r="E69" s="20" cm="1">
        <f t="array" aca="1" ref="E69" ca="1">IF(D69="","",IF(D69&lt;&gt;D68,1,IF(E68=misLíneas-2,0,E68+1)))</f>
        <v>4</v>
      </c>
      <c r="F69" s="20" t="str" cm="1">
        <f t="array" aca="1" ref="F69" ca="1">IF(OR(E69=0,E69=""),"",INDEX(misCriticidades,D69)&amp;"-"&amp;IFERROR(MATCH(E69,miOrdenTarjeta,0),0))</f>
        <v>1-4</v>
      </c>
      <c r="G69" s="19" t="str">
        <v/>
      </c>
      <c r="H69" s="20">
        <f t="shared" ca="1" si="36"/>
        <v>7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8</v>
      </c>
      <c r="D70" s="20">
        <f t="shared" ca="1" si="26"/>
        <v>46</v>
      </c>
      <c r="E70" s="20" cm="1">
        <f t="array" aca="1" ref="E70" ca="1">IF(D70="","",IF(D70&lt;&gt;D69,1,IF(E69=misLíneas-2,0,E69+1)))</f>
        <v>5</v>
      </c>
      <c r="F70" s="20" t="str" cm="1">
        <f t="array" aca="1" ref="F70" ca="1">IF(OR(E70=0,E70=""),"",INDEX(misCriticidades,D70)&amp;"-"&amp;IFERROR(MATCH(E70,miOrdenTarjeta,0),0))</f>
        <v>1-5</v>
      </c>
      <c r="G70" s="19" t="str">
        <v/>
      </c>
      <c r="H70" s="20">
        <f t="shared" ca="1" si="36"/>
        <v>7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8</v>
      </c>
      <c r="D71" s="20">
        <f t="shared" ca="1" si="26"/>
        <v>46</v>
      </c>
      <c r="E71" s="20" cm="1">
        <f t="array" aca="1" ref="E71" ca="1">IF(D71="","",IF(D71&lt;&gt;D70,1,IF(E70=misLíneas-2,0,E70+1)))</f>
        <v>6</v>
      </c>
      <c r="F71" s="20" t="str" cm="1">
        <f t="array" aca="1" ref="F71" ca="1">IF(OR(E71=0,E71=""),"",INDEX(misCriticidades,D71)&amp;"-"&amp;IFERROR(MATCH(E71,miOrdenTarjeta,0),0))</f>
        <v>1-6</v>
      </c>
      <c r="G71" s="19" t="str">
        <v/>
      </c>
      <c r="H71" s="20">
        <f t="shared" ca="1" si="36"/>
        <v>7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8</v>
      </c>
      <c r="D72" s="20">
        <f t="shared" ca="1" si="26"/>
        <v>46</v>
      </c>
      <c r="E72" s="20" cm="1">
        <f t="array" aca="1" ref="E72" ca="1">IF(D72="","",IF(D72&lt;&gt;D71,1,IF(E71=misLíneas-2,0,E71+1)))</f>
        <v>7</v>
      </c>
      <c r="F72" s="20" t="str" cm="1">
        <f t="array" aca="1" ref="F72" ca="1">IF(OR(E72=0,E72=""),"",INDEX(misCriticidades,D72)&amp;"-"&amp;IFERROR(MATCH(E72,miOrdenTarjeta,0),0))</f>
        <v>1-7</v>
      </c>
      <c r="G72" s="19" t="str">
        <v/>
      </c>
      <c r="H72" s="20">
        <f t="shared" ca="1" si="36"/>
        <v>7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8</v>
      </c>
      <c r="D73" s="20">
        <f t="shared" ca="1" si="26"/>
        <v>46</v>
      </c>
      <c r="E73" s="20" cm="1">
        <f t="array" aca="1" ref="E73" ca="1">IF(D73="","",IF(D73&lt;&gt;D72,1,IF(E72=misLíneas-2,0,E72+1)))</f>
        <v>8</v>
      </c>
      <c r="F73" s="20" t="str" cm="1">
        <f t="array" aca="1" ref="F73" ca="1">IF(OR(E73=0,E73=""),"",INDEX(misCriticidades,D73)&amp;"-"&amp;IFERROR(MATCH(E73,miOrdenTarjeta,0),0))</f>
        <v>1-8</v>
      </c>
      <c r="G73" s="19" t="str">
        <v/>
      </c>
      <c r="H73" s="20">
        <f t="shared" ca="1" si="36"/>
        <v>7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8</v>
      </c>
      <c r="D74" s="20">
        <f t="shared" ca="1" si="26"/>
        <v>46</v>
      </c>
      <c r="E74" s="20" cm="1">
        <f t="array" aca="1" ref="E74" ca="1">IF(D74="","",IF(D74&lt;&gt;D73,1,IF(E73=misLíneas-2,0,E73+1)))</f>
        <v>0</v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7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9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7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9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7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9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7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9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7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9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7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9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7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9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7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9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7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9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7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9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7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9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7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9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7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9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7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9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7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9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7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9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7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9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7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9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7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9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7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9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7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9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7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9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7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9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7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9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7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9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7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9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7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9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7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9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7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9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7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9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7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9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7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9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7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9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7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9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7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9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7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9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7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9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7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9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7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9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7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9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7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9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7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9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7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9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7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9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7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9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7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9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7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9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7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9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7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9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7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9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7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9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7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9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7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9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7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9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7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9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7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9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7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9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7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9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7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9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7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9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7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9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7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9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7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9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7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9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7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9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7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9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7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9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7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9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7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9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7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9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7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9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7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9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7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9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7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9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7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9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7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9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7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9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7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9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7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9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7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9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7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9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7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9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7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9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7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9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7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9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7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9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7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9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7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9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7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9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7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9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7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9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7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9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7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9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7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9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7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9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7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9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7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9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7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9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7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9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7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9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7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9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7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9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7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9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7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9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7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9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7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9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7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9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7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9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7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9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7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9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7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9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7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9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7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9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7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9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7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9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7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9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7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9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7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9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7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9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7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9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7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9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7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9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7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9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7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9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7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2025-07-21T16:08:44Z</dcterms:modified>
  <cp:category/>
  <cp:contentStatus/>
</cp:coreProperties>
</file>