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eredia\Desktop\MASTER\SMART_GRIDS\Projecte\"/>
    </mc:Choice>
  </mc:AlternateContent>
  <bookViews>
    <workbookView xWindow="0" yWindow="0" windowWidth="19200" windowHeight="7050"/>
  </bookViews>
  <sheets>
    <sheet name="POWER_Point_Hourly_20210215_202" sheetId="1" r:id="rId1"/>
  </sheets>
  <calcPr calcId="0"/>
</workbook>
</file>

<file path=xl/calcChain.xml><?xml version="1.0" encoding="utf-8"?>
<calcChain xmlns="http://schemas.openxmlformats.org/spreadsheetml/2006/main">
  <c r="L5" i="1" l="1"/>
  <c r="K23" i="1"/>
  <c r="K24" i="1"/>
  <c r="K32" i="1"/>
  <c r="K33" i="1"/>
  <c r="K34" i="1"/>
  <c r="J32" i="1"/>
  <c r="J33" i="1"/>
  <c r="J34" i="1"/>
  <c r="J35" i="1"/>
  <c r="J36" i="1"/>
  <c r="J37" i="1"/>
  <c r="J38" i="1"/>
  <c r="K38" i="1" s="1"/>
  <c r="J31" i="1"/>
  <c r="K31" i="1" s="1"/>
  <c r="J29" i="1"/>
  <c r="J30" i="1"/>
  <c r="K30" i="1" s="1"/>
  <c r="J28" i="1"/>
  <c r="J24" i="1"/>
  <c r="J25" i="1"/>
  <c r="K25" i="1" s="1"/>
  <c r="J26" i="1"/>
  <c r="K26" i="1" s="1"/>
  <c r="J27" i="1"/>
  <c r="J23" i="1"/>
  <c r="J19" i="1"/>
  <c r="K19" i="1" s="1"/>
  <c r="J20" i="1"/>
  <c r="J21" i="1"/>
  <c r="J22" i="1"/>
  <c r="K22" i="1" s="1"/>
  <c r="J18" i="1"/>
  <c r="K18" i="1" s="1"/>
  <c r="J16" i="1"/>
  <c r="K16" i="1" s="1"/>
  <c r="J17" i="1"/>
  <c r="K17" i="1" s="1"/>
  <c r="J15" i="1"/>
  <c r="K15" i="1" s="1"/>
  <c r="K37" i="1" l="1"/>
  <c r="K29" i="1"/>
  <c r="K21" i="1"/>
  <c r="K36" i="1"/>
  <c r="K28" i="1"/>
  <c r="K20" i="1"/>
  <c r="K35" i="1"/>
  <c r="K27" i="1"/>
</calcChain>
</file>

<file path=xl/sharedStrings.xml><?xml version="1.0" encoding="utf-8"?>
<sst xmlns="http://schemas.openxmlformats.org/spreadsheetml/2006/main" count="31" uniqueCount="31">
  <si>
    <t>-BEGIN HEADER-</t>
  </si>
  <si>
    <t xml:space="preserve">NASA/POWER CERES/MERRA2 Native Resolution Hourly Data </t>
  </si>
  <si>
    <t xml:space="preserve">Dates (month/day/year): 02/15/2021 through 02/16/2021 </t>
  </si>
  <si>
    <t xml:space="preserve">Location: Latitude  42.28   Longitude 3.16 </t>
  </si>
  <si>
    <t>Elevation from MERRA-2: Average for 0.5 x 0.625 degree lat/lon region = 121.42 meters</t>
  </si>
  <si>
    <t xml:space="preserve">Value for missing model data cannot be computed or out of model availability range: -999 </t>
  </si>
  <si>
    <t xml:space="preserve">Parameter(s): </t>
  </si>
  <si>
    <t xml:space="preserve">PS        MERRA-2 Surface Pressure (kPa) </t>
  </si>
  <si>
    <t xml:space="preserve">WS10M     MERRA-2 Wind Speed at 10 Meters (m/s) </t>
  </si>
  <si>
    <t xml:space="preserve">WD10M     MERRA-2 Wind Direction at 10 Meters (Degrees) </t>
  </si>
  <si>
    <t xml:space="preserve">WS50M     MERRA-2 Wind Speed at 50 Meters (m/s) </t>
  </si>
  <si>
    <t xml:space="preserve">WD50M     MERRA-2 Wind Direction at 50 Meters (Degrees) </t>
  </si>
  <si>
    <t>-END HEADER-</t>
  </si>
  <si>
    <t>YEAR</t>
  </si>
  <si>
    <t>MO</t>
  </si>
  <si>
    <t>DY</t>
  </si>
  <si>
    <t>HR</t>
  </si>
  <si>
    <t>PS</t>
  </si>
  <si>
    <t>WS50M</t>
  </si>
  <si>
    <t>WD50M</t>
  </si>
  <si>
    <t>Wind turbine model</t>
  </si>
  <si>
    <t>https://en.wind-turbine-models.com/turbines/768-gamesa-g132-5.0mw</t>
  </si>
  <si>
    <t>Rotor diameter</t>
  </si>
  <si>
    <t>m</t>
  </si>
  <si>
    <t>Area of wind plant</t>
  </si>
  <si>
    <t>Number of wind turbines</t>
  </si>
  <si>
    <t>ha</t>
  </si>
  <si>
    <t>turbines</t>
  </si>
  <si>
    <t>Power of the wind plant (MW)</t>
  </si>
  <si>
    <t>Hour</t>
  </si>
  <si>
    <t>Power of 1 turbine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</si>
</sst>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K5" sqref="K5"/>
    </sheetView>
  </sheetViews>
  <sheetFormatPr baseColWidth="10" defaultRowHeight="14.5" x14ac:dyDescent="0.35"/>
  <cols>
    <col min="10" max="10" width="20.81640625" bestFit="1" customWidth="1"/>
    <col min="11" max="11" width="26.26953125" bestFit="1" customWidth="1"/>
  </cols>
  <sheetData>
    <row r="1" spans="1:13" ht="15" thickBot="1" x14ac:dyDescent="0.4">
      <c r="A1" t="s">
        <v>0</v>
      </c>
      <c r="K1" s="3" t="s">
        <v>20</v>
      </c>
      <c r="L1" s="4" t="s">
        <v>21</v>
      </c>
    </row>
    <row r="2" spans="1:13" ht="15" thickBot="1" x14ac:dyDescent="0.4">
      <c r="A2" t="s">
        <v>1</v>
      </c>
    </row>
    <row r="3" spans="1:13" x14ac:dyDescent="0.35">
      <c r="A3" t="s">
        <v>2</v>
      </c>
      <c r="K3" s="5" t="s">
        <v>22</v>
      </c>
      <c r="L3" s="6">
        <v>132</v>
      </c>
      <c r="M3" s="7" t="s">
        <v>23</v>
      </c>
    </row>
    <row r="4" spans="1:13" x14ac:dyDescent="0.35">
      <c r="A4" t="s">
        <v>3</v>
      </c>
      <c r="K4" s="8" t="s">
        <v>24</v>
      </c>
      <c r="L4" s="9">
        <v>80</v>
      </c>
      <c r="M4" s="10" t="s">
        <v>26</v>
      </c>
    </row>
    <row r="5" spans="1:13" ht="15" thickBot="1" x14ac:dyDescent="0.4">
      <c r="A5" t="s">
        <v>4</v>
      </c>
      <c r="K5" s="11" t="s">
        <v>25</v>
      </c>
      <c r="L5" s="12">
        <f>(L4*10^4)/((L3)^2*25)</f>
        <v>1.8365472910927456</v>
      </c>
      <c r="M5" s="13" t="s">
        <v>27</v>
      </c>
    </row>
    <row r="6" spans="1:13" x14ac:dyDescent="0.35">
      <c r="A6" t="s">
        <v>5</v>
      </c>
    </row>
    <row r="7" spans="1:13" x14ac:dyDescent="0.35">
      <c r="A7" t="s">
        <v>6</v>
      </c>
    </row>
    <row r="8" spans="1:13" x14ac:dyDescent="0.35">
      <c r="A8" t="s">
        <v>7</v>
      </c>
    </row>
    <row r="9" spans="1:13" x14ac:dyDescent="0.35">
      <c r="A9" t="s">
        <v>8</v>
      </c>
    </row>
    <row r="10" spans="1:13" x14ac:dyDescent="0.35">
      <c r="A10" t="s">
        <v>9</v>
      </c>
    </row>
    <row r="11" spans="1:13" x14ac:dyDescent="0.35">
      <c r="A11" t="s">
        <v>10</v>
      </c>
    </row>
    <row r="12" spans="1:13" x14ac:dyDescent="0.35">
      <c r="A12" t="s">
        <v>11</v>
      </c>
    </row>
    <row r="13" spans="1:13" x14ac:dyDescent="0.35">
      <c r="A13" t="s">
        <v>12</v>
      </c>
    </row>
    <row r="14" spans="1:13" x14ac:dyDescent="0.3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I14" s="2" t="s">
        <v>29</v>
      </c>
      <c r="J14" s="2" t="s">
        <v>30</v>
      </c>
      <c r="K14" s="2" t="s">
        <v>28</v>
      </c>
    </row>
    <row r="15" spans="1:13" x14ac:dyDescent="0.35">
      <c r="A15">
        <v>2021</v>
      </c>
      <c r="B15">
        <v>2</v>
      </c>
      <c r="C15">
        <v>15</v>
      </c>
      <c r="D15">
        <v>0</v>
      </c>
      <c r="E15">
        <v>102.03</v>
      </c>
      <c r="F15">
        <v>7.96</v>
      </c>
      <c r="G15">
        <v>167.42</v>
      </c>
      <c r="I15" s="1">
        <v>0</v>
      </c>
      <c r="J15" s="1">
        <f>-(((8-F15)/(8-7))*(2037-1355)-2037)</f>
        <v>2009.72</v>
      </c>
      <c r="K15" s="1">
        <f>(J15*$L$5)/10^3</f>
        <v>3.6909458218549132</v>
      </c>
    </row>
    <row r="16" spans="1:13" x14ac:dyDescent="0.35">
      <c r="A16">
        <v>2021</v>
      </c>
      <c r="B16">
        <v>2</v>
      </c>
      <c r="C16">
        <v>15</v>
      </c>
      <c r="D16">
        <v>1</v>
      </c>
      <c r="E16">
        <v>102.01</v>
      </c>
      <c r="F16">
        <v>7.87</v>
      </c>
      <c r="G16">
        <v>167.8</v>
      </c>
      <c r="I16" s="1">
        <v>1</v>
      </c>
      <c r="J16" s="1">
        <f>-(((8-F16)/(8-7))*(2037-1355)-2037)</f>
        <v>1948.3400000000001</v>
      </c>
      <c r="K16" s="1">
        <f t="shared" ref="K16:K38" si="0">(J16*$L$5)/10^3</f>
        <v>3.5782185491276404</v>
      </c>
    </row>
    <row r="17" spans="1:11" x14ac:dyDescent="0.35">
      <c r="A17">
        <v>2021</v>
      </c>
      <c r="B17">
        <v>2</v>
      </c>
      <c r="C17">
        <v>15</v>
      </c>
      <c r="D17">
        <v>2</v>
      </c>
      <c r="E17">
        <v>101.97</v>
      </c>
      <c r="F17">
        <v>7.9</v>
      </c>
      <c r="G17">
        <v>167.26</v>
      </c>
      <c r="I17" s="1">
        <v>2</v>
      </c>
      <c r="J17" s="1">
        <f>-(((8-F17)/(8-7))*(2037-1355)-2037)</f>
        <v>1968.8000000000002</v>
      </c>
      <c r="K17" s="1">
        <f t="shared" si="0"/>
        <v>3.615794306703398</v>
      </c>
    </row>
    <row r="18" spans="1:11" x14ac:dyDescent="0.35">
      <c r="A18">
        <v>2021</v>
      </c>
      <c r="B18">
        <v>2</v>
      </c>
      <c r="C18">
        <v>15</v>
      </c>
      <c r="D18">
        <v>3</v>
      </c>
      <c r="E18">
        <v>101.94</v>
      </c>
      <c r="F18">
        <v>8.1199999999999992</v>
      </c>
      <c r="G18">
        <v>166.48</v>
      </c>
      <c r="I18" s="1">
        <v>3</v>
      </c>
      <c r="J18" s="1">
        <f>-(((9-F18)/(9-8))*(2843-2037)-2843)</f>
        <v>2133.7199999999993</v>
      </c>
      <c r="K18" s="1">
        <f t="shared" si="0"/>
        <v>3.9186776859504122</v>
      </c>
    </row>
    <row r="19" spans="1:11" x14ac:dyDescent="0.35">
      <c r="A19">
        <v>2021</v>
      </c>
      <c r="B19">
        <v>2</v>
      </c>
      <c r="C19">
        <v>15</v>
      </c>
      <c r="D19">
        <v>4</v>
      </c>
      <c r="E19">
        <v>101.93</v>
      </c>
      <c r="F19">
        <v>8.3699999999999992</v>
      </c>
      <c r="G19">
        <v>166.83</v>
      </c>
      <c r="I19" s="1">
        <v>4</v>
      </c>
      <c r="J19" s="1">
        <f>-(((9-F19)/(9-8))*(2843-2037)-2843)</f>
        <v>2335.2199999999993</v>
      </c>
      <c r="K19" s="1">
        <f t="shared" si="0"/>
        <v>4.2887419651055998</v>
      </c>
    </row>
    <row r="20" spans="1:11" x14ac:dyDescent="0.35">
      <c r="A20">
        <v>2021</v>
      </c>
      <c r="B20">
        <v>2</v>
      </c>
      <c r="C20">
        <v>15</v>
      </c>
      <c r="D20">
        <v>5</v>
      </c>
      <c r="E20">
        <v>101.93</v>
      </c>
      <c r="F20">
        <v>8.49</v>
      </c>
      <c r="G20">
        <v>168.53</v>
      </c>
      <c r="I20" s="1">
        <v>5</v>
      </c>
      <c r="J20" s="1">
        <f>-(((9-F20)/(9-8))*(2843-2037)-2843)</f>
        <v>2431.94</v>
      </c>
      <c r="K20" s="1">
        <f t="shared" si="0"/>
        <v>4.4663728191000915</v>
      </c>
    </row>
    <row r="21" spans="1:11" x14ac:dyDescent="0.35">
      <c r="A21">
        <v>2021</v>
      </c>
      <c r="B21">
        <v>2</v>
      </c>
      <c r="C21">
        <v>15</v>
      </c>
      <c r="D21">
        <v>6</v>
      </c>
      <c r="E21">
        <v>101.94</v>
      </c>
      <c r="F21">
        <v>8.6199999999999992</v>
      </c>
      <c r="G21">
        <v>171.03</v>
      </c>
      <c r="I21" s="1">
        <v>6</v>
      </c>
      <c r="J21" s="1">
        <f>-(((9-F21)/(9-8))*(2843-2037)-2843)</f>
        <v>2536.7199999999993</v>
      </c>
      <c r="K21" s="1">
        <f t="shared" si="0"/>
        <v>4.6588062442607887</v>
      </c>
    </row>
    <row r="22" spans="1:11" x14ac:dyDescent="0.35">
      <c r="A22">
        <v>2021</v>
      </c>
      <c r="B22">
        <v>2</v>
      </c>
      <c r="C22">
        <v>15</v>
      </c>
      <c r="D22">
        <v>7</v>
      </c>
      <c r="E22">
        <v>101.96</v>
      </c>
      <c r="F22">
        <v>8.5299999999999994</v>
      </c>
      <c r="G22">
        <v>172.26</v>
      </c>
      <c r="I22" s="1">
        <v>7</v>
      </c>
      <c r="J22" s="1">
        <f>-(((9-F22)/(9-8))*(2843-2037)-2843)</f>
        <v>2464.1799999999994</v>
      </c>
      <c r="K22" s="1">
        <f t="shared" si="0"/>
        <v>4.5255831037649203</v>
      </c>
    </row>
    <row r="23" spans="1:11" x14ac:dyDescent="0.35">
      <c r="A23">
        <v>2021</v>
      </c>
      <c r="B23">
        <v>2</v>
      </c>
      <c r="C23">
        <v>15</v>
      </c>
      <c r="D23">
        <v>8</v>
      </c>
      <c r="E23">
        <v>101.99</v>
      </c>
      <c r="F23">
        <v>9.01</v>
      </c>
      <c r="G23">
        <v>171.17</v>
      </c>
      <c r="I23" s="1">
        <v>8</v>
      </c>
      <c r="J23" s="1">
        <f>-(((10-F23)/(10-9))*(3667-2843)-3667)</f>
        <v>2851.24</v>
      </c>
      <c r="K23" s="1">
        <f t="shared" si="0"/>
        <v>5.2364370982552799</v>
      </c>
    </row>
    <row r="24" spans="1:11" x14ac:dyDescent="0.35">
      <c r="A24">
        <v>2021</v>
      </c>
      <c r="B24">
        <v>2</v>
      </c>
      <c r="C24">
        <v>15</v>
      </c>
      <c r="D24">
        <v>9</v>
      </c>
      <c r="E24">
        <v>101.98</v>
      </c>
      <c r="F24">
        <v>9.93</v>
      </c>
      <c r="G24">
        <v>172.95</v>
      </c>
      <c r="I24" s="1">
        <v>9</v>
      </c>
      <c r="J24" s="1">
        <f>-(((10-F24)/(10-9))*(3667-2843)-3667)</f>
        <v>3609.3199999999997</v>
      </c>
      <c r="K24" s="1">
        <f t="shared" si="0"/>
        <v>6.6286868686868683</v>
      </c>
    </row>
    <row r="25" spans="1:11" x14ac:dyDescent="0.35">
      <c r="A25">
        <v>2021</v>
      </c>
      <c r="B25">
        <v>2</v>
      </c>
      <c r="C25">
        <v>15</v>
      </c>
      <c r="D25">
        <v>10</v>
      </c>
      <c r="E25">
        <v>101.96</v>
      </c>
      <c r="F25">
        <v>9.93</v>
      </c>
      <c r="G25">
        <v>173.4</v>
      </c>
      <c r="I25" s="1">
        <v>10</v>
      </c>
      <c r="J25" s="1">
        <f>-(((10-F25)/(10-9))*(3667-2843)-3667)</f>
        <v>3609.3199999999997</v>
      </c>
      <c r="K25" s="1">
        <f t="shared" si="0"/>
        <v>6.6286868686868683</v>
      </c>
    </row>
    <row r="26" spans="1:11" x14ac:dyDescent="0.35">
      <c r="A26">
        <v>2021</v>
      </c>
      <c r="B26">
        <v>2</v>
      </c>
      <c r="C26">
        <v>15</v>
      </c>
      <c r="D26">
        <v>11</v>
      </c>
      <c r="E26">
        <v>101.93</v>
      </c>
      <c r="F26">
        <v>9.86</v>
      </c>
      <c r="G26">
        <v>172.58</v>
      </c>
      <c r="I26" s="1">
        <v>11</v>
      </c>
      <c r="J26" s="1">
        <f>-(((10-F26)/(10-9))*(3667-2843)-3667)</f>
        <v>3551.6399999999994</v>
      </c>
      <c r="K26" s="1">
        <f t="shared" si="0"/>
        <v>6.5227548209366377</v>
      </c>
    </row>
    <row r="27" spans="1:11" x14ac:dyDescent="0.35">
      <c r="A27">
        <v>2021</v>
      </c>
      <c r="B27">
        <v>2</v>
      </c>
      <c r="C27">
        <v>15</v>
      </c>
      <c r="D27">
        <v>12</v>
      </c>
      <c r="E27">
        <v>101.86</v>
      </c>
      <c r="F27">
        <v>9.9</v>
      </c>
      <c r="G27">
        <v>171.29</v>
      </c>
      <c r="I27" s="1">
        <v>12</v>
      </c>
      <c r="J27" s="1">
        <f>-(((10-F27)/(10-9))*(3667-2843)-3667)</f>
        <v>3584.6000000000004</v>
      </c>
      <c r="K27" s="1">
        <f t="shared" si="0"/>
        <v>6.5832874196510565</v>
      </c>
    </row>
    <row r="28" spans="1:11" x14ac:dyDescent="0.35">
      <c r="A28">
        <v>2021</v>
      </c>
      <c r="B28">
        <v>2</v>
      </c>
      <c r="C28">
        <v>15</v>
      </c>
      <c r="D28">
        <v>13</v>
      </c>
      <c r="E28">
        <v>101.81</v>
      </c>
      <c r="F28">
        <v>10.08</v>
      </c>
      <c r="G28">
        <v>170.23</v>
      </c>
      <c r="I28" s="1">
        <v>13</v>
      </c>
      <c r="J28" s="1">
        <f>-(((11-F28)/(11-10))*(4337-3667)-4337)</f>
        <v>3720.6</v>
      </c>
      <c r="K28" s="1">
        <f t="shared" si="0"/>
        <v>6.83305785123967</v>
      </c>
    </row>
    <row r="29" spans="1:11" x14ac:dyDescent="0.35">
      <c r="A29">
        <v>2021</v>
      </c>
      <c r="B29">
        <v>2</v>
      </c>
      <c r="C29">
        <v>15</v>
      </c>
      <c r="D29">
        <v>14</v>
      </c>
      <c r="E29">
        <v>101.78</v>
      </c>
      <c r="F29">
        <v>10.19</v>
      </c>
      <c r="G29">
        <v>170.25</v>
      </c>
      <c r="I29" s="1">
        <v>14</v>
      </c>
      <c r="J29" s="1">
        <f>-(((11-F29)/(11-10))*(4337-3667)-4337)</f>
        <v>3794.2999999999997</v>
      </c>
      <c r="K29" s="1">
        <f t="shared" si="0"/>
        <v>6.9684113865932042</v>
      </c>
    </row>
    <row r="30" spans="1:11" x14ac:dyDescent="0.35">
      <c r="A30">
        <v>2021</v>
      </c>
      <c r="B30">
        <v>2</v>
      </c>
      <c r="C30">
        <v>15</v>
      </c>
      <c r="D30">
        <v>15</v>
      </c>
      <c r="E30">
        <v>101.76</v>
      </c>
      <c r="F30">
        <v>10.28</v>
      </c>
      <c r="G30">
        <v>170.77</v>
      </c>
      <c r="I30" s="1">
        <v>15</v>
      </c>
      <c r="J30" s="1">
        <f>-(((11-F30)/(11-10))*(4337-3667)-4337)</f>
        <v>3854.5999999999995</v>
      </c>
      <c r="K30" s="1">
        <f t="shared" si="0"/>
        <v>7.0791551882460961</v>
      </c>
    </row>
    <row r="31" spans="1:11" x14ac:dyDescent="0.35">
      <c r="A31">
        <v>2021</v>
      </c>
      <c r="B31">
        <v>2</v>
      </c>
      <c r="C31">
        <v>15</v>
      </c>
      <c r="D31">
        <v>16</v>
      </c>
      <c r="E31">
        <v>101.74</v>
      </c>
      <c r="F31">
        <v>9.9</v>
      </c>
      <c r="G31">
        <v>170.97</v>
      </c>
      <c r="I31" s="1">
        <v>16</v>
      </c>
      <c r="J31" s="1">
        <f>-(((10-F27)/(10-9))*(3667-2843)-3667)</f>
        <v>3584.6000000000004</v>
      </c>
      <c r="K31" s="1">
        <f t="shared" si="0"/>
        <v>6.5832874196510565</v>
      </c>
    </row>
    <row r="32" spans="1:11" x14ac:dyDescent="0.35">
      <c r="A32">
        <v>2021</v>
      </c>
      <c r="B32">
        <v>2</v>
      </c>
      <c r="C32">
        <v>15</v>
      </c>
      <c r="D32">
        <v>17</v>
      </c>
      <c r="E32">
        <v>101.74</v>
      </c>
      <c r="F32">
        <v>9.6300000000000008</v>
      </c>
      <c r="G32">
        <v>173.24</v>
      </c>
      <c r="I32" s="1">
        <v>17</v>
      </c>
      <c r="J32" s="1">
        <f>-(((10-F28)/(10-9))*(3667-2843)-3667)</f>
        <v>3732.92</v>
      </c>
      <c r="K32" s="1">
        <f t="shared" si="0"/>
        <v>6.8556841138659319</v>
      </c>
    </row>
    <row r="33" spans="1:11" x14ac:dyDescent="0.35">
      <c r="A33">
        <v>2021</v>
      </c>
      <c r="B33">
        <v>2</v>
      </c>
      <c r="C33">
        <v>15</v>
      </c>
      <c r="D33">
        <v>18</v>
      </c>
      <c r="E33">
        <v>101.75</v>
      </c>
      <c r="F33">
        <v>9.42</v>
      </c>
      <c r="G33">
        <v>176.77</v>
      </c>
      <c r="I33" s="1">
        <v>18</v>
      </c>
      <c r="J33" s="1">
        <f>-(((10-F29)/(10-9))*(3667-2843)-3667)</f>
        <v>3823.5599999999995</v>
      </c>
      <c r="K33" s="1">
        <f t="shared" si="0"/>
        <v>7.0221487603305777</v>
      </c>
    </row>
    <row r="34" spans="1:11" x14ac:dyDescent="0.35">
      <c r="A34">
        <v>2021</v>
      </c>
      <c r="B34">
        <v>2</v>
      </c>
      <c r="C34">
        <v>15</v>
      </c>
      <c r="D34">
        <v>19</v>
      </c>
      <c r="E34">
        <v>101.73</v>
      </c>
      <c r="F34">
        <v>9.34</v>
      </c>
      <c r="G34">
        <v>179.76</v>
      </c>
      <c r="I34" s="1">
        <v>19</v>
      </c>
      <c r="J34" s="1">
        <f>-(((10-F30)/(10-9))*(3667-2843)-3667)</f>
        <v>3897.7199999999993</v>
      </c>
      <c r="K34" s="1">
        <f t="shared" si="0"/>
        <v>7.1583471074380149</v>
      </c>
    </row>
    <row r="35" spans="1:11" x14ac:dyDescent="0.35">
      <c r="A35">
        <v>2021</v>
      </c>
      <c r="B35">
        <v>2</v>
      </c>
      <c r="C35">
        <v>15</v>
      </c>
      <c r="D35">
        <v>20</v>
      </c>
      <c r="E35">
        <v>101.71</v>
      </c>
      <c r="F35">
        <v>9.25</v>
      </c>
      <c r="G35">
        <v>182.66</v>
      </c>
      <c r="I35" s="1">
        <v>20</v>
      </c>
      <c r="J35" s="1">
        <f>-(((10-F31)/(10-9))*(3667-2843)-3667)</f>
        <v>3584.6000000000004</v>
      </c>
      <c r="K35" s="1">
        <f t="shared" si="0"/>
        <v>6.5832874196510565</v>
      </c>
    </row>
    <row r="36" spans="1:11" x14ac:dyDescent="0.35">
      <c r="A36">
        <v>2021</v>
      </c>
      <c r="B36">
        <v>2</v>
      </c>
      <c r="C36">
        <v>15</v>
      </c>
      <c r="D36">
        <v>21</v>
      </c>
      <c r="E36">
        <v>101.67</v>
      </c>
      <c r="F36">
        <v>9.15</v>
      </c>
      <c r="G36">
        <v>186.13</v>
      </c>
      <c r="I36" s="1">
        <v>21</v>
      </c>
      <c r="J36" s="1">
        <f>-(((10-F32)/(10-9))*(3667-2843)-3667)</f>
        <v>3362.1200000000008</v>
      </c>
      <c r="K36" s="1">
        <f t="shared" si="0"/>
        <v>6.1746923783287428</v>
      </c>
    </row>
    <row r="37" spans="1:11" x14ac:dyDescent="0.35">
      <c r="A37">
        <v>2021</v>
      </c>
      <c r="B37">
        <v>2</v>
      </c>
      <c r="C37">
        <v>15</v>
      </c>
      <c r="D37">
        <v>22</v>
      </c>
      <c r="E37">
        <v>101.6</v>
      </c>
      <c r="F37">
        <v>9.1999999999999993</v>
      </c>
      <c r="G37">
        <v>190.62</v>
      </c>
      <c r="I37" s="1">
        <v>22</v>
      </c>
      <c r="J37" s="1">
        <f>-(((10-F33)/(10-9))*(3667-2843)-3667)</f>
        <v>3189.08</v>
      </c>
      <c r="K37" s="1">
        <f t="shared" si="0"/>
        <v>5.8568962350780529</v>
      </c>
    </row>
    <row r="38" spans="1:11" x14ac:dyDescent="0.35">
      <c r="A38">
        <v>2021</v>
      </c>
      <c r="B38">
        <v>2</v>
      </c>
      <c r="C38">
        <v>15</v>
      </c>
      <c r="D38">
        <v>23</v>
      </c>
      <c r="E38">
        <v>101.52</v>
      </c>
      <c r="F38">
        <v>9.19</v>
      </c>
      <c r="G38">
        <v>195.48</v>
      </c>
      <c r="I38" s="1">
        <v>23</v>
      </c>
      <c r="J38" s="1">
        <f>-(((10-F34)/(10-9))*(3667-2843)-3667)</f>
        <v>3123.16</v>
      </c>
      <c r="K38" s="1">
        <f t="shared" si="0"/>
        <v>5.735831037649219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POWER_Point_Hourly_20210215_202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Heredia</dc:creator>
  <cp:lastModifiedBy>Pol Heredia</cp:lastModifiedBy>
  <dcterms:created xsi:type="dcterms:W3CDTF">2021-11-17T18:18:58Z</dcterms:created>
  <dcterms:modified xsi:type="dcterms:W3CDTF">2021-11-17T18:59:47Z</dcterms:modified>
</cp:coreProperties>
</file>